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codeName="ThisWorkbook" defaultThemeVersion="124226"/>
  <mc:AlternateContent xmlns:mc="http://schemas.openxmlformats.org/markup-compatibility/2006">
    <mc:Choice Requires="x15">
      <x15ac:absPath xmlns:x15ac="http://schemas.microsoft.com/office/spreadsheetml/2010/11/ac" url="C:\Vivek\Vivek - Office\Daily Performance Tracker\"/>
    </mc:Choice>
  </mc:AlternateContent>
  <xr:revisionPtr revIDLastSave="0" documentId="13_ncr:1_{B7B5ED9E-9151-4074-922C-2A190486A317}" xr6:coauthVersionLast="45" xr6:coauthVersionMax="45" xr10:uidLastSave="{00000000-0000-0000-0000-000000000000}"/>
  <bookViews>
    <workbookView showSheetTabs="0" xWindow="-108" yWindow="-108" windowWidth="23256" windowHeight="12576" tabRatio="942" xr2:uid="{00000000-000D-0000-FFFF-FFFF00000000}"/>
  </bookViews>
  <sheets>
    <sheet name="Index" sheetId="12" r:id="rId1"/>
    <sheet name="Equity - Value Fund (Direct)" sheetId="1" r:id="rId2"/>
    <sheet name="Equity - Value Fund (Regular)" sheetId="3" r:id="rId3"/>
    <sheet name="Equity - Large Cap (Direct)" sheetId="22" r:id="rId4"/>
    <sheet name="Equity - Large Cap (Regular)" sheetId="21" r:id="rId5"/>
    <sheet name="Hybrid - MultiAsset (Direct)" sheetId="42" r:id="rId6"/>
    <sheet name="Hybrid - MultiAsset (Regular)" sheetId="41" r:id="rId7"/>
    <sheet name="Hybrid - Bal. Advtg. (Direct)" sheetId="40" r:id="rId8"/>
    <sheet name="Hybrid - Bal. Advtg. (Regular)" sheetId="39" r:id="rId9"/>
    <sheet name="Hybrid - Agg. Hyb (Direct)" sheetId="38" r:id="rId10"/>
    <sheet name="Hybrid - Agg. Hyb (Regular)" sheetId="37" r:id="rId11"/>
    <sheet name="Equity - Contra (Direct)" sheetId="36" r:id="rId12"/>
    <sheet name="Equity - Contra (Regular)" sheetId="35" r:id="rId13"/>
    <sheet name="Equity - Divid. Yield (Direct)" sheetId="34" r:id="rId14"/>
    <sheet name="Equity - Divid. Yield (Regular)" sheetId="33" r:id="rId15"/>
    <sheet name="Equity - Focused (Direct)" sheetId="32" r:id="rId16"/>
    <sheet name="Equity - Focused (Regular)" sheetId="31" r:id="rId17"/>
    <sheet name="Equity - Small Cap (Direct)" sheetId="30" r:id="rId18"/>
    <sheet name="Equity - Small Cap (Regular)" sheetId="29" r:id="rId19"/>
    <sheet name="Equity - Mid Cap (Direct)" sheetId="28" r:id="rId20"/>
    <sheet name="Equity - Mid Cap (Regular)" sheetId="27" r:id="rId21"/>
    <sheet name="Equity - Multi Cap (Direct)" sheetId="26" r:id="rId22"/>
    <sheet name="Equity - Multi Cap (Regular)" sheetId="25" r:id="rId23"/>
    <sheet name="Equity - Large&amp;Mid (Direct)" sheetId="23" r:id="rId24"/>
    <sheet name="Equity - Large&amp;Mid (Regular)" sheetId="24" r:id="rId25"/>
    <sheet name="ELSS (Direct)" sheetId="7" r:id="rId26"/>
    <sheet name="ELSS (Regular)" sheetId="8" r:id="rId27"/>
    <sheet name="Equity - ESG Fund(Direct)" sheetId="9" r:id="rId28"/>
    <sheet name="Equity - ESG Fund(Regular)" sheetId="11" r:id="rId29"/>
    <sheet name="Debt - Short Durat (Direct)" sheetId="55" r:id="rId30"/>
    <sheet name="Debt - Short Durat (Regular)" sheetId="54" r:id="rId31"/>
    <sheet name="Debt - Med.Long Durat (Direct)" sheetId="57" r:id="rId32"/>
    <sheet name="Debt - Med.Long Durat (Regular)" sheetId="56" r:id="rId33"/>
    <sheet name="Debt - G-Sec (Direct)" sheetId="59" r:id="rId34"/>
    <sheet name="Debt - G-Sec (Regular)" sheetId="58" r:id="rId35"/>
    <sheet name="Debt - Bank.PSU (Direct)" sheetId="60" r:id="rId36"/>
    <sheet name="Debt - Bank.PSU (Regular)" sheetId="61" r:id="rId37"/>
    <sheet name="Gold ETFs" sheetId="67" r:id="rId38"/>
    <sheet name="Gold Funds" sheetId="66" r:id="rId39"/>
    <sheet name="Debt - Credit Risk (Direct)" sheetId="65" r:id="rId40"/>
    <sheet name="Debt - Credit Risk (Regular)" sheetId="64" r:id="rId41"/>
    <sheet name="Debt - Corporate (Direct)" sheetId="62" r:id="rId42"/>
    <sheet name="Debt - Corporate (Regular)" sheetId="63" r:id="rId43"/>
    <sheet name="Debt - Dynamic Bond (Direct)" sheetId="2" r:id="rId44"/>
    <sheet name="Debt - Dynamic Bond (Regular)" sheetId="4" r:id="rId45"/>
    <sheet name="Debt - Overnight (Direct)" sheetId="44" r:id="rId46"/>
    <sheet name="Debt - Overnight (Regular)" sheetId="43" r:id="rId47"/>
    <sheet name="Debt - Low Duraton (Direct)" sheetId="48" r:id="rId48"/>
    <sheet name="Debt - Low Duraton (Regular)" sheetId="47" r:id="rId49"/>
    <sheet name="Debt - Ultra Short (Direct)" sheetId="46" r:id="rId50"/>
    <sheet name="Debt - Ultra Short (Regular)" sheetId="45" r:id="rId51"/>
    <sheet name="Debt - Money Market (Direct)" sheetId="50" r:id="rId52"/>
    <sheet name="Debt - Money Market (Regular)" sheetId="49" r:id="rId53"/>
    <sheet name="Debt - Floating Rate (Direct)" sheetId="52" r:id="rId54"/>
    <sheet name="Debt - Floating Rate (Regular)" sheetId="51" r:id="rId55"/>
    <sheet name="Debt - Liquid (Direct)" sheetId="5" r:id="rId56"/>
    <sheet name="Debt - Liquid (Regular)" sheetId="6" r:id="rId57"/>
    <sheet name="Return Data" sheetId="14" state="hidden" r:id="rId58"/>
    <sheet name="Sheet1" sheetId="16" state="hidden" r:id="rId59"/>
    <sheet name="Sheet2" sheetId="17" state="hidden" r:id="rId60"/>
    <sheet name="Fund Class" sheetId="13" state="hidden" r:id="rId61"/>
    <sheet name="Disclaimer" sheetId="15" r:id="rId62"/>
  </sheets>
  <definedNames>
    <definedName name="_xlnm._FilterDatabase" localSheetId="55" hidden="1">'Debt - Liquid (Direct)'!#REF!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13" i="42" l="1"/>
  <c r="P13" i="42"/>
  <c r="N13" i="42"/>
  <c r="L13" i="42"/>
  <c r="J13" i="42"/>
  <c r="H13" i="42"/>
  <c r="F13" i="42"/>
  <c r="D13" i="42"/>
  <c r="C13" i="42"/>
  <c r="B13" i="42"/>
  <c r="R13" i="41"/>
  <c r="P13" i="41"/>
  <c r="N13" i="41"/>
  <c r="L13" i="41"/>
  <c r="J13" i="41"/>
  <c r="H13" i="41"/>
  <c r="F13" i="41"/>
  <c r="D13" i="41"/>
  <c r="C13" i="41"/>
  <c r="B13" i="41"/>
  <c r="R18" i="66"/>
  <c r="P18" i="66"/>
  <c r="N18" i="66"/>
  <c r="L18" i="66"/>
  <c r="J18" i="66"/>
  <c r="H18" i="66"/>
  <c r="F18" i="66"/>
  <c r="D18" i="66"/>
  <c r="C18" i="66"/>
  <c r="B18" i="66"/>
  <c r="R17" i="66"/>
  <c r="P17" i="66"/>
  <c r="N17" i="66"/>
  <c r="L17" i="66"/>
  <c r="J17" i="66"/>
  <c r="H17" i="66"/>
  <c r="F17" i="66"/>
  <c r="D17" i="66"/>
  <c r="C17" i="66"/>
  <c r="B17" i="66"/>
  <c r="R16" i="66"/>
  <c r="P16" i="66"/>
  <c r="N16" i="66"/>
  <c r="L16" i="66"/>
  <c r="J16" i="66"/>
  <c r="H16" i="66"/>
  <c r="F16" i="66"/>
  <c r="D16" i="66"/>
  <c r="C16" i="66"/>
  <c r="B16" i="66"/>
  <c r="R15" i="66"/>
  <c r="P15" i="66"/>
  <c r="N15" i="66"/>
  <c r="L15" i="66"/>
  <c r="J15" i="66"/>
  <c r="H15" i="66"/>
  <c r="F15" i="66"/>
  <c r="D15" i="66"/>
  <c r="C15" i="66"/>
  <c r="B15" i="66"/>
  <c r="R14" i="66"/>
  <c r="P14" i="66"/>
  <c r="N14" i="66"/>
  <c r="L14" i="66"/>
  <c r="J14" i="66"/>
  <c r="H14" i="66"/>
  <c r="F14" i="66"/>
  <c r="D14" i="66"/>
  <c r="C14" i="66"/>
  <c r="B14" i="66"/>
  <c r="R13" i="66"/>
  <c r="P13" i="66"/>
  <c r="N13" i="66"/>
  <c r="L13" i="66"/>
  <c r="J13" i="66"/>
  <c r="H13" i="66"/>
  <c r="F13" i="66"/>
  <c r="D13" i="66"/>
  <c r="C13" i="66"/>
  <c r="B13" i="66"/>
  <c r="R12" i="66"/>
  <c r="P12" i="66"/>
  <c r="N12" i="66"/>
  <c r="L12" i="66"/>
  <c r="J12" i="66"/>
  <c r="H12" i="66"/>
  <c r="F12" i="66"/>
  <c r="D12" i="66"/>
  <c r="C12" i="66"/>
  <c r="B12" i="66"/>
  <c r="R11" i="66"/>
  <c r="P11" i="66"/>
  <c r="N11" i="66"/>
  <c r="L11" i="66"/>
  <c r="J11" i="66"/>
  <c r="H11" i="66"/>
  <c r="F11" i="66"/>
  <c r="D11" i="66"/>
  <c r="C11" i="66"/>
  <c r="B11" i="66"/>
  <c r="R10" i="66"/>
  <c r="P10" i="66"/>
  <c r="N10" i="66"/>
  <c r="L10" i="66"/>
  <c r="J10" i="66"/>
  <c r="H10" i="66"/>
  <c r="F10" i="66"/>
  <c r="D10" i="66"/>
  <c r="C10" i="66"/>
  <c r="B10" i="66"/>
  <c r="R9" i="66"/>
  <c r="P9" i="66"/>
  <c r="N9" i="66"/>
  <c r="L9" i="66"/>
  <c r="J9" i="66"/>
  <c r="H9" i="66"/>
  <c r="F9" i="66"/>
  <c r="D9" i="66"/>
  <c r="C9" i="66"/>
  <c r="B9" i="66"/>
  <c r="R8" i="66"/>
  <c r="P8" i="66"/>
  <c r="N8" i="66"/>
  <c r="L8" i="66"/>
  <c r="J8" i="66"/>
  <c r="H8" i="66"/>
  <c r="F8" i="66"/>
  <c r="D8" i="66"/>
  <c r="C8" i="66"/>
  <c r="B8" i="66"/>
  <c r="R18" i="67"/>
  <c r="P18" i="67"/>
  <c r="N18" i="67"/>
  <c r="L18" i="67"/>
  <c r="J18" i="67"/>
  <c r="H18" i="67"/>
  <c r="F18" i="67"/>
  <c r="D18" i="67"/>
  <c r="C18" i="67"/>
  <c r="B18" i="67"/>
  <c r="R17" i="67"/>
  <c r="P17" i="67"/>
  <c r="N17" i="67"/>
  <c r="L17" i="67"/>
  <c r="J17" i="67"/>
  <c r="H17" i="67"/>
  <c r="F17" i="67"/>
  <c r="D17" i="67"/>
  <c r="C17" i="67"/>
  <c r="B17" i="67"/>
  <c r="R16" i="67"/>
  <c r="P16" i="67"/>
  <c r="N16" i="67"/>
  <c r="L16" i="67"/>
  <c r="J16" i="67"/>
  <c r="H16" i="67"/>
  <c r="F16" i="67"/>
  <c r="D16" i="67"/>
  <c r="C16" i="67"/>
  <c r="B16" i="67"/>
  <c r="R15" i="67"/>
  <c r="P15" i="67"/>
  <c r="N15" i="67"/>
  <c r="L15" i="67"/>
  <c r="J15" i="67"/>
  <c r="H15" i="67"/>
  <c r="F15" i="67"/>
  <c r="D15" i="67"/>
  <c r="C15" i="67"/>
  <c r="B15" i="67"/>
  <c r="R14" i="67"/>
  <c r="P14" i="67"/>
  <c r="N14" i="67"/>
  <c r="L14" i="67"/>
  <c r="J14" i="67"/>
  <c r="H14" i="67"/>
  <c r="F14" i="67"/>
  <c r="D14" i="67"/>
  <c r="C14" i="67"/>
  <c r="B14" i="67"/>
  <c r="R13" i="67"/>
  <c r="P13" i="67"/>
  <c r="N13" i="67"/>
  <c r="L13" i="67"/>
  <c r="J13" i="67"/>
  <c r="H13" i="67"/>
  <c r="F13" i="67"/>
  <c r="D13" i="67"/>
  <c r="C13" i="67"/>
  <c r="B13" i="67"/>
  <c r="R12" i="67"/>
  <c r="P12" i="67"/>
  <c r="N12" i="67"/>
  <c r="L12" i="67"/>
  <c r="J12" i="67"/>
  <c r="H12" i="67"/>
  <c r="F12" i="67"/>
  <c r="D12" i="67"/>
  <c r="C12" i="67"/>
  <c r="B12" i="67"/>
  <c r="R11" i="67"/>
  <c r="P11" i="67"/>
  <c r="N11" i="67"/>
  <c r="L11" i="67"/>
  <c r="J11" i="67"/>
  <c r="H11" i="67"/>
  <c r="F11" i="67"/>
  <c r="D11" i="67"/>
  <c r="C11" i="67"/>
  <c r="B11" i="67"/>
  <c r="R10" i="67"/>
  <c r="P10" i="67"/>
  <c r="N10" i="67"/>
  <c r="L10" i="67"/>
  <c r="J10" i="67"/>
  <c r="H10" i="67"/>
  <c r="F10" i="67"/>
  <c r="D10" i="67"/>
  <c r="C10" i="67"/>
  <c r="B10" i="67"/>
  <c r="R9" i="67"/>
  <c r="P9" i="67"/>
  <c r="N9" i="67"/>
  <c r="L9" i="67"/>
  <c r="J9" i="67"/>
  <c r="H9" i="67"/>
  <c r="F9" i="67"/>
  <c r="D9" i="67"/>
  <c r="C9" i="67"/>
  <c r="B9" i="67"/>
  <c r="R8" i="67"/>
  <c r="P8" i="67"/>
  <c r="N8" i="67"/>
  <c r="L8" i="67"/>
  <c r="J8" i="67"/>
  <c r="H8" i="67"/>
  <c r="F8" i="67"/>
  <c r="D8" i="67"/>
  <c r="C8" i="67"/>
  <c r="B8" i="67"/>
  <c r="R31" i="64"/>
  <c r="P31" i="64"/>
  <c r="N31" i="64"/>
  <c r="L31" i="64"/>
  <c r="J31" i="64"/>
  <c r="H31" i="64"/>
  <c r="F31" i="64"/>
  <c r="D31" i="64"/>
  <c r="C31" i="64"/>
  <c r="B31" i="64"/>
  <c r="R30" i="64"/>
  <c r="F30" i="64"/>
  <c r="D30" i="64"/>
  <c r="C30" i="64"/>
  <c r="B30" i="64"/>
  <c r="R29" i="64"/>
  <c r="J29" i="64"/>
  <c r="H29" i="64"/>
  <c r="F29" i="64"/>
  <c r="D29" i="64"/>
  <c r="C29" i="64"/>
  <c r="B29" i="64"/>
  <c r="R28" i="64"/>
  <c r="P28" i="64"/>
  <c r="N28" i="64"/>
  <c r="L28" i="64"/>
  <c r="J28" i="64"/>
  <c r="H28" i="64"/>
  <c r="F28" i="64"/>
  <c r="D28" i="64"/>
  <c r="C28" i="64"/>
  <c r="B28" i="64"/>
  <c r="R27" i="64"/>
  <c r="P27" i="64"/>
  <c r="N27" i="64"/>
  <c r="L27" i="64"/>
  <c r="J27" i="64"/>
  <c r="H27" i="64"/>
  <c r="F27" i="64"/>
  <c r="D27" i="64"/>
  <c r="C27" i="64"/>
  <c r="B27" i="64"/>
  <c r="R26" i="64"/>
  <c r="P26" i="64"/>
  <c r="N26" i="64"/>
  <c r="L26" i="64"/>
  <c r="J26" i="64"/>
  <c r="H26" i="64"/>
  <c r="F26" i="64"/>
  <c r="D26" i="64"/>
  <c r="C26" i="64"/>
  <c r="B26" i="64"/>
  <c r="R25" i="64"/>
  <c r="P25" i="64"/>
  <c r="N25" i="64"/>
  <c r="L25" i="64"/>
  <c r="J25" i="64"/>
  <c r="H25" i="64"/>
  <c r="F25" i="64"/>
  <c r="D25" i="64"/>
  <c r="C25" i="64"/>
  <c r="B25" i="64"/>
  <c r="R24" i="64"/>
  <c r="F24" i="64"/>
  <c r="D24" i="64"/>
  <c r="C24" i="64"/>
  <c r="B24" i="64"/>
  <c r="R23" i="64"/>
  <c r="P23" i="64"/>
  <c r="N23" i="64"/>
  <c r="L23" i="64"/>
  <c r="J23" i="64"/>
  <c r="H23" i="64"/>
  <c r="F23" i="64"/>
  <c r="D23" i="64"/>
  <c r="C23" i="64"/>
  <c r="B23" i="64"/>
  <c r="R22" i="64"/>
  <c r="L22" i="64"/>
  <c r="J22" i="64"/>
  <c r="H22" i="64"/>
  <c r="F22" i="64"/>
  <c r="D22" i="64"/>
  <c r="C22" i="64"/>
  <c r="B22" i="64"/>
  <c r="R21" i="64"/>
  <c r="P21" i="64"/>
  <c r="N21" i="64"/>
  <c r="L21" i="64"/>
  <c r="J21" i="64"/>
  <c r="H21" i="64"/>
  <c r="F21" i="64"/>
  <c r="D21" i="64"/>
  <c r="C21" i="64"/>
  <c r="B21" i="64"/>
  <c r="R20" i="64"/>
  <c r="P20" i="64"/>
  <c r="N20" i="64"/>
  <c r="L20" i="64"/>
  <c r="J20" i="64"/>
  <c r="H20" i="64"/>
  <c r="F20" i="64"/>
  <c r="D20" i="64"/>
  <c r="C20" i="64"/>
  <c r="B20" i="64"/>
  <c r="R19" i="64"/>
  <c r="P19" i="64"/>
  <c r="N19" i="64"/>
  <c r="L19" i="64"/>
  <c r="J19" i="64"/>
  <c r="H19" i="64"/>
  <c r="F19" i="64"/>
  <c r="D19" i="64"/>
  <c r="C19" i="64"/>
  <c r="B19" i="64"/>
  <c r="R18" i="64"/>
  <c r="P18" i="64"/>
  <c r="N18" i="64"/>
  <c r="L18" i="64"/>
  <c r="J18" i="64"/>
  <c r="H18" i="64"/>
  <c r="F18" i="64"/>
  <c r="D18" i="64"/>
  <c r="C18" i="64"/>
  <c r="B18" i="64"/>
  <c r="R17" i="64"/>
  <c r="P17" i="64"/>
  <c r="N17" i="64"/>
  <c r="L17" i="64"/>
  <c r="J17" i="64"/>
  <c r="H17" i="64"/>
  <c r="F17" i="64"/>
  <c r="D17" i="64"/>
  <c r="C17" i="64"/>
  <c r="B17" i="64"/>
  <c r="R16" i="64"/>
  <c r="P16" i="64"/>
  <c r="N16" i="64"/>
  <c r="L16" i="64"/>
  <c r="J16" i="64"/>
  <c r="H16" i="64"/>
  <c r="F16" i="64"/>
  <c r="D16" i="64"/>
  <c r="C16" i="64"/>
  <c r="B16" i="64"/>
  <c r="R15" i="64"/>
  <c r="P15" i="64"/>
  <c r="N15" i="64"/>
  <c r="L15" i="64"/>
  <c r="J15" i="64"/>
  <c r="H15" i="64"/>
  <c r="F15" i="64"/>
  <c r="D15" i="64"/>
  <c r="C15" i="64"/>
  <c r="B15" i="64"/>
  <c r="R14" i="64"/>
  <c r="P14" i="64"/>
  <c r="N14" i="64"/>
  <c r="L14" i="64"/>
  <c r="J14" i="64"/>
  <c r="H14" i="64"/>
  <c r="F14" i="64"/>
  <c r="D14" i="64"/>
  <c r="C14" i="64"/>
  <c r="B14" i="64"/>
  <c r="R13" i="64"/>
  <c r="P13" i="64"/>
  <c r="N13" i="64"/>
  <c r="L13" i="64"/>
  <c r="J13" i="64"/>
  <c r="H13" i="64"/>
  <c r="F13" i="64"/>
  <c r="D13" i="64"/>
  <c r="C13" i="64"/>
  <c r="B13" i="64"/>
  <c r="R12" i="64"/>
  <c r="P12" i="64"/>
  <c r="N12" i="64"/>
  <c r="L12" i="64"/>
  <c r="J12" i="64"/>
  <c r="H12" i="64"/>
  <c r="F12" i="64"/>
  <c r="D12" i="64"/>
  <c r="C12" i="64"/>
  <c r="B12" i="64"/>
  <c r="R11" i="64"/>
  <c r="P11" i="64"/>
  <c r="N11" i="64"/>
  <c r="L11" i="64"/>
  <c r="J11" i="64"/>
  <c r="H11" i="64"/>
  <c r="F11" i="64"/>
  <c r="D11" i="64"/>
  <c r="C11" i="64"/>
  <c r="B11" i="64"/>
  <c r="R10" i="64"/>
  <c r="P10" i="64"/>
  <c r="N10" i="64"/>
  <c r="L10" i="64"/>
  <c r="J10" i="64"/>
  <c r="H10" i="64"/>
  <c r="F10" i="64"/>
  <c r="D10" i="64"/>
  <c r="C10" i="64"/>
  <c r="B10" i="64"/>
  <c r="R9" i="64"/>
  <c r="H9" i="64"/>
  <c r="F9" i="64"/>
  <c r="D9" i="64"/>
  <c r="C9" i="64"/>
  <c r="B9" i="64"/>
  <c r="R8" i="64"/>
  <c r="P8" i="64"/>
  <c r="N8" i="64"/>
  <c r="L8" i="64"/>
  <c r="J8" i="64"/>
  <c r="H8" i="64"/>
  <c r="F8" i="64"/>
  <c r="D8" i="64"/>
  <c r="C8" i="64"/>
  <c r="B8" i="64"/>
  <c r="R31" i="65"/>
  <c r="P31" i="65"/>
  <c r="N31" i="65"/>
  <c r="L31" i="65"/>
  <c r="J31" i="65"/>
  <c r="H31" i="65"/>
  <c r="F31" i="65"/>
  <c r="D31" i="65"/>
  <c r="C31" i="65"/>
  <c r="B31" i="65"/>
  <c r="R30" i="65"/>
  <c r="F30" i="65"/>
  <c r="D30" i="65"/>
  <c r="C30" i="65"/>
  <c r="B30" i="65"/>
  <c r="R29" i="65"/>
  <c r="J29" i="65"/>
  <c r="H29" i="65"/>
  <c r="F29" i="65"/>
  <c r="D29" i="65"/>
  <c r="C29" i="65"/>
  <c r="B29" i="65"/>
  <c r="R28" i="65"/>
  <c r="P28" i="65"/>
  <c r="N28" i="65"/>
  <c r="L28" i="65"/>
  <c r="J28" i="65"/>
  <c r="H28" i="65"/>
  <c r="F28" i="65"/>
  <c r="D28" i="65"/>
  <c r="C28" i="65"/>
  <c r="B28" i="65"/>
  <c r="R27" i="65"/>
  <c r="P27" i="65"/>
  <c r="N27" i="65"/>
  <c r="L27" i="65"/>
  <c r="J27" i="65"/>
  <c r="H27" i="65"/>
  <c r="F27" i="65"/>
  <c r="D27" i="65"/>
  <c r="C27" i="65"/>
  <c r="B27" i="65"/>
  <c r="R26" i="65"/>
  <c r="P26" i="65"/>
  <c r="N26" i="65"/>
  <c r="L26" i="65"/>
  <c r="J26" i="65"/>
  <c r="H26" i="65"/>
  <c r="F26" i="65"/>
  <c r="D26" i="65"/>
  <c r="C26" i="65"/>
  <c r="B26" i="65"/>
  <c r="R25" i="65"/>
  <c r="P25" i="65"/>
  <c r="N25" i="65"/>
  <c r="L25" i="65"/>
  <c r="J25" i="65"/>
  <c r="H25" i="65"/>
  <c r="F25" i="65"/>
  <c r="D25" i="65"/>
  <c r="C25" i="65"/>
  <c r="B25" i="65"/>
  <c r="R24" i="65"/>
  <c r="F24" i="65"/>
  <c r="D24" i="65"/>
  <c r="C24" i="65"/>
  <c r="B24" i="65"/>
  <c r="R23" i="65"/>
  <c r="P23" i="65"/>
  <c r="N23" i="65"/>
  <c r="L23" i="65"/>
  <c r="J23" i="65"/>
  <c r="H23" i="65"/>
  <c r="F23" i="65"/>
  <c r="D23" i="65"/>
  <c r="C23" i="65"/>
  <c r="B23" i="65"/>
  <c r="R22" i="65"/>
  <c r="L22" i="65"/>
  <c r="J22" i="65"/>
  <c r="H22" i="65"/>
  <c r="F22" i="65"/>
  <c r="D22" i="65"/>
  <c r="C22" i="65"/>
  <c r="B22" i="65"/>
  <c r="R21" i="65"/>
  <c r="P21" i="65"/>
  <c r="N21" i="65"/>
  <c r="L21" i="65"/>
  <c r="J21" i="65"/>
  <c r="H21" i="65"/>
  <c r="F21" i="65"/>
  <c r="D21" i="65"/>
  <c r="C21" i="65"/>
  <c r="B21" i="65"/>
  <c r="R20" i="65"/>
  <c r="P20" i="65"/>
  <c r="N20" i="65"/>
  <c r="L20" i="65"/>
  <c r="J20" i="65"/>
  <c r="H20" i="65"/>
  <c r="F20" i="65"/>
  <c r="D20" i="65"/>
  <c r="C20" i="65"/>
  <c r="B20" i="65"/>
  <c r="R19" i="65"/>
  <c r="P19" i="65"/>
  <c r="N19" i="65"/>
  <c r="L19" i="65"/>
  <c r="J19" i="65"/>
  <c r="H19" i="65"/>
  <c r="F19" i="65"/>
  <c r="D19" i="65"/>
  <c r="C19" i="65"/>
  <c r="B19" i="65"/>
  <c r="R18" i="65"/>
  <c r="P18" i="65"/>
  <c r="N18" i="65"/>
  <c r="L18" i="65"/>
  <c r="J18" i="65"/>
  <c r="H18" i="65"/>
  <c r="F18" i="65"/>
  <c r="D18" i="65"/>
  <c r="C18" i="65"/>
  <c r="B18" i="65"/>
  <c r="R17" i="65"/>
  <c r="P17" i="65"/>
  <c r="N17" i="65"/>
  <c r="L17" i="65"/>
  <c r="J17" i="65"/>
  <c r="H17" i="65"/>
  <c r="F17" i="65"/>
  <c r="D17" i="65"/>
  <c r="C17" i="65"/>
  <c r="B17" i="65"/>
  <c r="R16" i="65"/>
  <c r="P16" i="65"/>
  <c r="N16" i="65"/>
  <c r="L16" i="65"/>
  <c r="J16" i="65"/>
  <c r="H16" i="65"/>
  <c r="F16" i="65"/>
  <c r="D16" i="65"/>
  <c r="C16" i="65"/>
  <c r="B16" i="65"/>
  <c r="R15" i="65"/>
  <c r="P15" i="65"/>
  <c r="N15" i="65"/>
  <c r="L15" i="65"/>
  <c r="J15" i="65"/>
  <c r="H15" i="65"/>
  <c r="F15" i="65"/>
  <c r="D15" i="65"/>
  <c r="C15" i="65"/>
  <c r="B15" i="65"/>
  <c r="R14" i="65"/>
  <c r="P14" i="65"/>
  <c r="N14" i="65"/>
  <c r="L14" i="65"/>
  <c r="J14" i="65"/>
  <c r="H14" i="65"/>
  <c r="F14" i="65"/>
  <c r="D14" i="65"/>
  <c r="C14" i="65"/>
  <c r="B14" i="65"/>
  <c r="R13" i="65"/>
  <c r="P13" i="65"/>
  <c r="N13" i="65"/>
  <c r="L13" i="65"/>
  <c r="J13" i="65"/>
  <c r="H13" i="65"/>
  <c r="F13" i="65"/>
  <c r="D13" i="65"/>
  <c r="C13" i="65"/>
  <c r="B13" i="65"/>
  <c r="R12" i="65"/>
  <c r="P12" i="65"/>
  <c r="N12" i="65"/>
  <c r="L12" i="65"/>
  <c r="J12" i="65"/>
  <c r="H12" i="65"/>
  <c r="F12" i="65"/>
  <c r="D12" i="65"/>
  <c r="C12" i="65"/>
  <c r="B12" i="65"/>
  <c r="R11" i="65"/>
  <c r="P11" i="65"/>
  <c r="N11" i="65"/>
  <c r="L11" i="65"/>
  <c r="J11" i="65"/>
  <c r="H11" i="65"/>
  <c r="F11" i="65"/>
  <c r="D11" i="65"/>
  <c r="C11" i="65"/>
  <c r="B11" i="65"/>
  <c r="R10" i="65"/>
  <c r="P10" i="65"/>
  <c r="N10" i="65"/>
  <c r="L10" i="65"/>
  <c r="J10" i="65"/>
  <c r="H10" i="65"/>
  <c r="F10" i="65"/>
  <c r="D10" i="65"/>
  <c r="C10" i="65"/>
  <c r="B10" i="65"/>
  <c r="R9" i="65"/>
  <c r="H9" i="65"/>
  <c r="F9" i="65"/>
  <c r="D9" i="65"/>
  <c r="C9" i="65"/>
  <c r="B9" i="65"/>
  <c r="R8" i="65"/>
  <c r="P8" i="65"/>
  <c r="N8" i="65"/>
  <c r="L8" i="65"/>
  <c r="J8" i="65"/>
  <c r="H8" i="65"/>
  <c r="F8" i="65"/>
  <c r="D8" i="65"/>
  <c r="C8" i="65"/>
  <c r="B8" i="65"/>
  <c r="R27" i="62"/>
  <c r="L27" i="62"/>
  <c r="J27" i="62"/>
  <c r="H27" i="62"/>
  <c r="F27" i="62"/>
  <c r="D27" i="62"/>
  <c r="C27" i="62"/>
  <c r="B27" i="62"/>
  <c r="R26" i="62"/>
  <c r="N26" i="62"/>
  <c r="L26" i="62"/>
  <c r="J26" i="62"/>
  <c r="H26" i="62"/>
  <c r="F26" i="62"/>
  <c r="D26" i="62"/>
  <c r="C26" i="62"/>
  <c r="B26" i="62"/>
  <c r="R25" i="62"/>
  <c r="L25" i="62"/>
  <c r="J25" i="62"/>
  <c r="H25" i="62"/>
  <c r="F25" i="62"/>
  <c r="D25" i="62"/>
  <c r="C25" i="62"/>
  <c r="B25" i="62"/>
  <c r="R24" i="62"/>
  <c r="P24" i="62"/>
  <c r="N24" i="62"/>
  <c r="L24" i="62"/>
  <c r="J24" i="62"/>
  <c r="H24" i="62"/>
  <c r="F24" i="62"/>
  <c r="D24" i="62"/>
  <c r="C24" i="62"/>
  <c r="B24" i="62"/>
  <c r="R23" i="62"/>
  <c r="L23" i="62"/>
  <c r="J23" i="62"/>
  <c r="H23" i="62"/>
  <c r="F23" i="62"/>
  <c r="D23" i="62"/>
  <c r="C23" i="62"/>
  <c r="B23" i="62"/>
  <c r="R22" i="62"/>
  <c r="P22" i="62"/>
  <c r="N22" i="62"/>
  <c r="L22" i="62"/>
  <c r="J22" i="62"/>
  <c r="H22" i="62"/>
  <c r="F22" i="62"/>
  <c r="D22" i="62"/>
  <c r="C22" i="62"/>
  <c r="B22" i="62"/>
  <c r="R21" i="62"/>
  <c r="P21" i="62"/>
  <c r="N21" i="62"/>
  <c r="L21" i="62"/>
  <c r="J21" i="62"/>
  <c r="H21" i="62"/>
  <c r="F21" i="62"/>
  <c r="D21" i="62"/>
  <c r="C21" i="62"/>
  <c r="B21" i="62"/>
  <c r="R20" i="62"/>
  <c r="P20" i="62"/>
  <c r="N20" i="62"/>
  <c r="L20" i="62"/>
  <c r="J20" i="62"/>
  <c r="H20" i="62"/>
  <c r="F20" i="62"/>
  <c r="D20" i="62"/>
  <c r="C20" i="62"/>
  <c r="B20" i="62"/>
  <c r="R19" i="62"/>
  <c r="P19" i="62"/>
  <c r="N19" i="62"/>
  <c r="L19" i="62"/>
  <c r="J19" i="62"/>
  <c r="H19" i="62"/>
  <c r="F19" i="62"/>
  <c r="D19" i="62"/>
  <c r="C19" i="62"/>
  <c r="B19" i="62"/>
  <c r="R18" i="62"/>
  <c r="P18" i="62"/>
  <c r="N18" i="62"/>
  <c r="L18" i="62"/>
  <c r="J18" i="62"/>
  <c r="H18" i="62"/>
  <c r="F18" i="62"/>
  <c r="D18" i="62"/>
  <c r="C18" i="62"/>
  <c r="B18" i="62"/>
  <c r="R17" i="62"/>
  <c r="P17" i="62"/>
  <c r="N17" i="62"/>
  <c r="L17" i="62"/>
  <c r="J17" i="62"/>
  <c r="H17" i="62"/>
  <c r="F17" i="62"/>
  <c r="D17" i="62"/>
  <c r="C17" i="62"/>
  <c r="B17" i="62"/>
  <c r="R16" i="62"/>
  <c r="P16" i="62"/>
  <c r="N16" i="62"/>
  <c r="L16" i="62"/>
  <c r="J16" i="62"/>
  <c r="H16" i="62"/>
  <c r="F16" i="62"/>
  <c r="D16" i="62"/>
  <c r="C16" i="62"/>
  <c r="B16" i="62"/>
  <c r="R15" i="62"/>
  <c r="P15" i="62"/>
  <c r="N15" i="62"/>
  <c r="L15" i="62"/>
  <c r="J15" i="62"/>
  <c r="H15" i="62"/>
  <c r="F15" i="62"/>
  <c r="D15" i="62"/>
  <c r="C15" i="62"/>
  <c r="B15" i="62"/>
  <c r="R14" i="62"/>
  <c r="P14" i="62"/>
  <c r="N14" i="62"/>
  <c r="L14" i="62"/>
  <c r="J14" i="62"/>
  <c r="H14" i="62"/>
  <c r="F14" i="62"/>
  <c r="D14" i="62"/>
  <c r="C14" i="62"/>
  <c r="B14" i="62"/>
  <c r="R13" i="62"/>
  <c r="P13" i="62"/>
  <c r="N13" i="62"/>
  <c r="L13" i="62"/>
  <c r="J13" i="62"/>
  <c r="H13" i="62"/>
  <c r="F13" i="62"/>
  <c r="D13" i="62"/>
  <c r="C13" i="62"/>
  <c r="B13" i="62"/>
  <c r="R12" i="62"/>
  <c r="L12" i="62"/>
  <c r="J12" i="62"/>
  <c r="H12" i="62"/>
  <c r="F12" i="62"/>
  <c r="D12" i="62"/>
  <c r="C12" i="62"/>
  <c r="B12" i="62"/>
  <c r="R11" i="62"/>
  <c r="P11" i="62"/>
  <c r="N11" i="62"/>
  <c r="L11" i="62"/>
  <c r="J11" i="62"/>
  <c r="H11" i="62"/>
  <c r="F11" i="62"/>
  <c r="D11" i="62"/>
  <c r="C11" i="62"/>
  <c r="B11" i="62"/>
  <c r="R10" i="62"/>
  <c r="P10" i="62"/>
  <c r="N10" i="62"/>
  <c r="L10" i="62"/>
  <c r="J10" i="62"/>
  <c r="H10" i="62"/>
  <c r="F10" i="62"/>
  <c r="D10" i="62"/>
  <c r="C10" i="62"/>
  <c r="B10" i="62"/>
  <c r="R9" i="62"/>
  <c r="N9" i="62"/>
  <c r="L9" i="62"/>
  <c r="J9" i="62"/>
  <c r="H9" i="62"/>
  <c r="F9" i="62"/>
  <c r="D9" i="62"/>
  <c r="C9" i="62"/>
  <c r="B9" i="62"/>
  <c r="R8" i="62"/>
  <c r="P8" i="62"/>
  <c r="N8" i="62"/>
  <c r="L8" i="62"/>
  <c r="J8" i="62"/>
  <c r="H8" i="62"/>
  <c r="F8" i="62"/>
  <c r="D8" i="62"/>
  <c r="C8" i="62"/>
  <c r="B8" i="62"/>
  <c r="R27" i="63"/>
  <c r="L27" i="63"/>
  <c r="J27" i="63"/>
  <c r="H27" i="63"/>
  <c r="F27" i="63"/>
  <c r="D27" i="63"/>
  <c r="C27" i="63"/>
  <c r="B27" i="63"/>
  <c r="R26" i="63"/>
  <c r="N26" i="63"/>
  <c r="L26" i="63"/>
  <c r="J26" i="63"/>
  <c r="H26" i="63"/>
  <c r="F26" i="63"/>
  <c r="D26" i="63"/>
  <c r="C26" i="63"/>
  <c r="B26" i="63"/>
  <c r="R25" i="63"/>
  <c r="L25" i="63"/>
  <c r="J25" i="63"/>
  <c r="H25" i="63"/>
  <c r="F25" i="63"/>
  <c r="D25" i="63"/>
  <c r="C25" i="63"/>
  <c r="B25" i="63"/>
  <c r="R24" i="63"/>
  <c r="P24" i="63"/>
  <c r="N24" i="63"/>
  <c r="L24" i="63"/>
  <c r="J24" i="63"/>
  <c r="H24" i="63"/>
  <c r="F24" i="63"/>
  <c r="D24" i="63"/>
  <c r="C24" i="63"/>
  <c r="B24" i="63"/>
  <c r="R23" i="63"/>
  <c r="L23" i="63"/>
  <c r="J23" i="63"/>
  <c r="H23" i="63"/>
  <c r="F23" i="63"/>
  <c r="D23" i="63"/>
  <c r="C23" i="63"/>
  <c r="B23" i="63"/>
  <c r="R22" i="63"/>
  <c r="P22" i="63"/>
  <c r="N22" i="63"/>
  <c r="L22" i="63"/>
  <c r="J22" i="63"/>
  <c r="H22" i="63"/>
  <c r="F22" i="63"/>
  <c r="D22" i="63"/>
  <c r="C22" i="63"/>
  <c r="B22" i="63"/>
  <c r="R21" i="63"/>
  <c r="P21" i="63"/>
  <c r="N21" i="63"/>
  <c r="L21" i="63"/>
  <c r="J21" i="63"/>
  <c r="H21" i="63"/>
  <c r="F21" i="63"/>
  <c r="D21" i="63"/>
  <c r="C21" i="63"/>
  <c r="B21" i="63"/>
  <c r="R20" i="63"/>
  <c r="P20" i="63"/>
  <c r="N20" i="63"/>
  <c r="L20" i="63"/>
  <c r="J20" i="63"/>
  <c r="H20" i="63"/>
  <c r="F20" i="63"/>
  <c r="D20" i="63"/>
  <c r="C20" i="63"/>
  <c r="B20" i="63"/>
  <c r="R19" i="63"/>
  <c r="P19" i="63"/>
  <c r="N19" i="63"/>
  <c r="L19" i="63"/>
  <c r="J19" i="63"/>
  <c r="H19" i="63"/>
  <c r="F19" i="63"/>
  <c r="D19" i="63"/>
  <c r="C19" i="63"/>
  <c r="B19" i="63"/>
  <c r="R18" i="63"/>
  <c r="P18" i="63"/>
  <c r="N18" i="63"/>
  <c r="L18" i="63"/>
  <c r="J18" i="63"/>
  <c r="H18" i="63"/>
  <c r="F18" i="63"/>
  <c r="D18" i="63"/>
  <c r="C18" i="63"/>
  <c r="B18" i="63"/>
  <c r="R17" i="63"/>
  <c r="P17" i="63"/>
  <c r="N17" i="63"/>
  <c r="L17" i="63"/>
  <c r="J17" i="63"/>
  <c r="H17" i="63"/>
  <c r="F17" i="63"/>
  <c r="D17" i="63"/>
  <c r="C17" i="63"/>
  <c r="B17" i="63"/>
  <c r="R16" i="63"/>
  <c r="P16" i="63"/>
  <c r="N16" i="63"/>
  <c r="L16" i="63"/>
  <c r="J16" i="63"/>
  <c r="H16" i="63"/>
  <c r="F16" i="63"/>
  <c r="D16" i="63"/>
  <c r="C16" i="63"/>
  <c r="B16" i="63"/>
  <c r="R15" i="63"/>
  <c r="P15" i="63"/>
  <c r="N15" i="63"/>
  <c r="L15" i="63"/>
  <c r="J15" i="63"/>
  <c r="H15" i="63"/>
  <c r="F15" i="63"/>
  <c r="D15" i="63"/>
  <c r="C15" i="63"/>
  <c r="B15" i="63"/>
  <c r="R14" i="63"/>
  <c r="P14" i="63"/>
  <c r="N14" i="63"/>
  <c r="L14" i="63"/>
  <c r="J14" i="63"/>
  <c r="H14" i="63"/>
  <c r="F14" i="63"/>
  <c r="D14" i="63"/>
  <c r="C14" i="63"/>
  <c r="B14" i="63"/>
  <c r="R13" i="63"/>
  <c r="P13" i="63"/>
  <c r="N13" i="63"/>
  <c r="L13" i="63"/>
  <c r="J13" i="63"/>
  <c r="H13" i="63"/>
  <c r="F13" i="63"/>
  <c r="D13" i="63"/>
  <c r="C13" i="63"/>
  <c r="B13" i="63"/>
  <c r="R12" i="63"/>
  <c r="L12" i="63"/>
  <c r="J12" i="63"/>
  <c r="H12" i="63"/>
  <c r="F12" i="63"/>
  <c r="D12" i="63"/>
  <c r="C12" i="63"/>
  <c r="B12" i="63"/>
  <c r="R11" i="63"/>
  <c r="P11" i="63"/>
  <c r="N11" i="63"/>
  <c r="L11" i="63"/>
  <c r="J11" i="63"/>
  <c r="H11" i="63"/>
  <c r="F11" i="63"/>
  <c r="D11" i="63"/>
  <c r="C11" i="63"/>
  <c r="B11" i="63"/>
  <c r="R10" i="63"/>
  <c r="P10" i="63"/>
  <c r="N10" i="63"/>
  <c r="L10" i="63"/>
  <c r="J10" i="63"/>
  <c r="H10" i="63"/>
  <c r="F10" i="63"/>
  <c r="D10" i="63"/>
  <c r="C10" i="63"/>
  <c r="B10" i="63"/>
  <c r="R9" i="63"/>
  <c r="N9" i="63"/>
  <c r="L9" i="63"/>
  <c r="J9" i="63"/>
  <c r="H9" i="63"/>
  <c r="F9" i="63"/>
  <c r="D9" i="63"/>
  <c r="C9" i="63"/>
  <c r="B9" i="63"/>
  <c r="R8" i="63"/>
  <c r="P8" i="63"/>
  <c r="N8" i="63"/>
  <c r="L8" i="63"/>
  <c r="J8" i="63"/>
  <c r="H8" i="63"/>
  <c r="F8" i="63"/>
  <c r="D8" i="63"/>
  <c r="C8" i="63"/>
  <c r="B8" i="63"/>
  <c r="R26" i="60"/>
  <c r="P26" i="60"/>
  <c r="N26" i="60"/>
  <c r="L26" i="60"/>
  <c r="J26" i="60"/>
  <c r="H26" i="60"/>
  <c r="F26" i="60"/>
  <c r="D26" i="60"/>
  <c r="C26" i="60"/>
  <c r="B26" i="60"/>
  <c r="R25" i="60"/>
  <c r="H25" i="60"/>
  <c r="F25" i="60"/>
  <c r="D25" i="60"/>
  <c r="C25" i="60"/>
  <c r="B25" i="60"/>
  <c r="R24" i="60"/>
  <c r="P24" i="60"/>
  <c r="N24" i="60"/>
  <c r="L24" i="60"/>
  <c r="J24" i="60"/>
  <c r="H24" i="60"/>
  <c r="F24" i="60"/>
  <c r="D24" i="60"/>
  <c r="C24" i="60"/>
  <c r="B24" i="60"/>
  <c r="R23" i="60"/>
  <c r="P23" i="60"/>
  <c r="N23" i="60"/>
  <c r="L23" i="60"/>
  <c r="J23" i="60"/>
  <c r="H23" i="60"/>
  <c r="F23" i="60"/>
  <c r="D23" i="60"/>
  <c r="C23" i="60"/>
  <c r="B23" i="60"/>
  <c r="R22" i="60"/>
  <c r="P22" i="60"/>
  <c r="N22" i="60"/>
  <c r="L22" i="60"/>
  <c r="J22" i="60"/>
  <c r="H22" i="60"/>
  <c r="F22" i="60"/>
  <c r="D22" i="60"/>
  <c r="C22" i="60"/>
  <c r="B22" i="60"/>
  <c r="R21" i="60"/>
  <c r="P21" i="60"/>
  <c r="N21" i="60"/>
  <c r="L21" i="60"/>
  <c r="J21" i="60"/>
  <c r="H21" i="60"/>
  <c r="F21" i="60"/>
  <c r="D21" i="60"/>
  <c r="C21" i="60"/>
  <c r="B21" i="60"/>
  <c r="R20" i="60"/>
  <c r="P20" i="60"/>
  <c r="N20" i="60"/>
  <c r="L20" i="60"/>
  <c r="J20" i="60"/>
  <c r="H20" i="60"/>
  <c r="F20" i="60"/>
  <c r="D20" i="60"/>
  <c r="C20" i="60"/>
  <c r="B20" i="60"/>
  <c r="R19" i="60"/>
  <c r="P19" i="60"/>
  <c r="N19" i="60"/>
  <c r="L19" i="60"/>
  <c r="J19" i="60"/>
  <c r="H19" i="60"/>
  <c r="F19" i="60"/>
  <c r="D19" i="60"/>
  <c r="C19" i="60"/>
  <c r="B19" i="60"/>
  <c r="R18" i="60"/>
  <c r="P18" i="60"/>
  <c r="N18" i="60"/>
  <c r="L18" i="60"/>
  <c r="J18" i="60"/>
  <c r="H18" i="60"/>
  <c r="F18" i="60"/>
  <c r="D18" i="60"/>
  <c r="C18" i="60"/>
  <c r="B18" i="60"/>
  <c r="R17" i="60"/>
  <c r="P17" i="60"/>
  <c r="N17" i="60"/>
  <c r="L17" i="60"/>
  <c r="J17" i="60"/>
  <c r="H17" i="60"/>
  <c r="F17" i="60"/>
  <c r="D17" i="60"/>
  <c r="C17" i="60"/>
  <c r="B17" i="60"/>
  <c r="R16" i="60"/>
  <c r="L16" i="60"/>
  <c r="J16" i="60"/>
  <c r="H16" i="60"/>
  <c r="F16" i="60"/>
  <c r="D16" i="60"/>
  <c r="C16" i="60"/>
  <c r="B16" i="60"/>
  <c r="R15" i="60"/>
  <c r="P15" i="60"/>
  <c r="N15" i="60"/>
  <c r="L15" i="60"/>
  <c r="J15" i="60"/>
  <c r="H15" i="60"/>
  <c r="F15" i="60"/>
  <c r="D15" i="60"/>
  <c r="C15" i="60"/>
  <c r="B15" i="60"/>
  <c r="R14" i="60"/>
  <c r="P14" i="60"/>
  <c r="N14" i="60"/>
  <c r="L14" i="60"/>
  <c r="J14" i="60"/>
  <c r="H14" i="60"/>
  <c r="F14" i="60"/>
  <c r="D14" i="60"/>
  <c r="C14" i="60"/>
  <c r="B14" i="60"/>
  <c r="R13" i="60"/>
  <c r="P13" i="60"/>
  <c r="N13" i="60"/>
  <c r="L13" i="60"/>
  <c r="J13" i="60"/>
  <c r="H13" i="60"/>
  <c r="F13" i="60"/>
  <c r="D13" i="60"/>
  <c r="C13" i="60"/>
  <c r="B13" i="60"/>
  <c r="R12" i="60"/>
  <c r="P12" i="60"/>
  <c r="N12" i="60"/>
  <c r="L12" i="60"/>
  <c r="J12" i="60"/>
  <c r="H12" i="60"/>
  <c r="F12" i="60"/>
  <c r="D12" i="60"/>
  <c r="C12" i="60"/>
  <c r="B12" i="60"/>
  <c r="R11" i="60"/>
  <c r="P11" i="60"/>
  <c r="N11" i="60"/>
  <c r="L11" i="60"/>
  <c r="J11" i="60"/>
  <c r="H11" i="60"/>
  <c r="F11" i="60"/>
  <c r="D11" i="60"/>
  <c r="C11" i="60"/>
  <c r="B11" i="60"/>
  <c r="R10" i="60"/>
  <c r="P10" i="60"/>
  <c r="N10" i="60"/>
  <c r="L10" i="60"/>
  <c r="J10" i="60"/>
  <c r="H10" i="60"/>
  <c r="F10" i="60"/>
  <c r="D10" i="60"/>
  <c r="C10" i="60"/>
  <c r="B10" i="60"/>
  <c r="R9" i="60"/>
  <c r="P9" i="60"/>
  <c r="N9" i="60"/>
  <c r="L9" i="60"/>
  <c r="J9" i="60"/>
  <c r="H9" i="60"/>
  <c r="F9" i="60"/>
  <c r="D9" i="60"/>
  <c r="C9" i="60"/>
  <c r="B9" i="60"/>
  <c r="R8" i="60"/>
  <c r="P8" i="60"/>
  <c r="N8" i="60"/>
  <c r="L8" i="60"/>
  <c r="J8" i="60"/>
  <c r="H8" i="60"/>
  <c r="F8" i="60"/>
  <c r="D8" i="60"/>
  <c r="C8" i="60"/>
  <c r="B8" i="60"/>
  <c r="R28" i="61"/>
  <c r="F28" i="61"/>
  <c r="D28" i="61"/>
  <c r="C28" i="61"/>
  <c r="B28" i="61"/>
  <c r="R27" i="61"/>
  <c r="F27" i="61"/>
  <c r="D27" i="61"/>
  <c r="C27" i="61"/>
  <c r="B27" i="61"/>
  <c r="R26" i="61"/>
  <c r="P26" i="61"/>
  <c r="N26" i="61"/>
  <c r="L26" i="61"/>
  <c r="J26" i="61"/>
  <c r="H26" i="61"/>
  <c r="F26" i="61"/>
  <c r="D26" i="61"/>
  <c r="C26" i="61"/>
  <c r="B26" i="61"/>
  <c r="R25" i="61"/>
  <c r="H25" i="61"/>
  <c r="F25" i="61"/>
  <c r="D25" i="61"/>
  <c r="C25" i="61"/>
  <c r="B25" i="61"/>
  <c r="R24" i="61"/>
  <c r="P24" i="61"/>
  <c r="N24" i="61"/>
  <c r="L24" i="61"/>
  <c r="J24" i="61"/>
  <c r="H24" i="61"/>
  <c r="F24" i="61"/>
  <c r="D24" i="61"/>
  <c r="C24" i="61"/>
  <c r="B24" i="61"/>
  <c r="R23" i="61"/>
  <c r="P23" i="61"/>
  <c r="N23" i="61"/>
  <c r="L23" i="61"/>
  <c r="J23" i="61"/>
  <c r="H23" i="61"/>
  <c r="F23" i="61"/>
  <c r="D23" i="61"/>
  <c r="C23" i="61"/>
  <c r="B23" i="61"/>
  <c r="R22" i="61"/>
  <c r="P22" i="61"/>
  <c r="N22" i="61"/>
  <c r="L22" i="61"/>
  <c r="J22" i="61"/>
  <c r="H22" i="61"/>
  <c r="F22" i="61"/>
  <c r="D22" i="61"/>
  <c r="C22" i="61"/>
  <c r="B22" i="61"/>
  <c r="R21" i="61"/>
  <c r="P21" i="61"/>
  <c r="N21" i="61"/>
  <c r="L21" i="61"/>
  <c r="J21" i="61"/>
  <c r="H21" i="61"/>
  <c r="F21" i="61"/>
  <c r="D21" i="61"/>
  <c r="C21" i="61"/>
  <c r="B21" i="61"/>
  <c r="R20" i="61"/>
  <c r="P20" i="61"/>
  <c r="N20" i="61"/>
  <c r="L20" i="61"/>
  <c r="J20" i="61"/>
  <c r="H20" i="61"/>
  <c r="F20" i="61"/>
  <c r="D20" i="61"/>
  <c r="C20" i="61"/>
  <c r="B20" i="61"/>
  <c r="R19" i="61"/>
  <c r="P19" i="61"/>
  <c r="N19" i="61"/>
  <c r="L19" i="61"/>
  <c r="J19" i="61"/>
  <c r="H19" i="61"/>
  <c r="F19" i="61"/>
  <c r="D19" i="61"/>
  <c r="C19" i="61"/>
  <c r="B19" i="61"/>
  <c r="R18" i="61"/>
  <c r="P18" i="61"/>
  <c r="N18" i="61"/>
  <c r="L18" i="61"/>
  <c r="J18" i="61"/>
  <c r="H18" i="61"/>
  <c r="F18" i="61"/>
  <c r="D18" i="61"/>
  <c r="C18" i="61"/>
  <c r="B18" i="61"/>
  <c r="R17" i="61"/>
  <c r="P17" i="61"/>
  <c r="N17" i="61"/>
  <c r="L17" i="61"/>
  <c r="J17" i="61"/>
  <c r="H17" i="61"/>
  <c r="F17" i="61"/>
  <c r="D17" i="61"/>
  <c r="C17" i="61"/>
  <c r="B17" i="61"/>
  <c r="R16" i="61"/>
  <c r="L16" i="61"/>
  <c r="J16" i="61"/>
  <c r="H16" i="61"/>
  <c r="F16" i="61"/>
  <c r="D16" i="61"/>
  <c r="C16" i="61"/>
  <c r="B16" i="61"/>
  <c r="R15" i="61"/>
  <c r="P15" i="61"/>
  <c r="N15" i="61"/>
  <c r="L15" i="61"/>
  <c r="J15" i="61"/>
  <c r="H15" i="61"/>
  <c r="F15" i="61"/>
  <c r="D15" i="61"/>
  <c r="C15" i="61"/>
  <c r="B15" i="61"/>
  <c r="R14" i="61"/>
  <c r="P14" i="61"/>
  <c r="N14" i="61"/>
  <c r="L14" i="61"/>
  <c r="J14" i="61"/>
  <c r="H14" i="61"/>
  <c r="F14" i="61"/>
  <c r="D14" i="61"/>
  <c r="C14" i="61"/>
  <c r="B14" i="61"/>
  <c r="R13" i="61"/>
  <c r="P13" i="61"/>
  <c r="N13" i="61"/>
  <c r="L13" i="61"/>
  <c r="J13" i="61"/>
  <c r="H13" i="61"/>
  <c r="F13" i="61"/>
  <c r="D13" i="61"/>
  <c r="C13" i="61"/>
  <c r="B13" i="61"/>
  <c r="R12" i="61"/>
  <c r="P12" i="61"/>
  <c r="N12" i="61"/>
  <c r="L12" i="61"/>
  <c r="J12" i="61"/>
  <c r="H12" i="61"/>
  <c r="F12" i="61"/>
  <c r="D12" i="61"/>
  <c r="C12" i="61"/>
  <c r="B12" i="61"/>
  <c r="R11" i="61"/>
  <c r="P11" i="61"/>
  <c r="N11" i="61"/>
  <c r="L11" i="61"/>
  <c r="J11" i="61"/>
  <c r="H11" i="61"/>
  <c r="F11" i="61"/>
  <c r="D11" i="61"/>
  <c r="C11" i="61"/>
  <c r="B11" i="61"/>
  <c r="R10" i="61"/>
  <c r="P10" i="61"/>
  <c r="N10" i="61"/>
  <c r="L10" i="61"/>
  <c r="J10" i="61"/>
  <c r="H10" i="61"/>
  <c r="F10" i="61"/>
  <c r="D10" i="61"/>
  <c r="C10" i="61"/>
  <c r="B10" i="61"/>
  <c r="R9" i="61"/>
  <c r="P9" i="61"/>
  <c r="N9" i="61"/>
  <c r="L9" i="61"/>
  <c r="J9" i="61"/>
  <c r="H9" i="61"/>
  <c r="F9" i="61"/>
  <c r="D9" i="61"/>
  <c r="C9" i="61"/>
  <c r="B9" i="61"/>
  <c r="R8" i="61"/>
  <c r="P8" i="61"/>
  <c r="N8" i="61"/>
  <c r="L8" i="61"/>
  <c r="J8" i="61"/>
  <c r="H8" i="61"/>
  <c r="F8" i="61"/>
  <c r="D8" i="61"/>
  <c r="C8" i="61"/>
  <c r="B8" i="61"/>
  <c r="R34" i="58"/>
  <c r="P34" i="58"/>
  <c r="N34" i="58"/>
  <c r="L34" i="58"/>
  <c r="J34" i="58"/>
  <c r="H34" i="58"/>
  <c r="F34" i="58"/>
  <c r="D34" i="58"/>
  <c r="C34" i="58"/>
  <c r="B34" i="58"/>
  <c r="R33" i="58"/>
  <c r="P33" i="58"/>
  <c r="N33" i="58"/>
  <c r="L33" i="58"/>
  <c r="J33" i="58"/>
  <c r="H33" i="58"/>
  <c r="F33" i="58"/>
  <c r="D33" i="58"/>
  <c r="C33" i="58"/>
  <c r="B33" i="58"/>
  <c r="R32" i="58"/>
  <c r="P32" i="58"/>
  <c r="N32" i="58"/>
  <c r="L32" i="58"/>
  <c r="J32" i="58"/>
  <c r="H32" i="58"/>
  <c r="F32" i="58"/>
  <c r="D32" i="58"/>
  <c r="C32" i="58"/>
  <c r="B32" i="58"/>
  <c r="R31" i="58"/>
  <c r="P31" i="58"/>
  <c r="N31" i="58"/>
  <c r="L31" i="58"/>
  <c r="J31" i="58"/>
  <c r="H31" i="58"/>
  <c r="F31" i="58"/>
  <c r="D31" i="58"/>
  <c r="C31" i="58"/>
  <c r="B31" i="58"/>
  <c r="R30" i="58"/>
  <c r="P30" i="58"/>
  <c r="N30" i="58"/>
  <c r="L30" i="58"/>
  <c r="J30" i="58"/>
  <c r="H30" i="58"/>
  <c r="F30" i="58"/>
  <c r="D30" i="58"/>
  <c r="C30" i="58"/>
  <c r="B30" i="58"/>
  <c r="R29" i="58"/>
  <c r="P29" i="58"/>
  <c r="N29" i="58"/>
  <c r="L29" i="58"/>
  <c r="J29" i="58"/>
  <c r="H29" i="58"/>
  <c r="F29" i="58"/>
  <c r="D29" i="58"/>
  <c r="C29" i="58"/>
  <c r="B29" i="58"/>
  <c r="R28" i="58"/>
  <c r="P28" i="58"/>
  <c r="N28" i="58"/>
  <c r="L28" i="58"/>
  <c r="J28" i="58"/>
  <c r="H28" i="58"/>
  <c r="F28" i="58"/>
  <c r="D28" i="58"/>
  <c r="C28" i="58"/>
  <c r="B28" i="58"/>
  <c r="R27" i="58"/>
  <c r="P27" i="58"/>
  <c r="N27" i="58"/>
  <c r="L27" i="58"/>
  <c r="J27" i="58"/>
  <c r="H27" i="58"/>
  <c r="F27" i="58"/>
  <c r="D27" i="58"/>
  <c r="C27" i="58"/>
  <c r="B27" i="58"/>
  <c r="R26" i="58"/>
  <c r="P26" i="58"/>
  <c r="N26" i="58"/>
  <c r="L26" i="58"/>
  <c r="J26" i="58"/>
  <c r="H26" i="58"/>
  <c r="F26" i="58"/>
  <c r="D26" i="58"/>
  <c r="C26" i="58"/>
  <c r="B26" i="58"/>
  <c r="R25" i="58"/>
  <c r="P25" i="58"/>
  <c r="N25" i="58"/>
  <c r="L25" i="58"/>
  <c r="J25" i="58"/>
  <c r="H25" i="58"/>
  <c r="F25" i="58"/>
  <c r="D25" i="58"/>
  <c r="C25" i="58"/>
  <c r="B25" i="58"/>
  <c r="R24" i="58"/>
  <c r="P24" i="58"/>
  <c r="N24" i="58"/>
  <c r="L24" i="58"/>
  <c r="J24" i="58"/>
  <c r="H24" i="58"/>
  <c r="F24" i="58"/>
  <c r="D24" i="58"/>
  <c r="C24" i="58"/>
  <c r="B24" i="58"/>
  <c r="R23" i="58"/>
  <c r="P23" i="58"/>
  <c r="N23" i="58"/>
  <c r="L23" i="58"/>
  <c r="J23" i="58"/>
  <c r="H23" i="58"/>
  <c r="F23" i="58"/>
  <c r="D23" i="58"/>
  <c r="C23" i="58"/>
  <c r="B23" i="58"/>
  <c r="R22" i="58"/>
  <c r="P22" i="58"/>
  <c r="N22" i="58"/>
  <c r="L22" i="58"/>
  <c r="J22" i="58"/>
  <c r="H22" i="58"/>
  <c r="F22" i="58"/>
  <c r="D22" i="58"/>
  <c r="C22" i="58"/>
  <c r="B22" i="58"/>
  <c r="R21" i="58"/>
  <c r="P21" i="58"/>
  <c r="N21" i="58"/>
  <c r="L21" i="58"/>
  <c r="J21" i="58"/>
  <c r="H21" i="58"/>
  <c r="F21" i="58"/>
  <c r="D21" i="58"/>
  <c r="C21" i="58"/>
  <c r="B21" i="58"/>
  <c r="R20" i="58"/>
  <c r="P20" i="58"/>
  <c r="N20" i="58"/>
  <c r="L20" i="58"/>
  <c r="J20" i="58"/>
  <c r="H20" i="58"/>
  <c r="F20" i="58"/>
  <c r="D20" i="58"/>
  <c r="C20" i="58"/>
  <c r="B20" i="58"/>
  <c r="R19" i="58"/>
  <c r="P19" i="58"/>
  <c r="N19" i="58"/>
  <c r="L19" i="58"/>
  <c r="J19" i="58"/>
  <c r="H19" i="58"/>
  <c r="F19" i="58"/>
  <c r="D19" i="58"/>
  <c r="C19" i="58"/>
  <c r="B19" i="58"/>
  <c r="R18" i="58"/>
  <c r="P18" i="58"/>
  <c r="N18" i="58"/>
  <c r="L18" i="58"/>
  <c r="J18" i="58"/>
  <c r="H18" i="58"/>
  <c r="F18" i="58"/>
  <c r="D18" i="58"/>
  <c r="C18" i="58"/>
  <c r="B18" i="58"/>
  <c r="R17" i="58"/>
  <c r="P17" i="58"/>
  <c r="N17" i="58"/>
  <c r="L17" i="58"/>
  <c r="J17" i="58"/>
  <c r="H17" i="58"/>
  <c r="F17" i="58"/>
  <c r="D17" i="58"/>
  <c r="C17" i="58"/>
  <c r="B17" i="58"/>
  <c r="R16" i="58"/>
  <c r="P16" i="58"/>
  <c r="N16" i="58"/>
  <c r="L16" i="58"/>
  <c r="J16" i="58"/>
  <c r="H16" i="58"/>
  <c r="F16" i="58"/>
  <c r="D16" i="58"/>
  <c r="C16" i="58"/>
  <c r="B16" i="58"/>
  <c r="R15" i="58"/>
  <c r="P15" i="58"/>
  <c r="N15" i="58"/>
  <c r="L15" i="58"/>
  <c r="J15" i="58"/>
  <c r="H15" i="58"/>
  <c r="F15" i="58"/>
  <c r="D15" i="58"/>
  <c r="C15" i="58"/>
  <c r="B15" i="58"/>
  <c r="R14" i="58"/>
  <c r="P14" i="58"/>
  <c r="N14" i="58"/>
  <c r="L14" i="58"/>
  <c r="J14" i="58"/>
  <c r="H14" i="58"/>
  <c r="F14" i="58"/>
  <c r="D14" i="58"/>
  <c r="C14" i="58"/>
  <c r="B14" i="58"/>
  <c r="R13" i="58"/>
  <c r="P13" i="58"/>
  <c r="N13" i="58"/>
  <c r="L13" i="58"/>
  <c r="J13" i="58"/>
  <c r="H13" i="58"/>
  <c r="F13" i="58"/>
  <c r="D13" i="58"/>
  <c r="C13" i="58"/>
  <c r="B13" i="58"/>
  <c r="R12" i="58"/>
  <c r="P12" i="58"/>
  <c r="N12" i="58"/>
  <c r="L12" i="58"/>
  <c r="J12" i="58"/>
  <c r="H12" i="58"/>
  <c r="F12" i="58"/>
  <c r="D12" i="58"/>
  <c r="C12" i="58"/>
  <c r="B12" i="58"/>
  <c r="R11" i="58"/>
  <c r="P11" i="58"/>
  <c r="N11" i="58"/>
  <c r="L11" i="58"/>
  <c r="J11" i="58"/>
  <c r="H11" i="58"/>
  <c r="F11" i="58"/>
  <c r="D11" i="58"/>
  <c r="C11" i="58"/>
  <c r="B11" i="58"/>
  <c r="R10" i="58"/>
  <c r="P10" i="58"/>
  <c r="N10" i="58"/>
  <c r="L10" i="58"/>
  <c r="J10" i="58"/>
  <c r="H10" i="58"/>
  <c r="F10" i="58"/>
  <c r="D10" i="58"/>
  <c r="C10" i="58"/>
  <c r="B10" i="58"/>
  <c r="R9" i="58"/>
  <c r="P9" i="58"/>
  <c r="N9" i="58"/>
  <c r="L9" i="58"/>
  <c r="J9" i="58"/>
  <c r="H9" i="58"/>
  <c r="F9" i="58"/>
  <c r="D9" i="58"/>
  <c r="C9" i="58"/>
  <c r="B9" i="58"/>
  <c r="R8" i="58"/>
  <c r="P8" i="58"/>
  <c r="N8" i="58"/>
  <c r="L8" i="58"/>
  <c r="J8" i="58"/>
  <c r="H8" i="58"/>
  <c r="F8" i="58"/>
  <c r="D8" i="58"/>
  <c r="C8" i="58"/>
  <c r="B8" i="58"/>
  <c r="R31" i="59"/>
  <c r="P31" i="59"/>
  <c r="N31" i="59"/>
  <c r="L31" i="59"/>
  <c r="J31" i="59"/>
  <c r="H31" i="59"/>
  <c r="F31" i="59"/>
  <c r="D31" i="59"/>
  <c r="C31" i="59"/>
  <c r="B31" i="59"/>
  <c r="R30" i="59"/>
  <c r="P30" i="59"/>
  <c r="N30" i="59"/>
  <c r="L30" i="59"/>
  <c r="J30" i="59"/>
  <c r="H30" i="59"/>
  <c r="F30" i="59"/>
  <c r="D30" i="59"/>
  <c r="C30" i="59"/>
  <c r="B30" i="59"/>
  <c r="R29" i="59"/>
  <c r="P29" i="59"/>
  <c r="N29" i="59"/>
  <c r="L29" i="59"/>
  <c r="J29" i="59"/>
  <c r="H29" i="59"/>
  <c r="F29" i="59"/>
  <c r="D29" i="59"/>
  <c r="C29" i="59"/>
  <c r="B29" i="59"/>
  <c r="R28" i="59"/>
  <c r="P28" i="59"/>
  <c r="N28" i="59"/>
  <c r="L28" i="59"/>
  <c r="J28" i="59"/>
  <c r="H28" i="59"/>
  <c r="F28" i="59"/>
  <c r="D28" i="59"/>
  <c r="C28" i="59"/>
  <c r="B28" i="59"/>
  <c r="R27" i="59"/>
  <c r="P27" i="59"/>
  <c r="N27" i="59"/>
  <c r="L27" i="59"/>
  <c r="J27" i="59"/>
  <c r="H27" i="59"/>
  <c r="F27" i="59"/>
  <c r="D27" i="59"/>
  <c r="C27" i="59"/>
  <c r="B27" i="59"/>
  <c r="R26" i="59"/>
  <c r="P26" i="59"/>
  <c r="N26" i="59"/>
  <c r="L26" i="59"/>
  <c r="J26" i="59"/>
  <c r="H26" i="59"/>
  <c r="F26" i="59"/>
  <c r="D26" i="59"/>
  <c r="C26" i="59"/>
  <c r="B26" i="59"/>
  <c r="R25" i="59"/>
  <c r="P25" i="59"/>
  <c r="N25" i="59"/>
  <c r="L25" i="59"/>
  <c r="J25" i="59"/>
  <c r="H25" i="59"/>
  <c r="F25" i="59"/>
  <c r="D25" i="59"/>
  <c r="C25" i="59"/>
  <c r="B25" i="59"/>
  <c r="R24" i="59"/>
  <c r="P24" i="59"/>
  <c r="N24" i="59"/>
  <c r="L24" i="59"/>
  <c r="J24" i="59"/>
  <c r="H24" i="59"/>
  <c r="F24" i="59"/>
  <c r="D24" i="59"/>
  <c r="C24" i="59"/>
  <c r="B24" i="59"/>
  <c r="R23" i="59"/>
  <c r="P23" i="59"/>
  <c r="N23" i="59"/>
  <c r="L23" i="59"/>
  <c r="J23" i="59"/>
  <c r="H23" i="59"/>
  <c r="F23" i="59"/>
  <c r="D23" i="59"/>
  <c r="C23" i="59"/>
  <c r="B23" i="59"/>
  <c r="R22" i="59"/>
  <c r="P22" i="59"/>
  <c r="N22" i="59"/>
  <c r="L22" i="59"/>
  <c r="J22" i="59"/>
  <c r="H22" i="59"/>
  <c r="F22" i="59"/>
  <c r="D22" i="59"/>
  <c r="C22" i="59"/>
  <c r="B22" i="59"/>
  <c r="R21" i="59"/>
  <c r="P21" i="59"/>
  <c r="N21" i="59"/>
  <c r="L21" i="59"/>
  <c r="J21" i="59"/>
  <c r="H21" i="59"/>
  <c r="F21" i="59"/>
  <c r="D21" i="59"/>
  <c r="C21" i="59"/>
  <c r="B21" i="59"/>
  <c r="R20" i="59"/>
  <c r="P20" i="59"/>
  <c r="N20" i="59"/>
  <c r="L20" i="59"/>
  <c r="J20" i="59"/>
  <c r="H20" i="59"/>
  <c r="F20" i="59"/>
  <c r="D20" i="59"/>
  <c r="C20" i="59"/>
  <c r="B20" i="59"/>
  <c r="R19" i="59"/>
  <c r="P19" i="59"/>
  <c r="N19" i="59"/>
  <c r="L19" i="59"/>
  <c r="J19" i="59"/>
  <c r="H19" i="59"/>
  <c r="F19" i="59"/>
  <c r="D19" i="59"/>
  <c r="C19" i="59"/>
  <c r="B19" i="59"/>
  <c r="R18" i="59"/>
  <c r="P18" i="59"/>
  <c r="N18" i="59"/>
  <c r="L18" i="59"/>
  <c r="J18" i="59"/>
  <c r="H18" i="59"/>
  <c r="F18" i="59"/>
  <c r="D18" i="59"/>
  <c r="C18" i="59"/>
  <c r="B18" i="59"/>
  <c r="R17" i="59"/>
  <c r="P17" i="59"/>
  <c r="N17" i="59"/>
  <c r="L17" i="59"/>
  <c r="J17" i="59"/>
  <c r="H17" i="59"/>
  <c r="F17" i="59"/>
  <c r="D17" i="59"/>
  <c r="C17" i="59"/>
  <c r="B17" i="59"/>
  <c r="R16" i="59"/>
  <c r="P16" i="59"/>
  <c r="N16" i="59"/>
  <c r="L16" i="59"/>
  <c r="J16" i="59"/>
  <c r="H16" i="59"/>
  <c r="F16" i="59"/>
  <c r="D16" i="59"/>
  <c r="C16" i="59"/>
  <c r="B16" i="59"/>
  <c r="R15" i="59"/>
  <c r="P15" i="59"/>
  <c r="N15" i="59"/>
  <c r="L15" i="59"/>
  <c r="J15" i="59"/>
  <c r="H15" i="59"/>
  <c r="F15" i="59"/>
  <c r="D15" i="59"/>
  <c r="C15" i="59"/>
  <c r="B15" i="59"/>
  <c r="R14" i="59"/>
  <c r="P14" i="59"/>
  <c r="N14" i="59"/>
  <c r="L14" i="59"/>
  <c r="J14" i="59"/>
  <c r="H14" i="59"/>
  <c r="F14" i="59"/>
  <c r="D14" i="59"/>
  <c r="C14" i="59"/>
  <c r="B14" i="59"/>
  <c r="R13" i="59"/>
  <c r="P13" i="59"/>
  <c r="N13" i="59"/>
  <c r="L13" i="59"/>
  <c r="J13" i="59"/>
  <c r="H13" i="59"/>
  <c r="F13" i="59"/>
  <c r="D13" i="59"/>
  <c r="C13" i="59"/>
  <c r="B13" i="59"/>
  <c r="R12" i="59"/>
  <c r="P12" i="59"/>
  <c r="N12" i="59"/>
  <c r="L12" i="59"/>
  <c r="J12" i="59"/>
  <c r="H12" i="59"/>
  <c r="F12" i="59"/>
  <c r="D12" i="59"/>
  <c r="C12" i="59"/>
  <c r="B12" i="59"/>
  <c r="R11" i="59"/>
  <c r="P11" i="59"/>
  <c r="N11" i="59"/>
  <c r="L11" i="59"/>
  <c r="J11" i="59"/>
  <c r="H11" i="59"/>
  <c r="F11" i="59"/>
  <c r="D11" i="59"/>
  <c r="C11" i="59"/>
  <c r="B11" i="59"/>
  <c r="R10" i="59"/>
  <c r="P10" i="59"/>
  <c r="N10" i="59"/>
  <c r="L10" i="59"/>
  <c r="J10" i="59"/>
  <c r="H10" i="59"/>
  <c r="F10" i="59"/>
  <c r="D10" i="59"/>
  <c r="C10" i="59"/>
  <c r="B10" i="59"/>
  <c r="R9" i="59"/>
  <c r="P9" i="59"/>
  <c r="N9" i="59"/>
  <c r="L9" i="59"/>
  <c r="J9" i="59"/>
  <c r="H9" i="59"/>
  <c r="F9" i="59"/>
  <c r="D9" i="59"/>
  <c r="C9" i="59"/>
  <c r="B9" i="59"/>
  <c r="R8" i="59"/>
  <c r="P8" i="59"/>
  <c r="N8" i="59"/>
  <c r="L8" i="59"/>
  <c r="J8" i="59"/>
  <c r="H8" i="59"/>
  <c r="F8" i="59"/>
  <c r="D8" i="59"/>
  <c r="C8" i="59"/>
  <c r="B8" i="59"/>
  <c r="R43" i="56"/>
  <c r="L43" i="56"/>
  <c r="J43" i="56"/>
  <c r="H43" i="56"/>
  <c r="F43" i="56"/>
  <c r="D43" i="56"/>
  <c r="C43" i="56"/>
  <c r="B43" i="56"/>
  <c r="R42" i="56"/>
  <c r="P42" i="56"/>
  <c r="N42" i="56"/>
  <c r="L42" i="56"/>
  <c r="J42" i="56"/>
  <c r="H42" i="56"/>
  <c r="F42" i="56"/>
  <c r="D42" i="56"/>
  <c r="C42" i="56"/>
  <c r="B42" i="56"/>
  <c r="R41" i="56"/>
  <c r="P41" i="56"/>
  <c r="N41" i="56"/>
  <c r="L41" i="56"/>
  <c r="J41" i="56"/>
  <c r="H41" i="56"/>
  <c r="F41" i="56"/>
  <c r="D41" i="56"/>
  <c r="C41" i="56"/>
  <c r="B41" i="56"/>
  <c r="R40" i="56"/>
  <c r="F40" i="56"/>
  <c r="D40" i="56"/>
  <c r="C40" i="56"/>
  <c r="B40" i="56"/>
  <c r="R39" i="56"/>
  <c r="P39" i="56"/>
  <c r="N39" i="56"/>
  <c r="L39" i="56"/>
  <c r="J39" i="56"/>
  <c r="H39" i="56"/>
  <c r="F39" i="56"/>
  <c r="D39" i="56"/>
  <c r="C39" i="56"/>
  <c r="B39" i="56"/>
  <c r="R38" i="56"/>
  <c r="P38" i="56"/>
  <c r="N38" i="56"/>
  <c r="L38" i="56"/>
  <c r="J38" i="56"/>
  <c r="H38" i="56"/>
  <c r="F38" i="56"/>
  <c r="D38" i="56"/>
  <c r="C38" i="56"/>
  <c r="B38" i="56"/>
  <c r="R37" i="56"/>
  <c r="P37" i="56"/>
  <c r="N37" i="56"/>
  <c r="L37" i="56"/>
  <c r="J37" i="56"/>
  <c r="H37" i="56"/>
  <c r="F37" i="56"/>
  <c r="D37" i="56"/>
  <c r="C37" i="56"/>
  <c r="B37" i="56"/>
  <c r="R36" i="56"/>
  <c r="P36" i="56"/>
  <c r="N36" i="56"/>
  <c r="L36" i="56"/>
  <c r="J36" i="56"/>
  <c r="H36" i="56"/>
  <c r="F36" i="56"/>
  <c r="D36" i="56"/>
  <c r="C36" i="56"/>
  <c r="B36" i="56"/>
  <c r="R35" i="56"/>
  <c r="P35" i="56"/>
  <c r="N35" i="56"/>
  <c r="L35" i="56"/>
  <c r="J35" i="56"/>
  <c r="H35" i="56"/>
  <c r="F35" i="56"/>
  <c r="D35" i="56"/>
  <c r="C35" i="56"/>
  <c r="B35" i="56"/>
  <c r="R34" i="56"/>
  <c r="P34" i="56"/>
  <c r="N34" i="56"/>
  <c r="L34" i="56"/>
  <c r="J34" i="56"/>
  <c r="H34" i="56"/>
  <c r="F34" i="56"/>
  <c r="D34" i="56"/>
  <c r="C34" i="56"/>
  <c r="B34" i="56"/>
  <c r="R33" i="56"/>
  <c r="P33" i="56"/>
  <c r="N33" i="56"/>
  <c r="L33" i="56"/>
  <c r="J33" i="56"/>
  <c r="H33" i="56"/>
  <c r="F33" i="56"/>
  <c r="D33" i="56"/>
  <c r="C33" i="56"/>
  <c r="B33" i="56"/>
  <c r="R32" i="56"/>
  <c r="P32" i="56"/>
  <c r="N32" i="56"/>
  <c r="L32" i="56"/>
  <c r="J32" i="56"/>
  <c r="H32" i="56"/>
  <c r="F32" i="56"/>
  <c r="D32" i="56"/>
  <c r="C32" i="56"/>
  <c r="B32" i="56"/>
  <c r="R31" i="56"/>
  <c r="P31" i="56"/>
  <c r="N31" i="56"/>
  <c r="L31" i="56"/>
  <c r="J31" i="56"/>
  <c r="H31" i="56"/>
  <c r="F31" i="56"/>
  <c r="D31" i="56"/>
  <c r="C31" i="56"/>
  <c r="B31" i="56"/>
  <c r="R30" i="56"/>
  <c r="P30" i="56"/>
  <c r="N30" i="56"/>
  <c r="L30" i="56"/>
  <c r="J30" i="56"/>
  <c r="H30" i="56"/>
  <c r="F30" i="56"/>
  <c r="D30" i="56"/>
  <c r="C30" i="56"/>
  <c r="B30" i="56"/>
  <c r="R29" i="56"/>
  <c r="P29" i="56"/>
  <c r="N29" i="56"/>
  <c r="L29" i="56"/>
  <c r="J29" i="56"/>
  <c r="H29" i="56"/>
  <c r="F29" i="56"/>
  <c r="D29" i="56"/>
  <c r="C29" i="56"/>
  <c r="B29" i="56"/>
  <c r="R28" i="56"/>
  <c r="P28" i="56"/>
  <c r="N28" i="56"/>
  <c r="L28" i="56"/>
  <c r="J28" i="56"/>
  <c r="H28" i="56"/>
  <c r="F28" i="56"/>
  <c r="D28" i="56"/>
  <c r="C28" i="56"/>
  <c r="B28" i="56"/>
  <c r="R27" i="56"/>
  <c r="P27" i="56"/>
  <c r="N27" i="56"/>
  <c r="L27" i="56"/>
  <c r="J27" i="56"/>
  <c r="H27" i="56"/>
  <c r="F27" i="56"/>
  <c r="D27" i="56"/>
  <c r="C27" i="56"/>
  <c r="B27" i="56"/>
  <c r="R26" i="56"/>
  <c r="F26" i="56"/>
  <c r="D26" i="56"/>
  <c r="C26" i="56"/>
  <c r="B26" i="56"/>
  <c r="R25" i="56"/>
  <c r="L25" i="56"/>
  <c r="J25" i="56"/>
  <c r="H25" i="56"/>
  <c r="F25" i="56"/>
  <c r="D25" i="56"/>
  <c r="C25" i="56"/>
  <c r="B25" i="56"/>
  <c r="R24" i="56"/>
  <c r="P24" i="56"/>
  <c r="N24" i="56"/>
  <c r="L24" i="56"/>
  <c r="J24" i="56"/>
  <c r="H24" i="56"/>
  <c r="F24" i="56"/>
  <c r="D24" i="56"/>
  <c r="C24" i="56"/>
  <c r="B24" i="56"/>
  <c r="R23" i="56"/>
  <c r="P23" i="56"/>
  <c r="N23" i="56"/>
  <c r="L23" i="56"/>
  <c r="J23" i="56"/>
  <c r="H23" i="56"/>
  <c r="F23" i="56"/>
  <c r="D23" i="56"/>
  <c r="C23" i="56"/>
  <c r="B23" i="56"/>
  <c r="R22" i="56"/>
  <c r="P22" i="56"/>
  <c r="N22" i="56"/>
  <c r="L22" i="56"/>
  <c r="J22" i="56"/>
  <c r="H22" i="56"/>
  <c r="F22" i="56"/>
  <c r="D22" i="56"/>
  <c r="C22" i="56"/>
  <c r="B22" i="56"/>
  <c r="R21" i="56"/>
  <c r="F21" i="56"/>
  <c r="D21" i="56"/>
  <c r="C21" i="56"/>
  <c r="B21" i="56"/>
  <c r="R20" i="56"/>
  <c r="P20" i="56"/>
  <c r="N20" i="56"/>
  <c r="L20" i="56"/>
  <c r="J20" i="56"/>
  <c r="H20" i="56"/>
  <c r="F20" i="56"/>
  <c r="D20" i="56"/>
  <c r="C20" i="56"/>
  <c r="B20" i="56"/>
  <c r="R19" i="56"/>
  <c r="P19" i="56"/>
  <c r="N19" i="56"/>
  <c r="L19" i="56"/>
  <c r="J19" i="56"/>
  <c r="H19" i="56"/>
  <c r="F19" i="56"/>
  <c r="D19" i="56"/>
  <c r="C19" i="56"/>
  <c r="B19" i="56"/>
  <c r="R18" i="56"/>
  <c r="P18" i="56"/>
  <c r="N18" i="56"/>
  <c r="L18" i="56"/>
  <c r="J18" i="56"/>
  <c r="H18" i="56"/>
  <c r="F18" i="56"/>
  <c r="D18" i="56"/>
  <c r="C18" i="56"/>
  <c r="B18" i="56"/>
  <c r="R17" i="56"/>
  <c r="P17" i="56"/>
  <c r="N17" i="56"/>
  <c r="L17" i="56"/>
  <c r="J17" i="56"/>
  <c r="H17" i="56"/>
  <c r="F17" i="56"/>
  <c r="D17" i="56"/>
  <c r="C17" i="56"/>
  <c r="B17" i="56"/>
  <c r="R16" i="56"/>
  <c r="P16" i="56"/>
  <c r="N16" i="56"/>
  <c r="L16" i="56"/>
  <c r="J16" i="56"/>
  <c r="H16" i="56"/>
  <c r="F16" i="56"/>
  <c r="D16" i="56"/>
  <c r="C16" i="56"/>
  <c r="B16" i="56"/>
  <c r="R15" i="56"/>
  <c r="P15" i="56"/>
  <c r="N15" i="56"/>
  <c r="L15" i="56"/>
  <c r="J15" i="56"/>
  <c r="H15" i="56"/>
  <c r="F15" i="56"/>
  <c r="D15" i="56"/>
  <c r="C15" i="56"/>
  <c r="B15" i="56"/>
  <c r="R14" i="56"/>
  <c r="P14" i="56"/>
  <c r="N14" i="56"/>
  <c r="L14" i="56"/>
  <c r="J14" i="56"/>
  <c r="H14" i="56"/>
  <c r="F14" i="56"/>
  <c r="D14" i="56"/>
  <c r="C14" i="56"/>
  <c r="B14" i="56"/>
  <c r="R13" i="56"/>
  <c r="P13" i="56"/>
  <c r="N13" i="56"/>
  <c r="L13" i="56"/>
  <c r="J13" i="56"/>
  <c r="H13" i="56"/>
  <c r="F13" i="56"/>
  <c r="D13" i="56"/>
  <c r="C13" i="56"/>
  <c r="B13" i="56"/>
  <c r="R12" i="56"/>
  <c r="P12" i="56"/>
  <c r="N12" i="56"/>
  <c r="L12" i="56"/>
  <c r="J12" i="56"/>
  <c r="H12" i="56"/>
  <c r="F12" i="56"/>
  <c r="D12" i="56"/>
  <c r="C12" i="56"/>
  <c r="B12" i="56"/>
  <c r="R11" i="56"/>
  <c r="P11" i="56"/>
  <c r="N11" i="56"/>
  <c r="L11" i="56"/>
  <c r="J11" i="56"/>
  <c r="H11" i="56"/>
  <c r="F11" i="56"/>
  <c r="D11" i="56"/>
  <c r="C11" i="56"/>
  <c r="B11" i="56"/>
  <c r="R10" i="56"/>
  <c r="P10" i="56"/>
  <c r="N10" i="56"/>
  <c r="L10" i="56"/>
  <c r="J10" i="56"/>
  <c r="H10" i="56"/>
  <c r="F10" i="56"/>
  <c r="D10" i="56"/>
  <c r="C10" i="56"/>
  <c r="B10" i="56"/>
  <c r="R9" i="56"/>
  <c r="H9" i="56"/>
  <c r="F9" i="56"/>
  <c r="D9" i="56"/>
  <c r="C9" i="56"/>
  <c r="B9" i="56"/>
  <c r="R8" i="56"/>
  <c r="P8" i="56"/>
  <c r="N8" i="56"/>
  <c r="L8" i="56"/>
  <c r="J8" i="56"/>
  <c r="H8" i="56"/>
  <c r="F8" i="56"/>
  <c r="D8" i="56"/>
  <c r="C8" i="56"/>
  <c r="B8" i="56"/>
  <c r="R43" i="57"/>
  <c r="L43" i="57"/>
  <c r="J43" i="57"/>
  <c r="H43" i="57"/>
  <c r="F43" i="57"/>
  <c r="D43" i="57"/>
  <c r="C43" i="57"/>
  <c r="B43" i="57"/>
  <c r="R42" i="57"/>
  <c r="P42" i="57"/>
  <c r="N42" i="57"/>
  <c r="L42" i="57"/>
  <c r="J42" i="57"/>
  <c r="H42" i="57"/>
  <c r="F42" i="57"/>
  <c r="D42" i="57"/>
  <c r="C42" i="57"/>
  <c r="B42" i="57"/>
  <c r="R41" i="57"/>
  <c r="P41" i="57"/>
  <c r="N41" i="57"/>
  <c r="L41" i="57"/>
  <c r="J41" i="57"/>
  <c r="H41" i="57"/>
  <c r="F41" i="57"/>
  <c r="D41" i="57"/>
  <c r="C41" i="57"/>
  <c r="B41" i="57"/>
  <c r="R40" i="57"/>
  <c r="F40" i="57"/>
  <c r="D40" i="57"/>
  <c r="C40" i="57"/>
  <c r="B40" i="57"/>
  <c r="R39" i="57"/>
  <c r="P39" i="57"/>
  <c r="N39" i="57"/>
  <c r="L39" i="57"/>
  <c r="J39" i="57"/>
  <c r="H39" i="57"/>
  <c r="F39" i="57"/>
  <c r="D39" i="57"/>
  <c r="C39" i="57"/>
  <c r="B39" i="57"/>
  <c r="R38" i="57"/>
  <c r="P38" i="57"/>
  <c r="N38" i="57"/>
  <c r="L38" i="57"/>
  <c r="J38" i="57"/>
  <c r="H38" i="57"/>
  <c r="F38" i="57"/>
  <c r="D38" i="57"/>
  <c r="C38" i="57"/>
  <c r="B38" i="57"/>
  <c r="R37" i="57"/>
  <c r="P37" i="57"/>
  <c r="N37" i="57"/>
  <c r="L37" i="57"/>
  <c r="J37" i="57"/>
  <c r="H37" i="57"/>
  <c r="F37" i="57"/>
  <c r="D37" i="57"/>
  <c r="C37" i="57"/>
  <c r="B37" i="57"/>
  <c r="R36" i="57"/>
  <c r="P36" i="57"/>
  <c r="N36" i="57"/>
  <c r="L36" i="57"/>
  <c r="J36" i="57"/>
  <c r="H36" i="57"/>
  <c r="F36" i="57"/>
  <c r="D36" i="57"/>
  <c r="C36" i="57"/>
  <c r="B36" i="57"/>
  <c r="R35" i="57"/>
  <c r="P35" i="57"/>
  <c r="N35" i="57"/>
  <c r="L35" i="57"/>
  <c r="J35" i="57"/>
  <c r="H35" i="57"/>
  <c r="F35" i="57"/>
  <c r="D35" i="57"/>
  <c r="C35" i="57"/>
  <c r="B35" i="57"/>
  <c r="R34" i="57"/>
  <c r="P34" i="57"/>
  <c r="N34" i="57"/>
  <c r="L34" i="57"/>
  <c r="J34" i="57"/>
  <c r="H34" i="57"/>
  <c r="F34" i="57"/>
  <c r="D34" i="57"/>
  <c r="C34" i="57"/>
  <c r="B34" i="57"/>
  <c r="R33" i="57"/>
  <c r="P33" i="57"/>
  <c r="N33" i="57"/>
  <c r="L33" i="57"/>
  <c r="J33" i="57"/>
  <c r="H33" i="57"/>
  <c r="F33" i="57"/>
  <c r="D33" i="57"/>
  <c r="C33" i="57"/>
  <c r="B33" i="57"/>
  <c r="R32" i="57"/>
  <c r="P32" i="57"/>
  <c r="N32" i="57"/>
  <c r="L32" i="57"/>
  <c r="J32" i="57"/>
  <c r="H32" i="57"/>
  <c r="F32" i="57"/>
  <c r="D32" i="57"/>
  <c r="C32" i="57"/>
  <c r="B32" i="57"/>
  <c r="R31" i="57"/>
  <c r="P31" i="57"/>
  <c r="N31" i="57"/>
  <c r="L31" i="57"/>
  <c r="J31" i="57"/>
  <c r="H31" i="57"/>
  <c r="F31" i="57"/>
  <c r="D31" i="57"/>
  <c r="C31" i="57"/>
  <c r="B31" i="57"/>
  <c r="R30" i="57"/>
  <c r="P30" i="57"/>
  <c r="N30" i="57"/>
  <c r="L30" i="57"/>
  <c r="J30" i="57"/>
  <c r="H30" i="57"/>
  <c r="F30" i="57"/>
  <c r="D30" i="57"/>
  <c r="C30" i="57"/>
  <c r="B30" i="57"/>
  <c r="R29" i="57"/>
  <c r="P29" i="57"/>
  <c r="N29" i="57"/>
  <c r="L29" i="57"/>
  <c r="J29" i="57"/>
  <c r="H29" i="57"/>
  <c r="F29" i="57"/>
  <c r="D29" i="57"/>
  <c r="C29" i="57"/>
  <c r="B29" i="57"/>
  <c r="R28" i="57"/>
  <c r="P28" i="57"/>
  <c r="N28" i="57"/>
  <c r="L28" i="57"/>
  <c r="J28" i="57"/>
  <c r="H28" i="57"/>
  <c r="F28" i="57"/>
  <c r="D28" i="57"/>
  <c r="C28" i="57"/>
  <c r="B28" i="57"/>
  <c r="R27" i="57"/>
  <c r="P27" i="57"/>
  <c r="N27" i="57"/>
  <c r="L27" i="57"/>
  <c r="J27" i="57"/>
  <c r="H27" i="57"/>
  <c r="F27" i="57"/>
  <c r="D27" i="57"/>
  <c r="C27" i="57"/>
  <c r="B27" i="57"/>
  <c r="R26" i="57"/>
  <c r="F26" i="57"/>
  <c r="D26" i="57"/>
  <c r="C26" i="57"/>
  <c r="B26" i="57"/>
  <c r="R25" i="57"/>
  <c r="L25" i="57"/>
  <c r="J25" i="57"/>
  <c r="H25" i="57"/>
  <c r="F25" i="57"/>
  <c r="D25" i="57"/>
  <c r="C25" i="57"/>
  <c r="B25" i="57"/>
  <c r="R24" i="57"/>
  <c r="P24" i="57"/>
  <c r="N24" i="57"/>
  <c r="L24" i="57"/>
  <c r="J24" i="57"/>
  <c r="H24" i="57"/>
  <c r="F24" i="57"/>
  <c r="D24" i="57"/>
  <c r="C24" i="57"/>
  <c r="B24" i="57"/>
  <c r="R23" i="57"/>
  <c r="P23" i="57"/>
  <c r="N23" i="57"/>
  <c r="L23" i="57"/>
  <c r="J23" i="57"/>
  <c r="H23" i="57"/>
  <c r="F23" i="57"/>
  <c r="D23" i="57"/>
  <c r="C23" i="57"/>
  <c r="B23" i="57"/>
  <c r="R22" i="57"/>
  <c r="P22" i="57"/>
  <c r="N22" i="57"/>
  <c r="L22" i="57"/>
  <c r="J22" i="57"/>
  <c r="H22" i="57"/>
  <c r="F22" i="57"/>
  <c r="D22" i="57"/>
  <c r="C22" i="57"/>
  <c r="B22" i="57"/>
  <c r="R21" i="57"/>
  <c r="F21" i="57"/>
  <c r="D21" i="57"/>
  <c r="C21" i="57"/>
  <c r="B21" i="57"/>
  <c r="R20" i="57"/>
  <c r="P20" i="57"/>
  <c r="N20" i="57"/>
  <c r="L20" i="57"/>
  <c r="J20" i="57"/>
  <c r="H20" i="57"/>
  <c r="F20" i="57"/>
  <c r="D20" i="57"/>
  <c r="C20" i="57"/>
  <c r="B20" i="57"/>
  <c r="R19" i="57"/>
  <c r="P19" i="57"/>
  <c r="N19" i="57"/>
  <c r="L19" i="57"/>
  <c r="J19" i="57"/>
  <c r="H19" i="57"/>
  <c r="F19" i="57"/>
  <c r="D19" i="57"/>
  <c r="C19" i="57"/>
  <c r="B19" i="57"/>
  <c r="R18" i="57"/>
  <c r="P18" i="57"/>
  <c r="N18" i="57"/>
  <c r="L18" i="57"/>
  <c r="J18" i="57"/>
  <c r="H18" i="57"/>
  <c r="F18" i="57"/>
  <c r="D18" i="57"/>
  <c r="C18" i="57"/>
  <c r="B18" i="57"/>
  <c r="R17" i="57"/>
  <c r="P17" i="57"/>
  <c r="N17" i="57"/>
  <c r="L17" i="57"/>
  <c r="J17" i="57"/>
  <c r="H17" i="57"/>
  <c r="F17" i="57"/>
  <c r="D17" i="57"/>
  <c r="C17" i="57"/>
  <c r="B17" i="57"/>
  <c r="R16" i="57"/>
  <c r="P16" i="57"/>
  <c r="N16" i="57"/>
  <c r="L16" i="57"/>
  <c r="J16" i="57"/>
  <c r="H16" i="57"/>
  <c r="F16" i="57"/>
  <c r="D16" i="57"/>
  <c r="C16" i="57"/>
  <c r="B16" i="57"/>
  <c r="R15" i="57"/>
  <c r="P15" i="57"/>
  <c r="N15" i="57"/>
  <c r="L15" i="57"/>
  <c r="J15" i="57"/>
  <c r="H15" i="57"/>
  <c r="F15" i="57"/>
  <c r="D15" i="57"/>
  <c r="C15" i="57"/>
  <c r="B15" i="57"/>
  <c r="R14" i="57"/>
  <c r="P14" i="57"/>
  <c r="N14" i="57"/>
  <c r="L14" i="57"/>
  <c r="J14" i="57"/>
  <c r="H14" i="57"/>
  <c r="F14" i="57"/>
  <c r="D14" i="57"/>
  <c r="C14" i="57"/>
  <c r="B14" i="57"/>
  <c r="R13" i="57"/>
  <c r="P13" i="57"/>
  <c r="N13" i="57"/>
  <c r="L13" i="57"/>
  <c r="J13" i="57"/>
  <c r="H13" i="57"/>
  <c r="F13" i="57"/>
  <c r="D13" i="57"/>
  <c r="C13" i="57"/>
  <c r="B13" i="57"/>
  <c r="R12" i="57"/>
  <c r="P12" i="57"/>
  <c r="N12" i="57"/>
  <c r="L12" i="57"/>
  <c r="J12" i="57"/>
  <c r="H12" i="57"/>
  <c r="F12" i="57"/>
  <c r="D12" i="57"/>
  <c r="C12" i="57"/>
  <c r="B12" i="57"/>
  <c r="R11" i="57"/>
  <c r="P11" i="57"/>
  <c r="N11" i="57"/>
  <c r="L11" i="57"/>
  <c r="J11" i="57"/>
  <c r="H11" i="57"/>
  <c r="F11" i="57"/>
  <c r="D11" i="57"/>
  <c r="C11" i="57"/>
  <c r="B11" i="57"/>
  <c r="R10" i="57"/>
  <c r="P10" i="57"/>
  <c r="N10" i="57"/>
  <c r="L10" i="57"/>
  <c r="J10" i="57"/>
  <c r="H10" i="57"/>
  <c r="F10" i="57"/>
  <c r="D10" i="57"/>
  <c r="C10" i="57"/>
  <c r="B10" i="57"/>
  <c r="R9" i="57"/>
  <c r="H9" i="57"/>
  <c r="F9" i="57"/>
  <c r="D9" i="57"/>
  <c r="C9" i="57"/>
  <c r="B9" i="57"/>
  <c r="R8" i="57"/>
  <c r="P8" i="57"/>
  <c r="N8" i="57"/>
  <c r="L8" i="57"/>
  <c r="J8" i="57"/>
  <c r="H8" i="57"/>
  <c r="F8" i="57"/>
  <c r="D8" i="57"/>
  <c r="C8" i="57"/>
  <c r="B8" i="57"/>
  <c r="R35" i="54"/>
  <c r="P35" i="54"/>
  <c r="N35" i="54"/>
  <c r="L35" i="54"/>
  <c r="J35" i="54"/>
  <c r="H35" i="54"/>
  <c r="F35" i="54"/>
  <c r="D35" i="54"/>
  <c r="C35" i="54"/>
  <c r="B35" i="54"/>
  <c r="R34" i="54"/>
  <c r="P34" i="54"/>
  <c r="N34" i="54"/>
  <c r="L34" i="54"/>
  <c r="J34" i="54"/>
  <c r="H34" i="54"/>
  <c r="F34" i="54"/>
  <c r="D34" i="54"/>
  <c r="C34" i="54"/>
  <c r="B34" i="54"/>
  <c r="R33" i="54"/>
  <c r="P33" i="54"/>
  <c r="N33" i="54"/>
  <c r="L33" i="54"/>
  <c r="J33" i="54"/>
  <c r="H33" i="54"/>
  <c r="F33" i="54"/>
  <c r="D33" i="54"/>
  <c r="C33" i="54"/>
  <c r="B33" i="54"/>
  <c r="R32" i="54"/>
  <c r="P32" i="54"/>
  <c r="N32" i="54"/>
  <c r="L32" i="54"/>
  <c r="J32" i="54"/>
  <c r="H32" i="54"/>
  <c r="F32" i="54"/>
  <c r="D32" i="54"/>
  <c r="C32" i="54"/>
  <c r="B32" i="54"/>
  <c r="R31" i="54"/>
  <c r="P31" i="54"/>
  <c r="N31" i="54"/>
  <c r="L31" i="54"/>
  <c r="J31" i="54"/>
  <c r="H31" i="54"/>
  <c r="F31" i="54"/>
  <c r="D31" i="54"/>
  <c r="C31" i="54"/>
  <c r="B31" i="54"/>
  <c r="R30" i="54"/>
  <c r="P30" i="54"/>
  <c r="N30" i="54"/>
  <c r="L30" i="54"/>
  <c r="J30" i="54"/>
  <c r="H30" i="54"/>
  <c r="F30" i="54"/>
  <c r="D30" i="54"/>
  <c r="C30" i="54"/>
  <c r="B30" i="54"/>
  <c r="R29" i="54"/>
  <c r="P29" i="54"/>
  <c r="N29" i="54"/>
  <c r="L29" i="54"/>
  <c r="J29" i="54"/>
  <c r="H29" i="54"/>
  <c r="F29" i="54"/>
  <c r="D29" i="54"/>
  <c r="C29" i="54"/>
  <c r="B29" i="54"/>
  <c r="R28" i="54"/>
  <c r="N28" i="54"/>
  <c r="L28" i="54"/>
  <c r="J28" i="54"/>
  <c r="H28" i="54"/>
  <c r="F28" i="54"/>
  <c r="D28" i="54"/>
  <c r="C28" i="54"/>
  <c r="B28" i="54"/>
  <c r="R27" i="54"/>
  <c r="L27" i="54"/>
  <c r="J27" i="54"/>
  <c r="H27" i="54"/>
  <c r="F27" i="54"/>
  <c r="D27" i="54"/>
  <c r="C27" i="54"/>
  <c r="B27" i="54"/>
  <c r="R26" i="54"/>
  <c r="P26" i="54"/>
  <c r="N26" i="54"/>
  <c r="L26" i="54"/>
  <c r="J26" i="54"/>
  <c r="H26" i="54"/>
  <c r="F26" i="54"/>
  <c r="D26" i="54"/>
  <c r="C26" i="54"/>
  <c r="B26" i="54"/>
  <c r="R25" i="54"/>
  <c r="P25" i="54"/>
  <c r="N25" i="54"/>
  <c r="L25" i="54"/>
  <c r="J25" i="54"/>
  <c r="H25" i="54"/>
  <c r="F25" i="54"/>
  <c r="D25" i="54"/>
  <c r="C25" i="54"/>
  <c r="B25" i="54"/>
  <c r="R24" i="54"/>
  <c r="P24" i="54"/>
  <c r="N24" i="54"/>
  <c r="L24" i="54"/>
  <c r="J24" i="54"/>
  <c r="H24" i="54"/>
  <c r="F24" i="54"/>
  <c r="D24" i="54"/>
  <c r="C24" i="54"/>
  <c r="B24" i="54"/>
  <c r="R23" i="54"/>
  <c r="P23" i="54"/>
  <c r="N23" i="54"/>
  <c r="L23" i="54"/>
  <c r="J23" i="54"/>
  <c r="H23" i="54"/>
  <c r="F23" i="54"/>
  <c r="D23" i="54"/>
  <c r="C23" i="54"/>
  <c r="B23" i="54"/>
  <c r="R22" i="54"/>
  <c r="P22" i="54"/>
  <c r="N22" i="54"/>
  <c r="L22" i="54"/>
  <c r="J22" i="54"/>
  <c r="H22" i="54"/>
  <c r="F22" i="54"/>
  <c r="D22" i="54"/>
  <c r="C22" i="54"/>
  <c r="B22" i="54"/>
  <c r="R21" i="54"/>
  <c r="P21" i="54"/>
  <c r="N21" i="54"/>
  <c r="L21" i="54"/>
  <c r="J21" i="54"/>
  <c r="H21" i="54"/>
  <c r="F21" i="54"/>
  <c r="D21" i="54"/>
  <c r="C21" i="54"/>
  <c r="B21" i="54"/>
  <c r="R20" i="54"/>
  <c r="P20" i="54"/>
  <c r="N20" i="54"/>
  <c r="L20" i="54"/>
  <c r="J20" i="54"/>
  <c r="H20" i="54"/>
  <c r="F20" i="54"/>
  <c r="D20" i="54"/>
  <c r="C20" i="54"/>
  <c r="B20" i="54"/>
  <c r="R19" i="54"/>
  <c r="P19" i="54"/>
  <c r="N19" i="54"/>
  <c r="L19" i="54"/>
  <c r="J19" i="54"/>
  <c r="H19" i="54"/>
  <c r="F19" i="54"/>
  <c r="D19" i="54"/>
  <c r="C19" i="54"/>
  <c r="B19" i="54"/>
  <c r="R18" i="54"/>
  <c r="P18" i="54"/>
  <c r="N18" i="54"/>
  <c r="L18" i="54"/>
  <c r="J18" i="54"/>
  <c r="H18" i="54"/>
  <c r="F18" i="54"/>
  <c r="D18" i="54"/>
  <c r="C18" i="54"/>
  <c r="B18" i="54"/>
  <c r="R17" i="54"/>
  <c r="P17" i="54"/>
  <c r="N17" i="54"/>
  <c r="L17" i="54"/>
  <c r="J17" i="54"/>
  <c r="H17" i="54"/>
  <c r="F17" i="54"/>
  <c r="D17" i="54"/>
  <c r="C17" i="54"/>
  <c r="B17" i="54"/>
  <c r="R16" i="54"/>
  <c r="P16" i="54"/>
  <c r="N16" i="54"/>
  <c r="L16" i="54"/>
  <c r="J16" i="54"/>
  <c r="H16" i="54"/>
  <c r="F16" i="54"/>
  <c r="D16" i="54"/>
  <c r="C16" i="54"/>
  <c r="B16" i="54"/>
  <c r="R15" i="54"/>
  <c r="P15" i="54"/>
  <c r="N15" i="54"/>
  <c r="L15" i="54"/>
  <c r="J15" i="54"/>
  <c r="H15" i="54"/>
  <c r="F15" i="54"/>
  <c r="D15" i="54"/>
  <c r="C15" i="54"/>
  <c r="B15" i="54"/>
  <c r="R14" i="54"/>
  <c r="P14" i="54"/>
  <c r="N14" i="54"/>
  <c r="L14" i="54"/>
  <c r="J14" i="54"/>
  <c r="H14" i="54"/>
  <c r="F14" i="54"/>
  <c r="D14" i="54"/>
  <c r="C14" i="54"/>
  <c r="B14" i="54"/>
  <c r="R13" i="54"/>
  <c r="P13" i="54"/>
  <c r="N13" i="54"/>
  <c r="L13" i="54"/>
  <c r="J13" i="54"/>
  <c r="H13" i="54"/>
  <c r="F13" i="54"/>
  <c r="D13" i="54"/>
  <c r="C13" i="54"/>
  <c r="B13" i="54"/>
  <c r="R12" i="54"/>
  <c r="P12" i="54"/>
  <c r="N12" i="54"/>
  <c r="L12" i="54"/>
  <c r="J12" i="54"/>
  <c r="H12" i="54"/>
  <c r="F12" i="54"/>
  <c r="D12" i="54"/>
  <c r="C12" i="54"/>
  <c r="B12" i="54"/>
  <c r="R11" i="54"/>
  <c r="P11" i="54"/>
  <c r="N11" i="54"/>
  <c r="L11" i="54"/>
  <c r="J11" i="54"/>
  <c r="H11" i="54"/>
  <c r="F11" i="54"/>
  <c r="D11" i="54"/>
  <c r="C11" i="54"/>
  <c r="B11" i="54"/>
  <c r="R10" i="54"/>
  <c r="P10" i="54"/>
  <c r="N10" i="54"/>
  <c r="L10" i="54"/>
  <c r="J10" i="54"/>
  <c r="H10" i="54"/>
  <c r="F10" i="54"/>
  <c r="D10" i="54"/>
  <c r="C10" i="54"/>
  <c r="B10" i="54"/>
  <c r="R9" i="54"/>
  <c r="P9" i="54"/>
  <c r="N9" i="54"/>
  <c r="L9" i="54"/>
  <c r="J9" i="54"/>
  <c r="H9" i="54"/>
  <c r="F9" i="54"/>
  <c r="D9" i="54"/>
  <c r="C9" i="54"/>
  <c r="B9" i="54"/>
  <c r="R8" i="54"/>
  <c r="P8" i="54"/>
  <c r="N8" i="54"/>
  <c r="L8" i="54"/>
  <c r="J8" i="54"/>
  <c r="H8" i="54"/>
  <c r="F8" i="54"/>
  <c r="D8" i="54"/>
  <c r="C8" i="54"/>
  <c r="B8" i="54"/>
  <c r="R19" i="55"/>
  <c r="P19" i="55"/>
  <c r="N19" i="55"/>
  <c r="L19" i="55"/>
  <c r="J19" i="55"/>
  <c r="H19" i="55"/>
  <c r="F19" i="55"/>
  <c r="D19" i="55"/>
  <c r="C19" i="55"/>
  <c r="B19" i="55"/>
  <c r="R35" i="55"/>
  <c r="P35" i="55"/>
  <c r="N35" i="55"/>
  <c r="L35" i="55"/>
  <c r="J35" i="55"/>
  <c r="H35" i="55"/>
  <c r="F35" i="55"/>
  <c r="D35" i="55"/>
  <c r="C35" i="55"/>
  <c r="B35" i="55"/>
  <c r="R34" i="55"/>
  <c r="P34" i="55"/>
  <c r="N34" i="55"/>
  <c r="L34" i="55"/>
  <c r="J34" i="55"/>
  <c r="H34" i="55"/>
  <c r="F34" i="55"/>
  <c r="D34" i="55"/>
  <c r="C34" i="55"/>
  <c r="B34" i="55"/>
  <c r="R33" i="55"/>
  <c r="P33" i="55"/>
  <c r="N33" i="55"/>
  <c r="L33" i="55"/>
  <c r="J33" i="55"/>
  <c r="H33" i="55"/>
  <c r="F33" i="55"/>
  <c r="D33" i="55"/>
  <c r="C33" i="55"/>
  <c r="B33" i="55"/>
  <c r="R32" i="55"/>
  <c r="P32" i="55"/>
  <c r="N32" i="55"/>
  <c r="L32" i="55"/>
  <c r="J32" i="55"/>
  <c r="H32" i="55"/>
  <c r="F32" i="55"/>
  <c r="D32" i="55"/>
  <c r="C32" i="55"/>
  <c r="B32" i="55"/>
  <c r="R31" i="55"/>
  <c r="P31" i="55"/>
  <c r="N31" i="55"/>
  <c r="L31" i="55"/>
  <c r="J31" i="55"/>
  <c r="H31" i="55"/>
  <c r="F31" i="55"/>
  <c r="D31" i="55"/>
  <c r="C31" i="55"/>
  <c r="B31" i="55"/>
  <c r="R30" i="55"/>
  <c r="P30" i="55"/>
  <c r="N30" i="55"/>
  <c r="L30" i="55"/>
  <c r="J30" i="55"/>
  <c r="H30" i="55"/>
  <c r="F30" i="55"/>
  <c r="D30" i="55"/>
  <c r="C30" i="55"/>
  <c r="B30" i="55"/>
  <c r="R29" i="55"/>
  <c r="P29" i="55"/>
  <c r="N29" i="55"/>
  <c r="L29" i="55"/>
  <c r="J29" i="55"/>
  <c r="H29" i="55"/>
  <c r="F29" i="55"/>
  <c r="D29" i="55"/>
  <c r="C29" i="55"/>
  <c r="B29" i="55"/>
  <c r="R28" i="55"/>
  <c r="N28" i="55"/>
  <c r="L28" i="55"/>
  <c r="J28" i="55"/>
  <c r="H28" i="55"/>
  <c r="F28" i="55"/>
  <c r="D28" i="55"/>
  <c r="C28" i="55"/>
  <c r="B28" i="55"/>
  <c r="R27" i="55"/>
  <c r="L27" i="55"/>
  <c r="J27" i="55"/>
  <c r="H27" i="55"/>
  <c r="F27" i="55"/>
  <c r="D27" i="55"/>
  <c r="C27" i="55"/>
  <c r="B27" i="55"/>
  <c r="R26" i="55"/>
  <c r="P26" i="55"/>
  <c r="N26" i="55"/>
  <c r="L26" i="55"/>
  <c r="J26" i="55"/>
  <c r="H26" i="55"/>
  <c r="F26" i="55"/>
  <c r="D26" i="55"/>
  <c r="C26" i="55"/>
  <c r="B26" i="55"/>
  <c r="R25" i="55"/>
  <c r="P25" i="55"/>
  <c r="N25" i="55"/>
  <c r="L25" i="55"/>
  <c r="J25" i="55"/>
  <c r="H25" i="55"/>
  <c r="F25" i="55"/>
  <c r="D25" i="55"/>
  <c r="C25" i="55"/>
  <c r="B25" i="55"/>
  <c r="R24" i="55"/>
  <c r="P24" i="55"/>
  <c r="N24" i="55"/>
  <c r="L24" i="55"/>
  <c r="J24" i="55"/>
  <c r="H24" i="55"/>
  <c r="F24" i="55"/>
  <c r="D24" i="55"/>
  <c r="C24" i="55"/>
  <c r="B24" i="55"/>
  <c r="R23" i="55"/>
  <c r="P23" i="55"/>
  <c r="N23" i="55"/>
  <c r="L23" i="55"/>
  <c r="J23" i="55"/>
  <c r="H23" i="55"/>
  <c r="F23" i="55"/>
  <c r="D23" i="55"/>
  <c r="C23" i="55"/>
  <c r="B23" i="55"/>
  <c r="R22" i="55"/>
  <c r="P22" i="55"/>
  <c r="N22" i="55"/>
  <c r="L22" i="55"/>
  <c r="J22" i="55"/>
  <c r="H22" i="55"/>
  <c r="F22" i="55"/>
  <c r="D22" i="55"/>
  <c r="C22" i="55"/>
  <c r="B22" i="55"/>
  <c r="R21" i="55"/>
  <c r="P21" i="55"/>
  <c r="N21" i="55"/>
  <c r="L21" i="55"/>
  <c r="J21" i="55"/>
  <c r="H21" i="55"/>
  <c r="F21" i="55"/>
  <c r="D21" i="55"/>
  <c r="C21" i="55"/>
  <c r="B21" i="55"/>
  <c r="R20" i="55"/>
  <c r="P20" i="55"/>
  <c r="N20" i="55"/>
  <c r="L20" i="55"/>
  <c r="J20" i="55"/>
  <c r="H20" i="55"/>
  <c r="F20" i="55"/>
  <c r="D20" i="55"/>
  <c r="C20" i="55"/>
  <c r="B20" i="55"/>
  <c r="R18" i="55"/>
  <c r="P18" i="55"/>
  <c r="N18" i="55"/>
  <c r="L18" i="55"/>
  <c r="J18" i="55"/>
  <c r="H18" i="55"/>
  <c r="F18" i="55"/>
  <c r="D18" i="55"/>
  <c r="C18" i="55"/>
  <c r="B18" i="55"/>
  <c r="R17" i="55"/>
  <c r="P17" i="55"/>
  <c r="N17" i="55"/>
  <c r="L17" i="55"/>
  <c r="J17" i="55"/>
  <c r="H17" i="55"/>
  <c r="F17" i="55"/>
  <c r="D17" i="55"/>
  <c r="C17" i="55"/>
  <c r="B17" i="55"/>
  <c r="R16" i="55"/>
  <c r="P16" i="55"/>
  <c r="N16" i="55"/>
  <c r="L16" i="55"/>
  <c r="J16" i="55"/>
  <c r="H16" i="55"/>
  <c r="F16" i="55"/>
  <c r="D16" i="55"/>
  <c r="C16" i="55"/>
  <c r="B16" i="55"/>
  <c r="R15" i="55"/>
  <c r="P15" i="55"/>
  <c r="N15" i="55"/>
  <c r="L15" i="55"/>
  <c r="J15" i="55"/>
  <c r="H15" i="55"/>
  <c r="F15" i="55"/>
  <c r="D15" i="55"/>
  <c r="C15" i="55"/>
  <c r="B15" i="55"/>
  <c r="R14" i="55"/>
  <c r="P14" i="55"/>
  <c r="N14" i="55"/>
  <c r="L14" i="55"/>
  <c r="J14" i="55"/>
  <c r="H14" i="55"/>
  <c r="F14" i="55"/>
  <c r="D14" i="55"/>
  <c r="C14" i="55"/>
  <c r="B14" i="55"/>
  <c r="R13" i="55"/>
  <c r="P13" i="55"/>
  <c r="N13" i="55"/>
  <c r="L13" i="55"/>
  <c r="J13" i="55"/>
  <c r="H13" i="55"/>
  <c r="F13" i="55"/>
  <c r="D13" i="55"/>
  <c r="C13" i="55"/>
  <c r="B13" i="55"/>
  <c r="R12" i="55"/>
  <c r="P12" i="55"/>
  <c r="N12" i="55"/>
  <c r="L12" i="55"/>
  <c r="J12" i="55"/>
  <c r="H12" i="55"/>
  <c r="F12" i="55"/>
  <c r="D12" i="55"/>
  <c r="C12" i="55"/>
  <c r="B12" i="55"/>
  <c r="R11" i="55"/>
  <c r="P11" i="55"/>
  <c r="N11" i="55"/>
  <c r="L11" i="55"/>
  <c r="J11" i="55"/>
  <c r="H11" i="55"/>
  <c r="F11" i="55"/>
  <c r="D11" i="55"/>
  <c r="C11" i="55"/>
  <c r="B11" i="55"/>
  <c r="R10" i="55"/>
  <c r="P10" i="55"/>
  <c r="N10" i="55"/>
  <c r="L10" i="55"/>
  <c r="J10" i="55"/>
  <c r="H10" i="55"/>
  <c r="F10" i="55"/>
  <c r="D10" i="55"/>
  <c r="C10" i="55"/>
  <c r="B10" i="55"/>
  <c r="R9" i="55"/>
  <c r="P9" i="55"/>
  <c r="N9" i="55"/>
  <c r="L9" i="55"/>
  <c r="J9" i="55"/>
  <c r="H9" i="55"/>
  <c r="F9" i="55"/>
  <c r="D9" i="55"/>
  <c r="C9" i="55"/>
  <c r="B9" i="55"/>
  <c r="R8" i="55"/>
  <c r="P8" i="55"/>
  <c r="N8" i="55"/>
  <c r="L8" i="55"/>
  <c r="J8" i="55"/>
  <c r="H8" i="55"/>
  <c r="F8" i="55"/>
  <c r="D8" i="55"/>
  <c r="C8" i="55"/>
  <c r="B8" i="55"/>
  <c r="Z14" i="52"/>
  <c r="T14" i="52"/>
  <c r="R14" i="52"/>
  <c r="P14" i="52"/>
  <c r="N14" i="52"/>
  <c r="L14" i="52"/>
  <c r="J14" i="52"/>
  <c r="H14" i="52"/>
  <c r="F14" i="52"/>
  <c r="D14" i="52"/>
  <c r="C14" i="52"/>
  <c r="B14" i="52"/>
  <c r="Z13" i="52"/>
  <c r="X13" i="52"/>
  <c r="V13" i="52"/>
  <c r="T13" i="52"/>
  <c r="R13" i="52"/>
  <c r="P13" i="52"/>
  <c r="N13" i="52"/>
  <c r="L13" i="52"/>
  <c r="J13" i="52"/>
  <c r="H13" i="52"/>
  <c r="F13" i="52"/>
  <c r="D13" i="52"/>
  <c r="C13" i="52"/>
  <c r="B13" i="52"/>
  <c r="Z12" i="52"/>
  <c r="T12" i="52"/>
  <c r="R12" i="52"/>
  <c r="P12" i="52"/>
  <c r="N12" i="52"/>
  <c r="L12" i="52"/>
  <c r="J12" i="52"/>
  <c r="H12" i="52"/>
  <c r="F12" i="52"/>
  <c r="D12" i="52"/>
  <c r="C12" i="52"/>
  <c r="B12" i="52"/>
  <c r="Z11" i="52"/>
  <c r="X11" i="52"/>
  <c r="V11" i="52"/>
  <c r="T11" i="52"/>
  <c r="R11" i="52"/>
  <c r="P11" i="52"/>
  <c r="N11" i="52"/>
  <c r="L11" i="52"/>
  <c r="J11" i="52"/>
  <c r="H11" i="52"/>
  <c r="F11" i="52"/>
  <c r="D11" i="52"/>
  <c r="C11" i="52"/>
  <c r="B11" i="52"/>
  <c r="Z10" i="52"/>
  <c r="X10" i="52"/>
  <c r="V10" i="52"/>
  <c r="T10" i="52"/>
  <c r="R10" i="52"/>
  <c r="P10" i="52"/>
  <c r="N10" i="52"/>
  <c r="L10" i="52"/>
  <c r="J10" i="52"/>
  <c r="H10" i="52"/>
  <c r="F10" i="52"/>
  <c r="D10" i="52"/>
  <c r="C10" i="52"/>
  <c r="B10" i="52"/>
  <c r="Z9" i="52"/>
  <c r="X9" i="52"/>
  <c r="V9" i="52"/>
  <c r="T9" i="52"/>
  <c r="R9" i="52"/>
  <c r="P9" i="52"/>
  <c r="N9" i="52"/>
  <c r="L9" i="52"/>
  <c r="J9" i="52"/>
  <c r="H9" i="52"/>
  <c r="F9" i="52"/>
  <c r="D9" i="52"/>
  <c r="C9" i="52"/>
  <c r="B9" i="52"/>
  <c r="Z8" i="52"/>
  <c r="X8" i="52"/>
  <c r="V8" i="52"/>
  <c r="T8" i="52"/>
  <c r="R8" i="52"/>
  <c r="P8" i="52"/>
  <c r="N8" i="52"/>
  <c r="L8" i="52"/>
  <c r="J8" i="52"/>
  <c r="H8" i="52"/>
  <c r="F8" i="52"/>
  <c r="D8" i="52"/>
  <c r="C8" i="52"/>
  <c r="B8" i="52"/>
  <c r="Z14" i="51"/>
  <c r="T14" i="51"/>
  <c r="R14" i="51"/>
  <c r="P14" i="51"/>
  <c r="N14" i="51"/>
  <c r="L14" i="51"/>
  <c r="J14" i="51"/>
  <c r="H14" i="51"/>
  <c r="F14" i="51"/>
  <c r="D14" i="51"/>
  <c r="C14" i="51"/>
  <c r="B14" i="51"/>
  <c r="Z13" i="51"/>
  <c r="X13" i="51"/>
  <c r="V13" i="51"/>
  <c r="T13" i="51"/>
  <c r="R13" i="51"/>
  <c r="P13" i="51"/>
  <c r="N13" i="51"/>
  <c r="L13" i="51"/>
  <c r="J13" i="51"/>
  <c r="H13" i="51"/>
  <c r="F13" i="51"/>
  <c r="D13" i="51"/>
  <c r="C13" i="51"/>
  <c r="B13" i="51"/>
  <c r="Z12" i="51"/>
  <c r="T12" i="51"/>
  <c r="R12" i="51"/>
  <c r="P12" i="51"/>
  <c r="N12" i="51"/>
  <c r="L12" i="51"/>
  <c r="J12" i="51"/>
  <c r="H12" i="51"/>
  <c r="F12" i="51"/>
  <c r="D12" i="51"/>
  <c r="C12" i="51"/>
  <c r="B12" i="51"/>
  <c r="Z11" i="51"/>
  <c r="X11" i="51"/>
  <c r="V11" i="51"/>
  <c r="T11" i="51"/>
  <c r="R11" i="51"/>
  <c r="P11" i="51"/>
  <c r="N11" i="51"/>
  <c r="L11" i="51"/>
  <c r="J11" i="51"/>
  <c r="H11" i="51"/>
  <c r="F11" i="51"/>
  <c r="D11" i="51"/>
  <c r="C11" i="51"/>
  <c r="B11" i="51"/>
  <c r="Z10" i="51"/>
  <c r="X10" i="51"/>
  <c r="V10" i="51"/>
  <c r="T10" i="51"/>
  <c r="R10" i="51"/>
  <c r="P10" i="51"/>
  <c r="N10" i="51"/>
  <c r="L10" i="51"/>
  <c r="J10" i="51"/>
  <c r="H10" i="51"/>
  <c r="F10" i="51"/>
  <c r="D10" i="51"/>
  <c r="C10" i="51"/>
  <c r="B10" i="51"/>
  <c r="Z9" i="51"/>
  <c r="X9" i="51"/>
  <c r="V9" i="51"/>
  <c r="T9" i="51"/>
  <c r="R9" i="51"/>
  <c r="P9" i="51"/>
  <c r="N9" i="51"/>
  <c r="L9" i="51"/>
  <c r="J9" i="51"/>
  <c r="H9" i="51"/>
  <c r="F9" i="51"/>
  <c r="D9" i="51"/>
  <c r="C9" i="51"/>
  <c r="B9" i="51"/>
  <c r="Z8" i="51"/>
  <c r="X8" i="51"/>
  <c r="V8" i="51"/>
  <c r="T8" i="51"/>
  <c r="R8" i="51"/>
  <c r="P8" i="51"/>
  <c r="N8" i="51"/>
  <c r="L8" i="51"/>
  <c r="J8" i="51"/>
  <c r="H8" i="51"/>
  <c r="F8" i="51"/>
  <c r="D8" i="51"/>
  <c r="C8" i="51"/>
  <c r="B8" i="51"/>
  <c r="Z27" i="49"/>
  <c r="X27" i="49"/>
  <c r="V27" i="49"/>
  <c r="T27" i="49"/>
  <c r="R27" i="49"/>
  <c r="P27" i="49"/>
  <c r="N27" i="49"/>
  <c r="L27" i="49"/>
  <c r="J27" i="49"/>
  <c r="H27" i="49"/>
  <c r="F27" i="49"/>
  <c r="D27" i="49"/>
  <c r="C27" i="49"/>
  <c r="B27" i="49"/>
  <c r="Z26" i="49"/>
  <c r="X26" i="49"/>
  <c r="V26" i="49"/>
  <c r="T26" i="49"/>
  <c r="R26" i="49"/>
  <c r="P26" i="49"/>
  <c r="N26" i="49"/>
  <c r="L26" i="49"/>
  <c r="J26" i="49"/>
  <c r="H26" i="49"/>
  <c r="F26" i="49"/>
  <c r="D26" i="49"/>
  <c r="C26" i="49"/>
  <c r="B26" i="49"/>
  <c r="Z25" i="49"/>
  <c r="T25" i="49"/>
  <c r="R25" i="49"/>
  <c r="P25" i="49"/>
  <c r="N25" i="49"/>
  <c r="L25" i="49"/>
  <c r="J25" i="49"/>
  <c r="H25" i="49"/>
  <c r="F25" i="49"/>
  <c r="D25" i="49"/>
  <c r="C25" i="49"/>
  <c r="B25" i="49"/>
  <c r="Z24" i="49"/>
  <c r="X24" i="49"/>
  <c r="V24" i="49"/>
  <c r="T24" i="49"/>
  <c r="R24" i="49"/>
  <c r="P24" i="49"/>
  <c r="N24" i="49"/>
  <c r="L24" i="49"/>
  <c r="J24" i="49"/>
  <c r="H24" i="49"/>
  <c r="F24" i="49"/>
  <c r="D24" i="49"/>
  <c r="C24" i="49"/>
  <c r="B24" i="49"/>
  <c r="Z23" i="49"/>
  <c r="X23" i="49"/>
  <c r="V23" i="49"/>
  <c r="T23" i="49"/>
  <c r="R23" i="49"/>
  <c r="P23" i="49"/>
  <c r="N23" i="49"/>
  <c r="L23" i="49"/>
  <c r="J23" i="49"/>
  <c r="H23" i="49"/>
  <c r="F23" i="49"/>
  <c r="D23" i="49"/>
  <c r="C23" i="49"/>
  <c r="B23" i="49"/>
  <c r="Z22" i="49"/>
  <c r="N22" i="49"/>
  <c r="L22" i="49"/>
  <c r="J22" i="49"/>
  <c r="H22" i="49"/>
  <c r="F22" i="49"/>
  <c r="D22" i="49"/>
  <c r="C22" i="49"/>
  <c r="B22" i="49"/>
  <c r="Z21" i="49"/>
  <c r="X21" i="49"/>
  <c r="V21" i="49"/>
  <c r="T21" i="49"/>
  <c r="R21" i="49"/>
  <c r="P21" i="49"/>
  <c r="N21" i="49"/>
  <c r="L21" i="49"/>
  <c r="J21" i="49"/>
  <c r="H21" i="49"/>
  <c r="F21" i="49"/>
  <c r="D21" i="49"/>
  <c r="C21" i="49"/>
  <c r="B21" i="49"/>
  <c r="Z20" i="49"/>
  <c r="X20" i="49"/>
  <c r="V20" i="49"/>
  <c r="T20" i="49"/>
  <c r="R20" i="49"/>
  <c r="P20" i="49"/>
  <c r="N20" i="49"/>
  <c r="L20" i="49"/>
  <c r="J20" i="49"/>
  <c r="H20" i="49"/>
  <c r="F20" i="49"/>
  <c r="D20" i="49"/>
  <c r="C20" i="49"/>
  <c r="B20" i="49"/>
  <c r="Z19" i="49"/>
  <c r="X19" i="49"/>
  <c r="V19" i="49"/>
  <c r="T19" i="49"/>
  <c r="R19" i="49"/>
  <c r="P19" i="49"/>
  <c r="N19" i="49"/>
  <c r="L19" i="49"/>
  <c r="J19" i="49"/>
  <c r="H19" i="49"/>
  <c r="F19" i="49"/>
  <c r="D19" i="49"/>
  <c r="C19" i="49"/>
  <c r="B19" i="49"/>
  <c r="Z18" i="49"/>
  <c r="X18" i="49"/>
  <c r="V18" i="49"/>
  <c r="T18" i="49"/>
  <c r="R18" i="49"/>
  <c r="P18" i="49"/>
  <c r="N18" i="49"/>
  <c r="L18" i="49"/>
  <c r="J18" i="49"/>
  <c r="H18" i="49"/>
  <c r="F18" i="49"/>
  <c r="D18" i="49"/>
  <c r="C18" i="49"/>
  <c r="B18" i="49"/>
  <c r="Z17" i="49"/>
  <c r="X17" i="49"/>
  <c r="V17" i="49"/>
  <c r="T17" i="49"/>
  <c r="R17" i="49"/>
  <c r="P17" i="49"/>
  <c r="N17" i="49"/>
  <c r="L17" i="49"/>
  <c r="J17" i="49"/>
  <c r="H17" i="49"/>
  <c r="F17" i="49"/>
  <c r="D17" i="49"/>
  <c r="C17" i="49"/>
  <c r="B17" i="49"/>
  <c r="Z16" i="49"/>
  <c r="T16" i="49"/>
  <c r="R16" i="49"/>
  <c r="P16" i="49"/>
  <c r="N16" i="49"/>
  <c r="L16" i="49"/>
  <c r="J16" i="49"/>
  <c r="H16" i="49"/>
  <c r="F16" i="49"/>
  <c r="D16" i="49"/>
  <c r="C16" i="49"/>
  <c r="B16" i="49"/>
  <c r="Z15" i="49"/>
  <c r="X15" i="49"/>
  <c r="V15" i="49"/>
  <c r="T15" i="49"/>
  <c r="R15" i="49"/>
  <c r="P15" i="49"/>
  <c r="N15" i="49"/>
  <c r="L15" i="49"/>
  <c r="J15" i="49"/>
  <c r="H15" i="49"/>
  <c r="F15" i="49"/>
  <c r="D15" i="49"/>
  <c r="C15" i="49"/>
  <c r="B15" i="49"/>
  <c r="Z14" i="49"/>
  <c r="X14" i="49"/>
  <c r="V14" i="49"/>
  <c r="T14" i="49"/>
  <c r="R14" i="49"/>
  <c r="P14" i="49"/>
  <c r="N14" i="49"/>
  <c r="L14" i="49"/>
  <c r="J14" i="49"/>
  <c r="H14" i="49"/>
  <c r="F14" i="49"/>
  <c r="D14" i="49"/>
  <c r="C14" i="49"/>
  <c r="B14" i="49"/>
  <c r="Z13" i="49"/>
  <c r="X13" i="49"/>
  <c r="V13" i="49"/>
  <c r="T13" i="49"/>
  <c r="R13" i="49"/>
  <c r="P13" i="49"/>
  <c r="N13" i="49"/>
  <c r="L13" i="49"/>
  <c r="J13" i="49"/>
  <c r="H13" i="49"/>
  <c r="F13" i="49"/>
  <c r="D13" i="49"/>
  <c r="C13" i="49"/>
  <c r="B13" i="49"/>
  <c r="Z12" i="49"/>
  <c r="X12" i="49"/>
  <c r="V12" i="49"/>
  <c r="T12" i="49"/>
  <c r="R12" i="49"/>
  <c r="P12" i="49"/>
  <c r="N12" i="49"/>
  <c r="L12" i="49"/>
  <c r="J12" i="49"/>
  <c r="H12" i="49"/>
  <c r="F12" i="49"/>
  <c r="D12" i="49"/>
  <c r="C12" i="49"/>
  <c r="B12" i="49"/>
  <c r="Z11" i="49"/>
  <c r="X11" i="49"/>
  <c r="V11" i="49"/>
  <c r="T11" i="49"/>
  <c r="R11" i="49"/>
  <c r="P11" i="49"/>
  <c r="N11" i="49"/>
  <c r="L11" i="49"/>
  <c r="J11" i="49"/>
  <c r="H11" i="49"/>
  <c r="F11" i="49"/>
  <c r="D11" i="49"/>
  <c r="C11" i="49"/>
  <c r="B11" i="49"/>
  <c r="Z10" i="49"/>
  <c r="T10" i="49"/>
  <c r="R10" i="49"/>
  <c r="P10" i="49"/>
  <c r="N10" i="49"/>
  <c r="L10" i="49"/>
  <c r="J10" i="49"/>
  <c r="H10" i="49"/>
  <c r="F10" i="49"/>
  <c r="D10" i="49"/>
  <c r="C10" i="49"/>
  <c r="B10" i="49"/>
  <c r="Z9" i="49"/>
  <c r="R9" i="49"/>
  <c r="P9" i="49"/>
  <c r="N9" i="49"/>
  <c r="L9" i="49"/>
  <c r="J9" i="49"/>
  <c r="H9" i="49"/>
  <c r="F9" i="49"/>
  <c r="D9" i="49"/>
  <c r="C9" i="49"/>
  <c r="B9" i="49"/>
  <c r="Z8" i="49"/>
  <c r="X8" i="49"/>
  <c r="V8" i="49"/>
  <c r="T8" i="49"/>
  <c r="R8" i="49"/>
  <c r="P8" i="49"/>
  <c r="N8" i="49"/>
  <c r="L8" i="49"/>
  <c r="J8" i="49"/>
  <c r="H8" i="49"/>
  <c r="F8" i="49"/>
  <c r="D8" i="49"/>
  <c r="C8" i="49"/>
  <c r="B8" i="49"/>
  <c r="Z27" i="50"/>
  <c r="X27" i="50"/>
  <c r="V27" i="50"/>
  <c r="T27" i="50"/>
  <c r="R27" i="50"/>
  <c r="P27" i="50"/>
  <c r="N27" i="50"/>
  <c r="L27" i="50"/>
  <c r="J27" i="50"/>
  <c r="H27" i="50"/>
  <c r="F27" i="50"/>
  <c r="D27" i="50"/>
  <c r="C27" i="50"/>
  <c r="B27" i="50"/>
  <c r="Z26" i="50"/>
  <c r="X26" i="50"/>
  <c r="V26" i="50"/>
  <c r="T26" i="50"/>
  <c r="R26" i="50"/>
  <c r="P26" i="50"/>
  <c r="N26" i="50"/>
  <c r="L26" i="50"/>
  <c r="J26" i="50"/>
  <c r="H26" i="50"/>
  <c r="F26" i="50"/>
  <c r="D26" i="50"/>
  <c r="C26" i="50"/>
  <c r="B26" i="50"/>
  <c r="Z25" i="50"/>
  <c r="T25" i="50"/>
  <c r="R25" i="50"/>
  <c r="P25" i="50"/>
  <c r="N25" i="50"/>
  <c r="L25" i="50"/>
  <c r="J25" i="50"/>
  <c r="H25" i="50"/>
  <c r="F25" i="50"/>
  <c r="D25" i="50"/>
  <c r="C25" i="50"/>
  <c r="B25" i="50"/>
  <c r="Z24" i="50"/>
  <c r="X24" i="50"/>
  <c r="V24" i="50"/>
  <c r="T24" i="50"/>
  <c r="R24" i="50"/>
  <c r="P24" i="50"/>
  <c r="N24" i="50"/>
  <c r="L24" i="50"/>
  <c r="J24" i="50"/>
  <c r="H24" i="50"/>
  <c r="F24" i="50"/>
  <c r="D24" i="50"/>
  <c r="C24" i="50"/>
  <c r="B24" i="50"/>
  <c r="Z23" i="50"/>
  <c r="X23" i="50"/>
  <c r="V23" i="50"/>
  <c r="T23" i="50"/>
  <c r="R23" i="50"/>
  <c r="P23" i="50"/>
  <c r="N23" i="50"/>
  <c r="L23" i="50"/>
  <c r="J23" i="50"/>
  <c r="H23" i="50"/>
  <c r="F23" i="50"/>
  <c r="D23" i="50"/>
  <c r="C23" i="50"/>
  <c r="B23" i="50"/>
  <c r="Z22" i="50"/>
  <c r="N22" i="50"/>
  <c r="L22" i="50"/>
  <c r="J22" i="50"/>
  <c r="H22" i="50"/>
  <c r="F22" i="50"/>
  <c r="D22" i="50"/>
  <c r="C22" i="50"/>
  <c r="B22" i="50"/>
  <c r="Z21" i="50"/>
  <c r="X21" i="50"/>
  <c r="V21" i="50"/>
  <c r="T21" i="50"/>
  <c r="R21" i="50"/>
  <c r="P21" i="50"/>
  <c r="N21" i="50"/>
  <c r="L21" i="50"/>
  <c r="J21" i="50"/>
  <c r="H21" i="50"/>
  <c r="F21" i="50"/>
  <c r="D21" i="50"/>
  <c r="C21" i="50"/>
  <c r="B21" i="50"/>
  <c r="Z20" i="50"/>
  <c r="X20" i="50"/>
  <c r="V20" i="50"/>
  <c r="T20" i="50"/>
  <c r="R20" i="50"/>
  <c r="P20" i="50"/>
  <c r="N20" i="50"/>
  <c r="L20" i="50"/>
  <c r="J20" i="50"/>
  <c r="H20" i="50"/>
  <c r="F20" i="50"/>
  <c r="D20" i="50"/>
  <c r="C20" i="50"/>
  <c r="B20" i="50"/>
  <c r="Z19" i="50"/>
  <c r="X19" i="50"/>
  <c r="V19" i="50"/>
  <c r="T19" i="50"/>
  <c r="R19" i="50"/>
  <c r="P19" i="50"/>
  <c r="N19" i="50"/>
  <c r="L19" i="50"/>
  <c r="J19" i="50"/>
  <c r="H19" i="50"/>
  <c r="F19" i="50"/>
  <c r="D19" i="50"/>
  <c r="C19" i="50"/>
  <c r="B19" i="50"/>
  <c r="Z18" i="50"/>
  <c r="X18" i="50"/>
  <c r="V18" i="50"/>
  <c r="T18" i="50"/>
  <c r="R18" i="50"/>
  <c r="P18" i="50"/>
  <c r="N18" i="50"/>
  <c r="L18" i="50"/>
  <c r="J18" i="50"/>
  <c r="H18" i="50"/>
  <c r="F18" i="50"/>
  <c r="D18" i="50"/>
  <c r="C18" i="50"/>
  <c r="B18" i="50"/>
  <c r="Z17" i="50"/>
  <c r="X17" i="50"/>
  <c r="V17" i="50"/>
  <c r="T17" i="50"/>
  <c r="R17" i="50"/>
  <c r="P17" i="50"/>
  <c r="N17" i="50"/>
  <c r="L17" i="50"/>
  <c r="J17" i="50"/>
  <c r="H17" i="50"/>
  <c r="F17" i="50"/>
  <c r="D17" i="50"/>
  <c r="C17" i="50"/>
  <c r="B17" i="50"/>
  <c r="Z16" i="50"/>
  <c r="T16" i="50"/>
  <c r="R16" i="50"/>
  <c r="P16" i="50"/>
  <c r="N16" i="50"/>
  <c r="L16" i="50"/>
  <c r="J16" i="50"/>
  <c r="H16" i="50"/>
  <c r="F16" i="50"/>
  <c r="D16" i="50"/>
  <c r="C16" i="50"/>
  <c r="B16" i="50"/>
  <c r="Z15" i="50"/>
  <c r="X15" i="50"/>
  <c r="V15" i="50"/>
  <c r="T15" i="50"/>
  <c r="R15" i="50"/>
  <c r="P15" i="50"/>
  <c r="N15" i="50"/>
  <c r="L15" i="50"/>
  <c r="J15" i="50"/>
  <c r="H15" i="50"/>
  <c r="F15" i="50"/>
  <c r="D15" i="50"/>
  <c r="C15" i="50"/>
  <c r="B15" i="50"/>
  <c r="Z14" i="50"/>
  <c r="X14" i="50"/>
  <c r="V14" i="50"/>
  <c r="T14" i="50"/>
  <c r="R14" i="50"/>
  <c r="P14" i="50"/>
  <c r="N14" i="50"/>
  <c r="L14" i="50"/>
  <c r="J14" i="50"/>
  <c r="H14" i="50"/>
  <c r="F14" i="50"/>
  <c r="D14" i="50"/>
  <c r="C14" i="50"/>
  <c r="B14" i="50"/>
  <c r="Z13" i="50"/>
  <c r="X13" i="50"/>
  <c r="V13" i="50"/>
  <c r="T13" i="50"/>
  <c r="R13" i="50"/>
  <c r="P13" i="50"/>
  <c r="N13" i="50"/>
  <c r="L13" i="50"/>
  <c r="J13" i="50"/>
  <c r="H13" i="50"/>
  <c r="F13" i="50"/>
  <c r="D13" i="50"/>
  <c r="C13" i="50"/>
  <c r="B13" i="50"/>
  <c r="Z12" i="50"/>
  <c r="X12" i="50"/>
  <c r="V12" i="50"/>
  <c r="T12" i="50"/>
  <c r="R12" i="50"/>
  <c r="P12" i="50"/>
  <c r="N12" i="50"/>
  <c r="L12" i="50"/>
  <c r="J12" i="50"/>
  <c r="H12" i="50"/>
  <c r="F12" i="50"/>
  <c r="D12" i="50"/>
  <c r="C12" i="50"/>
  <c r="B12" i="50"/>
  <c r="Z11" i="50"/>
  <c r="X11" i="50"/>
  <c r="V11" i="50"/>
  <c r="T11" i="50"/>
  <c r="R11" i="50"/>
  <c r="P11" i="50"/>
  <c r="N11" i="50"/>
  <c r="L11" i="50"/>
  <c r="J11" i="50"/>
  <c r="H11" i="50"/>
  <c r="F11" i="50"/>
  <c r="D11" i="50"/>
  <c r="C11" i="50"/>
  <c r="B11" i="50"/>
  <c r="Z10" i="50"/>
  <c r="T10" i="50"/>
  <c r="R10" i="50"/>
  <c r="P10" i="50"/>
  <c r="N10" i="50"/>
  <c r="L10" i="50"/>
  <c r="J10" i="50"/>
  <c r="H10" i="50"/>
  <c r="F10" i="50"/>
  <c r="D10" i="50"/>
  <c r="C10" i="50"/>
  <c r="B10" i="50"/>
  <c r="Z9" i="50"/>
  <c r="R9" i="50"/>
  <c r="P9" i="50"/>
  <c r="N9" i="50"/>
  <c r="L9" i="50"/>
  <c r="J9" i="50"/>
  <c r="H9" i="50"/>
  <c r="F9" i="50"/>
  <c r="D9" i="50"/>
  <c r="C9" i="50"/>
  <c r="B9" i="50"/>
  <c r="Z8" i="50"/>
  <c r="X8" i="50"/>
  <c r="V8" i="50"/>
  <c r="T8" i="50"/>
  <c r="R8" i="50"/>
  <c r="P8" i="50"/>
  <c r="N8" i="50"/>
  <c r="L8" i="50"/>
  <c r="J8" i="50"/>
  <c r="H8" i="50"/>
  <c r="F8" i="50"/>
  <c r="D8" i="50"/>
  <c r="C8" i="50"/>
  <c r="B8" i="50"/>
  <c r="Z34" i="47"/>
  <c r="X34" i="47"/>
  <c r="V34" i="47"/>
  <c r="T34" i="47"/>
  <c r="R34" i="47"/>
  <c r="P34" i="47"/>
  <c r="N34" i="47"/>
  <c r="L34" i="47"/>
  <c r="J34" i="47"/>
  <c r="H34" i="47"/>
  <c r="F34" i="47"/>
  <c r="D34" i="47"/>
  <c r="C34" i="47"/>
  <c r="B34" i="47"/>
  <c r="Z33" i="47"/>
  <c r="T33" i="47"/>
  <c r="R33" i="47"/>
  <c r="P33" i="47"/>
  <c r="N33" i="47"/>
  <c r="L33" i="47"/>
  <c r="J33" i="47"/>
  <c r="H33" i="47"/>
  <c r="F33" i="47"/>
  <c r="D33" i="47"/>
  <c r="C33" i="47"/>
  <c r="B33" i="47"/>
  <c r="Z32" i="47"/>
  <c r="X32" i="47"/>
  <c r="V32" i="47"/>
  <c r="T32" i="47"/>
  <c r="R32" i="47"/>
  <c r="P32" i="47"/>
  <c r="N32" i="47"/>
  <c r="L32" i="47"/>
  <c r="J32" i="47"/>
  <c r="H32" i="47"/>
  <c r="F32" i="47"/>
  <c r="D32" i="47"/>
  <c r="C32" i="47"/>
  <c r="B32" i="47"/>
  <c r="Z31" i="47"/>
  <c r="X31" i="47"/>
  <c r="V31" i="47"/>
  <c r="T31" i="47"/>
  <c r="R31" i="47"/>
  <c r="P31" i="47"/>
  <c r="N31" i="47"/>
  <c r="L31" i="47"/>
  <c r="J31" i="47"/>
  <c r="H31" i="47"/>
  <c r="F31" i="47"/>
  <c r="D31" i="47"/>
  <c r="C31" i="47"/>
  <c r="B31" i="47"/>
  <c r="Z30" i="47"/>
  <c r="X30" i="47"/>
  <c r="V30" i="47"/>
  <c r="T30" i="47"/>
  <c r="R30" i="47"/>
  <c r="P30" i="47"/>
  <c r="N30" i="47"/>
  <c r="L30" i="47"/>
  <c r="J30" i="47"/>
  <c r="H30" i="47"/>
  <c r="F30" i="47"/>
  <c r="D30" i="47"/>
  <c r="C30" i="47"/>
  <c r="B30" i="47"/>
  <c r="Z29" i="47"/>
  <c r="X29" i="47"/>
  <c r="V29" i="47"/>
  <c r="T29" i="47"/>
  <c r="R29" i="47"/>
  <c r="P29" i="47"/>
  <c r="N29" i="47"/>
  <c r="L29" i="47"/>
  <c r="J29" i="47"/>
  <c r="H29" i="47"/>
  <c r="F29" i="47"/>
  <c r="D29" i="47"/>
  <c r="C29" i="47"/>
  <c r="B29" i="47"/>
  <c r="Z28" i="47"/>
  <c r="X28" i="47"/>
  <c r="V28" i="47"/>
  <c r="T28" i="47"/>
  <c r="R28" i="47"/>
  <c r="P28" i="47"/>
  <c r="N28" i="47"/>
  <c r="L28" i="47"/>
  <c r="J28" i="47"/>
  <c r="H28" i="47"/>
  <c r="F28" i="47"/>
  <c r="D28" i="47"/>
  <c r="C28" i="47"/>
  <c r="B28" i="47"/>
  <c r="Z27" i="47"/>
  <c r="X27" i="47"/>
  <c r="V27" i="47"/>
  <c r="T27" i="47"/>
  <c r="R27" i="47"/>
  <c r="P27" i="47"/>
  <c r="N27" i="47"/>
  <c r="L27" i="47"/>
  <c r="J27" i="47"/>
  <c r="H27" i="47"/>
  <c r="F27" i="47"/>
  <c r="D27" i="47"/>
  <c r="C27" i="47"/>
  <c r="B27" i="47"/>
  <c r="Z26" i="47"/>
  <c r="X26" i="47"/>
  <c r="V26" i="47"/>
  <c r="T26" i="47"/>
  <c r="R26" i="47"/>
  <c r="P26" i="47"/>
  <c r="N26" i="47"/>
  <c r="L26" i="47"/>
  <c r="J26" i="47"/>
  <c r="H26" i="47"/>
  <c r="F26" i="47"/>
  <c r="D26" i="47"/>
  <c r="C26" i="47"/>
  <c r="B26" i="47"/>
  <c r="Z25" i="47"/>
  <c r="X25" i="47"/>
  <c r="V25" i="47"/>
  <c r="T25" i="47"/>
  <c r="R25" i="47"/>
  <c r="P25" i="47"/>
  <c r="N25" i="47"/>
  <c r="L25" i="47"/>
  <c r="J25" i="47"/>
  <c r="H25" i="47"/>
  <c r="F25" i="47"/>
  <c r="D25" i="47"/>
  <c r="C25" i="47"/>
  <c r="B25" i="47"/>
  <c r="Z24" i="47"/>
  <c r="X24" i="47"/>
  <c r="V24" i="47"/>
  <c r="T24" i="47"/>
  <c r="R24" i="47"/>
  <c r="P24" i="47"/>
  <c r="N24" i="47"/>
  <c r="L24" i="47"/>
  <c r="J24" i="47"/>
  <c r="H24" i="47"/>
  <c r="F24" i="47"/>
  <c r="D24" i="47"/>
  <c r="C24" i="47"/>
  <c r="B24" i="47"/>
  <c r="Z23" i="47"/>
  <c r="X23" i="47"/>
  <c r="V23" i="47"/>
  <c r="T23" i="47"/>
  <c r="R23" i="47"/>
  <c r="P23" i="47"/>
  <c r="N23" i="47"/>
  <c r="L23" i="47"/>
  <c r="J23" i="47"/>
  <c r="H23" i="47"/>
  <c r="F23" i="47"/>
  <c r="D23" i="47"/>
  <c r="C23" i="47"/>
  <c r="B23" i="47"/>
  <c r="Z22" i="47"/>
  <c r="X22" i="47"/>
  <c r="V22" i="47"/>
  <c r="T22" i="47"/>
  <c r="R22" i="47"/>
  <c r="P22" i="47"/>
  <c r="N22" i="47"/>
  <c r="L22" i="47"/>
  <c r="J22" i="47"/>
  <c r="H22" i="47"/>
  <c r="F22" i="47"/>
  <c r="D22" i="47"/>
  <c r="C22" i="47"/>
  <c r="B22" i="47"/>
  <c r="Z21" i="47"/>
  <c r="X21" i="47"/>
  <c r="V21" i="47"/>
  <c r="T21" i="47"/>
  <c r="R21" i="47"/>
  <c r="P21" i="47"/>
  <c r="N21" i="47"/>
  <c r="L21" i="47"/>
  <c r="J21" i="47"/>
  <c r="H21" i="47"/>
  <c r="F21" i="47"/>
  <c r="D21" i="47"/>
  <c r="C21" i="47"/>
  <c r="B21" i="47"/>
  <c r="Z20" i="47"/>
  <c r="X20" i="47"/>
  <c r="V20" i="47"/>
  <c r="T20" i="47"/>
  <c r="R20" i="47"/>
  <c r="P20" i="47"/>
  <c r="N20" i="47"/>
  <c r="L20" i="47"/>
  <c r="J20" i="47"/>
  <c r="H20" i="47"/>
  <c r="F20" i="47"/>
  <c r="D20" i="47"/>
  <c r="C20" i="47"/>
  <c r="B20" i="47"/>
  <c r="Z19" i="47"/>
  <c r="X19" i="47"/>
  <c r="V19" i="47"/>
  <c r="T19" i="47"/>
  <c r="R19" i="47"/>
  <c r="P19" i="47"/>
  <c r="N19" i="47"/>
  <c r="L19" i="47"/>
  <c r="J19" i="47"/>
  <c r="H19" i="47"/>
  <c r="F19" i="47"/>
  <c r="D19" i="47"/>
  <c r="C19" i="47"/>
  <c r="B19" i="47"/>
  <c r="Z18" i="47"/>
  <c r="X18" i="47"/>
  <c r="V18" i="47"/>
  <c r="T18" i="47"/>
  <c r="R18" i="47"/>
  <c r="P18" i="47"/>
  <c r="N18" i="47"/>
  <c r="L18" i="47"/>
  <c r="J18" i="47"/>
  <c r="H18" i="47"/>
  <c r="F18" i="47"/>
  <c r="D18" i="47"/>
  <c r="C18" i="47"/>
  <c r="B18" i="47"/>
  <c r="Z17" i="47"/>
  <c r="X17" i="47"/>
  <c r="V17" i="47"/>
  <c r="T17" i="47"/>
  <c r="R17" i="47"/>
  <c r="P17" i="47"/>
  <c r="N17" i="47"/>
  <c r="L17" i="47"/>
  <c r="J17" i="47"/>
  <c r="H17" i="47"/>
  <c r="F17" i="47"/>
  <c r="D17" i="47"/>
  <c r="C17" i="47"/>
  <c r="B17" i="47"/>
  <c r="Z16" i="47"/>
  <c r="X16" i="47"/>
  <c r="V16" i="47"/>
  <c r="T16" i="47"/>
  <c r="R16" i="47"/>
  <c r="P16" i="47"/>
  <c r="N16" i="47"/>
  <c r="L16" i="47"/>
  <c r="J16" i="47"/>
  <c r="H16" i="47"/>
  <c r="F16" i="47"/>
  <c r="D16" i="47"/>
  <c r="C16" i="47"/>
  <c r="B16" i="47"/>
  <c r="Z15" i="47"/>
  <c r="X15" i="47"/>
  <c r="V15" i="47"/>
  <c r="T15" i="47"/>
  <c r="R15" i="47"/>
  <c r="P15" i="47"/>
  <c r="N15" i="47"/>
  <c r="L15" i="47"/>
  <c r="J15" i="47"/>
  <c r="H15" i="47"/>
  <c r="F15" i="47"/>
  <c r="D15" i="47"/>
  <c r="C15" i="47"/>
  <c r="B15" i="47"/>
  <c r="Z14" i="47"/>
  <c r="X14" i="47"/>
  <c r="V14" i="47"/>
  <c r="T14" i="47"/>
  <c r="R14" i="47"/>
  <c r="P14" i="47"/>
  <c r="N14" i="47"/>
  <c r="L14" i="47"/>
  <c r="J14" i="47"/>
  <c r="H14" i="47"/>
  <c r="F14" i="47"/>
  <c r="D14" i="47"/>
  <c r="C14" i="47"/>
  <c r="B14" i="47"/>
  <c r="Z13" i="47"/>
  <c r="X13" i="47"/>
  <c r="V13" i="47"/>
  <c r="T13" i="47"/>
  <c r="R13" i="47"/>
  <c r="P13" i="47"/>
  <c r="N13" i="47"/>
  <c r="L13" i="47"/>
  <c r="J13" i="47"/>
  <c r="H13" i="47"/>
  <c r="F13" i="47"/>
  <c r="D13" i="47"/>
  <c r="C13" i="47"/>
  <c r="B13" i="47"/>
  <c r="Z12" i="47"/>
  <c r="X12" i="47"/>
  <c r="V12" i="47"/>
  <c r="T12" i="47"/>
  <c r="R12" i="47"/>
  <c r="P12" i="47"/>
  <c r="N12" i="47"/>
  <c r="L12" i="47"/>
  <c r="J12" i="47"/>
  <c r="H12" i="47"/>
  <c r="F12" i="47"/>
  <c r="D12" i="47"/>
  <c r="C12" i="47"/>
  <c r="B12" i="47"/>
  <c r="Z11" i="47"/>
  <c r="X11" i="47"/>
  <c r="V11" i="47"/>
  <c r="T11" i="47"/>
  <c r="R11" i="47"/>
  <c r="P11" i="47"/>
  <c r="N11" i="47"/>
  <c r="L11" i="47"/>
  <c r="J11" i="47"/>
  <c r="H11" i="47"/>
  <c r="F11" i="47"/>
  <c r="D11" i="47"/>
  <c r="C11" i="47"/>
  <c r="B11" i="47"/>
  <c r="Z10" i="47"/>
  <c r="X10" i="47"/>
  <c r="V10" i="47"/>
  <c r="T10" i="47"/>
  <c r="R10" i="47"/>
  <c r="P10" i="47"/>
  <c r="N10" i="47"/>
  <c r="L10" i="47"/>
  <c r="J10" i="47"/>
  <c r="H10" i="47"/>
  <c r="F10" i="47"/>
  <c r="D10" i="47"/>
  <c r="C10" i="47"/>
  <c r="B10" i="47"/>
  <c r="Z9" i="47"/>
  <c r="X9" i="47"/>
  <c r="V9" i="47"/>
  <c r="T9" i="47"/>
  <c r="R9" i="47"/>
  <c r="P9" i="47"/>
  <c r="N9" i="47"/>
  <c r="L9" i="47"/>
  <c r="J9" i="47"/>
  <c r="H9" i="47"/>
  <c r="F9" i="47"/>
  <c r="D9" i="47"/>
  <c r="C9" i="47"/>
  <c r="B9" i="47"/>
  <c r="Z8" i="47"/>
  <c r="X8" i="47"/>
  <c r="V8" i="47"/>
  <c r="T8" i="47"/>
  <c r="R8" i="47"/>
  <c r="P8" i="47"/>
  <c r="N8" i="47"/>
  <c r="L8" i="47"/>
  <c r="J8" i="47"/>
  <c r="H8" i="47"/>
  <c r="F8" i="47"/>
  <c r="D8" i="47"/>
  <c r="C8" i="47"/>
  <c r="B8" i="47"/>
  <c r="Z34" i="48"/>
  <c r="X34" i="48"/>
  <c r="V34" i="48"/>
  <c r="T34" i="48"/>
  <c r="R34" i="48"/>
  <c r="P34" i="48"/>
  <c r="N34" i="48"/>
  <c r="L34" i="48"/>
  <c r="J34" i="48"/>
  <c r="H34" i="48"/>
  <c r="F34" i="48"/>
  <c r="D34" i="48"/>
  <c r="Z33" i="48"/>
  <c r="T33" i="48"/>
  <c r="R33" i="48"/>
  <c r="P33" i="48"/>
  <c r="N33" i="48"/>
  <c r="L33" i="48"/>
  <c r="J33" i="48"/>
  <c r="H33" i="48"/>
  <c r="F33" i="48"/>
  <c r="D33" i="48"/>
  <c r="Z32" i="48"/>
  <c r="X32" i="48"/>
  <c r="V32" i="48"/>
  <c r="T32" i="48"/>
  <c r="R32" i="48"/>
  <c r="P32" i="48"/>
  <c r="N32" i="48"/>
  <c r="L32" i="48"/>
  <c r="J32" i="48"/>
  <c r="H32" i="48"/>
  <c r="F32" i="48"/>
  <c r="D32" i="48"/>
  <c r="Z31" i="48"/>
  <c r="X31" i="48"/>
  <c r="V31" i="48"/>
  <c r="T31" i="48"/>
  <c r="R31" i="48"/>
  <c r="P31" i="48"/>
  <c r="N31" i="48"/>
  <c r="L31" i="48"/>
  <c r="J31" i="48"/>
  <c r="H31" i="48"/>
  <c r="F31" i="48"/>
  <c r="D31" i="48"/>
  <c r="Z30" i="48"/>
  <c r="X30" i="48"/>
  <c r="V30" i="48"/>
  <c r="T30" i="48"/>
  <c r="R30" i="48"/>
  <c r="P30" i="48"/>
  <c r="N30" i="48"/>
  <c r="L30" i="48"/>
  <c r="J30" i="48"/>
  <c r="H30" i="48"/>
  <c r="F30" i="48"/>
  <c r="D30" i="48"/>
  <c r="Z29" i="48"/>
  <c r="X29" i="48"/>
  <c r="V29" i="48"/>
  <c r="T29" i="48"/>
  <c r="R29" i="48"/>
  <c r="P29" i="48"/>
  <c r="N29" i="48"/>
  <c r="L29" i="48"/>
  <c r="J29" i="48"/>
  <c r="H29" i="48"/>
  <c r="F29" i="48"/>
  <c r="D29" i="48"/>
  <c r="Z28" i="48"/>
  <c r="X28" i="48"/>
  <c r="V28" i="48"/>
  <c r="T28" i="48"/>
  <c r="R28" i="48"/>
  <c r="P28" i="48"/>
  <c r="N28" i="48"/>
  <c r="L28" i="48"/>
  <c r="J28" i="48"/>
  <c r="H28" i="48"/>
  <c r="F28" i="48"/>
  <c r="D28" i="48"/>
  <c r="Z27" i="48"/>
  <c r="X27" i="48"/>
  <c r="V27" i="48"/>
  <c r="T27" i="48"/>
  <c r="R27" i="48"/>
  <c r="P27" i="48"/>
  <c r="N27" i="48"/>
  <c r="L27" i="48"/>
  <c r="J27" i="48"/>
  <c r="H27" i="48"/>
  <c r="F27" i="48"/>
  <c r="D27" i="48"/>
  <c r="Z26" i="48"/>
  <c r="X26" i="48"/>
  <c r="V26" i="48"/>
  <c r="T26" i="48"/>
  <c r="R26" i="48"/>
  <c r="P26" i="48"/>
  <c r="N26" i="48"/>
  <c r="L26" i="48"/>
  <c r="J26" i="48"/>
  <c r="H26" i="48"/>
  <c r="F26" i="48"/>
  <c r="D26" i="48"/>
  <c r="Z25" i="48"/>
  <c r="X25" i="48"/>
  <c r="V25" i="48"/>
  <c r="T25" i="48"/>
  <c r="R25" i="48"/>
  <c r="P25" i="48"/>
  <c r="N25" i="48"/>
  <c r="L25" i="48"/>
  <c r="J25" i="48"/>
  <c r="H25" i="48"/>
  <c r="F25" i="48"/>
  <c r="D25" i="48"/>
  <c r="Z24" i="48"/>
  <c r="X24" i="48"/>
  <c r="V24" i="48"/>
  <c r="T24" i="48"/>
  <c r="R24" i="48"/>
  <c r="P24" i="48"/>
  <c r="N24" i="48"/>
  <c r="L24" i="48"/>
  <c r="J24" i="48"/>
  <c r="H24" i="48"/>
  <c r="F24" i="48"/>
  <c r="D24" i="48"/>
  <c r="Z23" i="48"/>
  <c r="X23" i="48"/>
  <c r="V23" i="48"/>
  <c r="T23" i="48"/>
  <c r="R23" i="48"/>
  <c r="P23" i="48"/>
  <c r="N23" i="48"/>
  <c r="L23" i="48"/>
  <c r="J23" i="48"/>
  <c r="H23" i="48"/>
  <c r="F23" i="48"/>
  <c r="D23" i="48"/>
  <c r="Z22" i="48"/>
  <c r="X22" i="48"/>
  <c r="V22" i="48"/>
  <c r="T22" i="48"/>
  <c r="R22" i="48"/>
  <c r="P22" i="48"/>
  <c r="N22" i="48"/>
  <c r="L22" i="48"/>
  <c r="J22" i="48"/>
  <c r="H22" i="48"/>
  <c r="F22" i="48"/>
  <c r="D22" i="48"/>
  <c r="Z21" i="48"/>
  <c r="X21" i="48"/>
  <c r="V21" i="48"/>
  <c r="T21" i="48"/>
  <c r="R21" i="48"/>
  <c r="P21" i="48"/>
  <c r="N21" i="48"/>
  <c r="L21" i="48"/>
  <c r="J21" i="48"/>
  <c r="H21" i="48"/>
  <c r="F21" i="48"/>
  <c r="D21" i="48"/>
  <c r="Z20" i="48"/>
  <c r="X20" i="48"/>
  <c r="V20" i="48"/>
  <c r="T20" i="48"/>
  <c r="R20" i="48"/>
  <c r="P20" i="48"/>
  <c r="N20" i="48"/>
  <c r="L20" i="48"/>
  <c r="J20" i="48"/>
  <c r="H20" i="48"/>
  <c r="F20" i="48"/>
  <c r="D20" i="48"/>
  <c r="Z19" i="48"/>
  <c r="X19" i="48"/>
  <c r="V19" i="48"/>
  <c r="T19" i="48"/>
  <c r="R19" i="48"/>
  <c r="P19" i="48"/>
  <c r="N19" i="48"/>
  <c r="L19" i="48"/>
  <c r="J19" i="48"/>
  <c r="H19" i="48"/>
  <c r="F19" i="48"/>
  <c r="D19" i="48"/>
  <c r="Z18" i="48"/>
  <c r="X18" i="48"/>
  <c r="V18" i="48"/>
  <c r="T18" i="48"/>
  <c r="R18" i="48"/>
  <c r="P18" i="48"/>
  <c r="N18" i="48"/>
  <c r="L18" i="48"/>
  <c r="J18" i="48"/>
  <c r="H18" i="48"/>
  <c r="F18" i="48"/>
  <c r="D18" i="48"/>
  <c r="Z17" i="48"/>
  <c r="X17" i="48"/>
  <c r="V17" i="48"/>
  <c r="T17" i="48"/>
  <c r="R17" i="48"/>
  <c r="P17" i="48"/>
  <c r="N17" i="48"/>
  <c r="L17" i="48"/>
  <c r="J17" i="48"/>
  <c r="H17" i="48"/>
  <c r="F17" i="48"/>
  <c r="D17" i="48"/>
  <c r="Z16" i="48"/>
  <c r="X16" i="48"/>
  <c r="V16" i="48"/>
  <c r="T16" i="48"/>
  <c r="R16" i="48"/>
  <c r="P16" i="48"/>
  <c r="N16" i="48"/>
  <c r="L16" i="48"/>
  <c r="J16" i="48"/>
  <c r="H16" i="48"/>
  <c r="F16" i="48"/>
  <c r="D16" i="48"/>
  <c r="Z15" i="48"/>
  <c r="X15" i="48"/>
  <c r="V15" i="48"/>
  <c r="T15" i="48"/>
  <c r="R15" i="48"/>
  <c r="P15" i="48"/>
  <c r="N15" i="48"/>
  <c r="L15" i="48"/>
  <c r="J15" i="48"/>
  <c r="H15" i="48"/>
  <c r="F15" i="48"/>
  <c r="D15" i="48"/>
  <c r="Z14" i="48"/>
  <c r="X14" i="48"/>
  <c r="V14" i="48"/>
  <c r="T14" i="48"/>
  <c r="R14" i="48"/>
  <c r="P14" i="48"/>
  <c r="N14" i="48"/>
  <c r="L14" i="48"/>
  <c r="J14" i="48"/>
  <c r="H14" i="48"/>
  <c r="F14" i="48"/>
  <c r="D14" i="48"/>
  <c r="Z13" i="48"/>
  <c r="X13" i="48"/>
  <c r="V13" i="48"/>
  <c r="T13" i="48"/>
  <c r="R13" i="48"/>
  <c r="P13" i="48"/>
  <c r="N13" i="48"/>
  <c r="L13" i="48"/>
  <c r="J13" i="48"/>
  <c r="H13" i="48"/>
  <c r="F13" i="48"/>
  <c r="D13" i="48"/>
  <c r="Z12" i="48"/>
  <c r="X12" i="48"/>
  <c r="V12" i="48"/>
  <c r="T12" i="48"/>
  <c r="R12" i="48"/>
  <c r="P12" i="48"/>
  <c r="N12" i="48"/>
  <c r="L12" i="48"/>
  <c r="J12" i="48"/>
  <c r="H12" i="48"/>
  <c r="F12" i="48"/>
  <c r="D12" i="48"/>
  <c r="Z11" i="48"/>
  <c r="X11" i="48"/>
  <c r="V11" i="48"/>
  <c r="T11" i="48"/>
  <c r="R11" i="48"/>
  <c r="P11" i="48"/>
  <c r="N11" i="48"/>
  <c r="L11" i="48"/>
  <c r="J11" i="48"/>
  <c r="H11" i="48"/>
  <c r="F11" i="48"/>
  <c r="D11" i="48"/>
  <c r="Z10" i="48"/>
  <c r="X10" i="48"/>
  <c r="V10" i="48"/>
  <c r="T10" i="48"/>
  <c r="R10" i="48"/>
  <c r="P10" i="48"/>
  <c r="N10" i="48"/>
  <c r="L10" i="48"/>
  <c r="J10" i="48"/>
  <c r="H10" i="48"/>
  <c r="F10" i="48"/>
  <c r="D10" i="48"/>
  <c r="Z9" i="48"/>
  <c r="X9" i="48"/>
  <c r="V9" i="48"/>
  <c r="T9" i="48"/>
  <c r="R9" i="48"/>
  <c r="P9" i="48"/>
  <c r="N9" i="48"/>
  <c r="L9" i="48"/>
  <c r="J9" i="48"/>
  <c r="H9" i="48"/>
  <c r="F9" i="48"/>
  <c r="D9" i="48"/>
  <c r="C34" i="48"/>
  <c r="B34" i="48"/>
  <c r="C33" i="48"/>
  <c r="B33" i="48"/>
  <c r="C32" i="48"/>
  <c r="B32" i="48"/>
  <c r="C31" i="48"/>
  <c r="B31" i="48"/>
  <c r="C30" i="48"/>
  <c r="B30" i="48"/>
  <c r="C29" i="48"/>
  <c r="B29" i="48"/>
  <c r="C28" i="48"/>
  <c r="B28" i="48"/>
  <c r="C27" i="48"/>
  <c r="B27" i="48"/>
  <c r="C26" i="48"/>
  <c r="B26" i="48"/>
  <c r="C25" i="48"/>
  <c r="B25" i="48"/>
  <c r="C24" i="48"/>
  <c r="B24" i="48"/>
  <c r="C23" i="48"/>
  <c r="B23" i="48"/>
  <c r="C22" i="48"/>
  <c r="B22" i="48"/>
  <c r="C21" i="48"/>
  <c r="B21" i="48"/>
  <c r="C20" i="48"/>
  <c r="B20" i="48"/>
  <c r="C19" i="48"/>
  <c r="B19" i="48"/>
  <c r="C18" i="48"/>
  <c r="B18" i="48"/>
  <c r="C17" i="48"/>
  <c r="B17" i="48"/>
  <c r="C16" i="48"/>
  <c r="B16" i="48"/>
  <c r="C15" i="48"/>
  <c r="B15" i="48"/>
  <c r="C14" i="48"/>
  <c r="B14" i="48"/>
  <c r="C13" i="48"/>
  <c r="B13" i="48"/>
  <c r="C12" i="48"/>
  <c r="B12" i="48"/>
  <c r="C11" i="48"/>
  <c r="B11" i="48"/>
  <c r="C10" i="48"/>
  <c r="B10" i="48"/>
  <c r="C9" i="48"/>
  <c r="B9" i="48"/>
  <c r="Z8" i="48"/>
  <c r="X8" i="48"/>
  <c r="V8" i="48"/>
  <c r="T8" i="48"/>
  <c r="R8" i="48"/>
  <c r="P8" i="48"/>
  <c r="N8" i="48"/>
  <c r="L8" i="48"/>
  <c r="J8" i="48"/>
  <c r="H8" i="48"/>
  <c r="F8" i="48"/>
  <c r="D8" i="48"/>
  <c r="C8" i="48"/>
  <c r="B8" i="48"/>
  <c r="Z37" i="45"/>
  <c r="T37" i="45"/>
  <c r="R37" i="45"/>
  <c r="P37" i="45"/>
  <c r="N37" i="45"/>
  <c r="L37" i="45"/>
  <c r="J37" i="45"/>
  <c r="H37" i="45"/>
  <c r="F37" i="45"/>
  <c r="D37" i="45"/>
  <c r="C37" i="45"/>
  <c r="B37" i="45"/>
  <c r="Z36" i="45"/>
  <c r="X36" i="45"/>
  <c r="V36" i="45"/>
  <c r="T36" i="45"/>
  <c r="R36" i="45"/>
  <c r="P36" i="45"/>
  <c r="N36" i="45"/>
  <c r="L36" i="45"/>
  <c r="J36" i="45"/>
  <c r="H36" i="45"/>
  <c r="F36" i="45"/>
  <c r="D36" i="45"/>
  <c r="C36" i="45"/>
  <c r="B36" i="45"/>
  <c r="Z35" i="45"/>
  <c r="T35" i="45"/>
  <c r="R35" i="45"/>
  <c r="P35" i="45"/>
  <c r="N35" i="45"/>
  <c r="L35" i="45"/>
  <c r="J35" i="45"/>
  <c r="H35" i="45"/>
  <c r="F35" i="45"/>
  <c r="D35" i="45"/>
  <c r="C35" i="45"/>
  <c r="B35" i="45"/>
  <c r="Z34" i="45"/>
  <c r="T34" i="45"/>
  <c r="R34" i="45"/>
  <c r="P34" i="45"/>
  <c r="N34" i="45"/>
  <c r="L34" i="45"/>
  <c r="J34" i="45"/>
  <c r="H34" i="45"/>
  <c r="F34" i="45"/>
  <c r="D34" i="45"/>
  <c r="C34" i="45"/>
  <c r="B34" i="45"/>
  <c r="Z33" i="45"/>
  <c r="X33" i="45"/>
  <c r="V33" i="45"/>
  <c r="T33" i="45"/>
  <c r="R33" i="45"/>
  <c r="P33" i="45"/>
  <c r="N33" i="45"/>
  <c r="L33" i="45"/>
  <c r="J33" i="45"/>
  <c r="H33" i="45"/>
  <c r="F33" i="45"/>
  <c r="D33" i="45"/>
  <c r="C33" i="45"/>
  <c r="B33" i="45"/>
  <c r="Z32" i="45"/>
  <c r="X32" i="45"/>
  <c r="V32" i="45"/>
  <c r="T32" i="45"/>
  <c r="R32" i="45"/>
  <c r="P32" i="45"/>
  <c r="N32" i="45"/>
  <c r="L32" i="45"/>
  <c r="J32" i="45"/>
  <c r="H32" i="45"/>
  <c r="F32" i="45"/>
  <c r="D32" i="45"/>
  <c r="C32" i="45"/>
  <c r="B32" i="45"/>
  <c r="Z31" i="45"/>
  <c r="X31" i="45"/>
  <c r="V31" i="45"/>
  <c r="T31" i="45"/>
  <c r="R31" i="45"/>
  <c r="P31" i="45"/>
  <c r="N31" i="45"/>
  <c r="L31" i="45"/>
  <c r="J31" i="45"/>
  <c r="H31" i="45"/>
  <c r="F31" i="45"/>
  <c r="D31" i="45"/>
  <c r="C31" i="45"/>
  <c r="B31" i="45"/>
  <c r="Z30" i="45"/>
  <c r="R30" i="45"/>
  <c r="P30" i="45"/>
  <c r="N30" i="45"/>
  <c r="L30" i="45"/>
  <c r="J30" i="45"/>
  <c r="H30" i="45"/>
  <c r="F30" i="45"/>
  <c r="D30" i="45"/>
  <c r="C30" i="45"/>
  <c r="B30" i="45"/>
  <c r="Z29" i="45"/>
  <c r="X29" i="45"/>
  <c r="V29" i="45"/>
  <c r="T29" i="45"/>
  <c r="R29" i="45"/>
  <c r="P29" i="45"/>
  <c r="N29" i="45"/>
  <c r="L29" i="45"/>
  <c r="J29" i="45"/>
  <c r="H29" i="45"/>
  <c r="F29" i="45"/>
  <c r="D29" i="45"/>
  <c r="C29" i="45"/>
  <c r="B29" i="45"/>
  <c r="Z28" i="45"/>
  <c r="X28" i="45"/>
  <c r="V28" i="45"/>
  <c r="T28" i="45"/>
  <c r="R28" i="45"/>
  <c r="P28" i="45"/>
  <c r="N28" i="45"/>
  <c r="L28" i="45"/>
  <c r="J28" i="45"/>
  <c r="H28" i="45"/>
  <c r="F28" i="45"/>
  <c r="D28" i="45"/>
  <c r="C28" i="45"/>
  <c r="B28" i="45"/>
  <c r="Z27" i="45"/>
  <c r="P27" i="45"/>
  <c r="N27" i="45"/>
  <c r="L27" i="45"/>
  <c r="J27" i="45"/>
  <c r="H27" i="45"/>
  <c r="F27" i="45"/>
  <c r="D27" i="45"/>
  <c r="C27" i="45"/>
  <c r="B27" i="45"/>
  <c r="Z26" i="45"/>
  <c r="P26" i="45"/>
  <c r="N26" i="45"/>
  <c r="L26" i="45"/>
  <c r="J26" i="45"/>
  <c r="H26" i="45"/>
  <c r="F26" i="45"/>
  <c r="D26" i="45"/>
  <c r="C26" i="45"/>
  <c r="B26" i="45"/>
  <c r="Z25" i="45"/>
  <c r="X25" i="45"/>
  <c r="V25" i="45"/>
  <c r="T25" i="45"/>
  <c r="R25" i="45"/>
  <c r="P25" i="45"/>
  <c r="N25" i="45"/>
  <c r="L25" i="45"/>
  <c r="J25" i="45"/>
  <c r="H25" i="45"/>
  <c r="F25" i="45"/>
  <c r="D25" i="45"/>
  <c r="C25" i="45"/>
  <c r="B25" i="45"/>
  <c r="Z24" i="45"/>
  <c r="X24" i="45"/>
  <c r="V24" i="45"/>
  <c r="T24" i="45"/>
  <c r="R24" i="45"/>
  <c r="P24" i="45"/>
  <c r="N24" i="45"/>
  <c r="L24" i="45"/>
  <c r="J24" i="45"/>
  <c r="H24" i="45"/>
  <c r="F24" i="45"/>
  <c r="D24" i="45"/>
  <c r="C24" i="45"/>
  <c r="B24" i="45"/>
  <c r="Z23" i="45"/>
  <c r="X23" i="45"/>
  <c r="V23" i="45"/>
  <c r="T23" i="45"/>
  <c r="R23" i="45"/>
  <c r="P23" i="45"/>
  <c r="N23" i="45"/>
  <c r="L23" i="45"/>
  <c r="J23" i="45"/>
  <c r="H23" i="45"/>
  <c r="F23" i="45"/>
  <c r="D23" i="45"/>
  <c r="C23" i="45"/>
  <c r="B23" i="45"/>
  <c r="Z22" i="45"/>
  <c r="X22" i="45"/>
  <c r="V22" i="45"/>
  <c r="T22" i="45"/>
  <c r="R22" i="45"/>
  <c r="P22" i="45"/>
  <c r="N22" i="45"/>
  <c r="L22" i="45"/>
  <c r="J22" i="45"/>
  <c r="H22" i="45"/>
  <c r="F22" i="45"/>
  <c r="D22" i="45"/>
  <c r="C22" i="45"/>
  <c r="B22" i="45"/>
  <c r="Z21" i="45"/>
  <c r="X21" i="45"/>
  <c r="V21" i="45"/>
  <c r="T21" i="45"/>
  <c r="R21" i="45"/>
  <c r="P21" i="45"/>
  <c r="N21" i="45"/>
  <c r="L21" i="45"/>
  <c r="J21" i="45"/>
  <c r="H21" i="45"/>
  <c r="F21" i="45"/>
  <c r="D21" i="45"/>
  <c r="C21" i="45"/>
  <c r="B21" i="45"/>
  <c r="Z20" i="45"/>
  <c r="T20" i="45"/>
  <c r="R20" i="45"/>
  <c r="P20" i="45"/>
  <c r="N20" i="45"/>
  <c r="L20" i="45"/>
  <c r="J20" i="45"/>
  <c r="H20" i="45"/>
  <c r="F20" i="45"/>
  <c r="D20" i="45"/>
  <c r="C20" i="45"/>
  <c r="B20" i="45"/>
  <c r="Z19" i="45"/>
  <c r="X19" i="45"/>
  <c r="V19" i="45"/>
  <c r="T19" i="45"/>
  <c r="R19" i="45"/>
  <c r="P19" i="45"/>
  <c r="N19" i="45"/>
  <c r="L19" i="45"/>
  <c r="J19" i="45"/>
  <c r="H19" i="45"/>
  <c r="F19" i="45"/>
  <c r="D19" i="45"/>
  <c r="C19" i="45"/>
  <c r="B19" i="45"/>
  <c r="Z18" i="45"/>
  <c r="X18" i="45"/>
  <c r="V18" i="45"/>
  <c r="T18" i="45"/>
  <c r="R18" i="45"/>
  <c r="P18" i="45"/>
  <c r="N18" i="45"/>
  <c r="L18" i="45"/>
  <c r="J18" i="45"/>
  <c r="H18" i="45"/>
  <c r="F18" i="45"/>
  <c r="D18" i="45"/>
  <c r="C18" i="45"/>
  <c r="B18" i="45"/>
  <c r="Z17" i="45"/>
  <c r="N17" i="45"/>
  <c r="L17" i="45"/>
  <c r="J17" i="45"/>
  <c r="H17" i="45"/>
  <c r="F17" i="45"/>
  <c r="D17" i="45"/>
  <c r="C17" i="45"/>
  <c r="B17" i="45"/>
  <c r="Z16" i="45"/>
  <c r="T16" i="45"/>
  <c r="R16" i="45"/>
  <c r="P16" i="45"/>
  <c r="N16" i="45"/>
  <c r="L16" i="45"/>
  <c r="J16" i="45"/>
  <c r="H16" i="45"/>
  <c r="F16" i="45"/>
  <c r="D16" i="45"/>
  <c r="C16" i="45"/>
  <c r="B16" i="45"/>
  <c r="Z15" i="45"/>
  <c r="X15" i="45"/>
  <c r="V15" i="45"/>
  <c r="T15" i="45"/>
  <c r="R15" i="45"/>
  <c r="P15" i="45"/>
  <c r="N15" i="45"/>
  <c r="L15" i="45"/>
  <c r="J15" i="45"/>
  <c r="H15" i="45"/>
  <c r="F15" i="45"/>
  <c r="D15" i="45"/>
  <c r="C15" i="45"/>
  <c r="B15" i="45"/>
  <c r="Z14" i="45"/>
  <c r="X14" i="45"/>
  <c r="V14" i="45"/>
  <c r="T14" i="45"/>
  <c r="R14" i="45"/>
  <c r="P14" i="45"/>
  <c r="N14" i="45"/>
  <c r="L14" i="45"/>
  <c r="J14" i="45"/>
  <c r="H14" i="45"/>
  <c r="F14" i="45"/>
  <c r="D14" i="45"/>
  <c r="C14" i="45"/>
  <c r="B14" i="45"/>
  <c r="Z13" i="45"/>
  <c r="X13" i="45"/>
  <c r="V13" i="45"/>
  <c r="T13" i="45"/>
  <c r="R13" i="45"/>
  <c r="P13" i="45"/>
  <c r="N13" i="45"/>
  <c r="L13" i="45"/>
  <c r="J13" i="45"/>
  <c r="H13" i="45"/>
  <c r="F13" i="45"/>
  <c r="D13" i="45"/>
  <c r="C13" i="45"/>
  <c r="B13" i="45"/>
  <c r="Z12" i="45"/>
  <c r="X12" i="45"/>
  <c r="V12" i="45"/>
  <c r="T12" i="45"/>
  <c r="R12" i="45"/>
  <c r="P12" i="45"/>
  <c r="N12" i="45"/>
  <c r="L12" i="45"/>
  <c r="J12" i="45"/>
  <c r="H12" i="45"/>
  <c r="F12" i="45"/>
  <c r="D12" i="45"/>
  <c r="C12" i="45"/>
  <c r="B12" i="45"/>
  <c r="Z11" i="45"/>
  <c r="X11" i="45"/>
  <c r="V11" i="45"/>
  <c r="T11" i="45"/>
  <c r="R11" i="45"/>
  <c r="P11" i="45"/>
  <c r="N11" i="45"/>
  <c r="L11" i="45"/>
  <c r="J11" i="45"/>
  <c r="H11" i="45"/>
  <c r="F11" i="45"/>
  <c r="D11" i="45"/>
  <c r="C11" i="45"/>
  <c r="B11" i="45"/>
  <c r="Z10" i="45"/>
  <c r="V10" i="45"/>
  <c r="T10" i="45"/>
  <c r="R10" i="45"/>
  <c r="P10" i="45"/>
  <c r="N10" i="45"/>
  <c r="L10" i="45"/>
  <c r="J10" i="45"/>
  <c r="H10" i="45"/>
  <c r="F10" i="45"/>
  <c r="D10" i="45"/>
  <c r="C10" i="45"/>
  <c r="B10" i="45"/>
  <c r="Z9" i="45"/>
  <c r="T9" i="45"/>
  <c r="R9" i="45"/>
  <c r="P9" i="45"/>
  <c r="N9" i="45"/>
  <c r="L9" i="45"/>
  <c r="J9" i="45"/>
  <c r="H9" i="45"/>
  <c r="F9" i="45"/>
  <c r="D9" i="45"/>
  <c r="C9" i="45"/>
  <c r="B9" i="45"/>
  <c r="Z8" i="45"/>
  <c r="X8" i="45"/>
  <c r="V8" i="45"/>
  <c r="T8" i="45"/>
  <c r="R8" i="45"/>
  <c r="P8" i="45"/>
  <c r="N8" i="45"/>
  <c r="L8" i="45"/>
  <c r="J8" i="45"/>
  <c r="H8" i="45"/>
  <c r="F8" i="45"/>
  <c r="D8" i="45"/>
  <c r="C8" i="45"/>
  <c r="B8" i="45"/>
  <c r="X36" i="46"/>
  <c r="V36" i="46"/>
  <c r="X33" i="46"/>
  <c r="V33" i="46"/>
  <c r="X32" i="46"/>
  <c r="V32" i="46"/>
  <c r="X31" i="46"/>
  <c r="V31" i="46"/>
  <c r="X29" i="46"/>
  <c r="V29" i="46"/>
  <c r="X28" i="46"/>
  <c r="V28" i="46"/>
  <c r="X25" i="46"/>
  <c r="V25" i="46"/>
  <c r="X24" i="46"/>
  <c r="V24" i="46"/>
  <c r="X23" i="46"/>
  <c r="V23" i="46"/>
  <c r="X22" i="46"/>
  <c r="V22" i="46"/>
  <c r="X21" i="46"/>
  <c r="V21" i="46"/>
  <c r="X19" i="46"/>
  <c r="V19" i="46"/>
  <c r="X18" i="46"/>
  <c r="V18" i="46"/>
  <c r="X15" i="46"/>
  <c r="V15" i="46"/>
  <c r="X14" i="46"/>
  <c r="V14" i="46"/>
  <c r="X13" i="46"/>
  <c r="V13" i="46"/>
  <c r="X12" i="46"/>
  <c r="V12" i="46"/>
  <c r="X11" i="46"/>
  <c r="V11" i="46"/>
  <c r="V10" i="46"/>
  <c r="Z37" i="46"/>
  <c r="T37" i="46"/>
  <c r="R37" i="46"/>
  <c r="P37" i="46"/>
  <c r="N37" i="46"/>
  <c r="L37" i="46"/>
  <c r="J37" i="46"/>
  <c r="H37" i="46"/>
  <c r="F37" i="46"/>
  <c r="D37" i="46"/>
  <c r="C37" i="46"/>
  <c r="B37" i="46"/>
  <c r="Z36" i="46"/>
  <c r="T36" i="46"/>
  <c r="R36" i="46"/>
  <c r="P36" i="46"/>
  <c r="N36" i="46"/>
  <c r="L36" i="46"/>
  <c r="J36" i="46"/>
  <c r="H36" i="46"/>
  <c r="F36" i="46"/>
  <c r="D36" i="46"/>
  <c r="C36" i="46"/>
  <c r="B36" i="46"/>
  <c r="Z35" i="46"/>
  <c r="T35" i="46"/>
  <c r="R35" i="46"/>
  <c r="P35" i="46"/>
  <c r="N35" i="46"/>
  <c r="L35" i="46"/>
  <c r="J35" i="46"/>
  <c r="H35" i="46"/>
  <c r="F35" i="46"/>
  <c r="D35" i="46"/>
  <c r="C35" i="46"/>
  <c r="B35" i="46"/>
  <c r="Z34" i="46"/>
  <c r="T34" i="46"/>
  <c r="R34" i="46"/>
  <c r="P34" i="46"/>
  <c r="N34" i="46"/>
  <c r="L34" i="46"/>
  <c r="J34" i="46"/>
  <c r="H34" i="46"/>
  <c r="F34" i="46"/>
  <c r="D34" i="46"/>
  <c r="C34" i="46"/>
  <c r="B34" i="46"/>
  <c r="Z33" i="46"/>
  <c r="T33" i="46"/>
  <c r="R33" i="46"/>
  <c r="P33" i="46"/>
  <c r="N33" i="46"/>
  <c r="L33" i="46"/>
  <c r="J33" i="46"/>
  <c r="H33" i="46"/>
  <c r="F33" i="46"/>
  <c r="D33" i="46"/>
  <c r="C33" i="46"/>
  <c r="B33" i="46"/>
  <c r="Z32" i="46"/>
  <c r="T32" i="46"/>
  <c r="R32" i="46"/>
  <c r="P32" i="46"/>
  <c r="N32" i="46"/>
  <c r="L32" i="46"/>
  <c r="J32" i="46"/>
  <c r="H32" i="46"/>
  <c r="F32" i="46"/>
  <c r="D32" i="46"/>
  <c r="C32" i="46"/>
  <c r="B32" i="46"/>
  <c r="Z31" i="46"/>
  <c r="T31" i="46"/>
  <c r="R31" i="46"/>
  <c r="P31" i="46"/>
  <c r="N31" i="46"/>
  <c r="L31" i="46"/>
  <c r="J31" i="46"/>
  <c r="H31" i="46"/>
  <c r="F31" i="46"/>
  <c r="D31" i="46"/>
  <c r="C31" i="46"/>
  <c r="B31" i="46"/>
  <c r="Z30" i="46"/>
  <c r="R30" i="46"/>
  <c r="P30" i="46"/>
  <c r="N30" i="46"/>
  <c r="L30" i="46"/>
  <c r="J30" i="46"/>
  <c r="H30" i="46"/>
  <c r="F30" i="46"/>
  <c r="D30" i="46"/>
  <c r="C30" i="46"/>
  <c r="B30" i="46"/>
  <c r="Z29" i="46"/>
  <c r="T29" i="46"/>
  <c r="R29" i="46"/>
  <c r="P29" i="46"/>
  <c r="N29" i="46"/>
  <c r="L29" i="46"/>
  <c r="J29" i="46"/>
  <c r="H29" i="46"/>
  <c r="F29" i="46"/>
  <c r="D29" i="46"/>
  <c r="C29" i="46"/>
  <c r="B29" i="46"/>
  <c r="Z28" i="46"/>
  <c r="T28" i="46"/>
  <c r="R28" i="46"/>
  <c r="P28" i="46"/>
  <c r="N28" i="46"/>
  <c r="L28" i="46"/>
  <c r="J28" i="46"/>
  <c r="H28" i="46"/>
  <c r="F28" i="46"/>
  <c r="D28" i="46"/>
  <c r="C28" i="46"/>
  <c r="B28" i="46"/>
  <c r="Z27" i="46"/>
  <c r="P27" i="46"/>
  <c r="N27" i="46"/>
  <c r="L27" i="46"/>
  <c r="J27" i="46"/>
  <c r="H27" i="46"/>
  <c r="F27" i="46"/>
  <c r="D27" i="46"/>
  <c r="C27" i="46"/>
  <c r="B27" i="46"/>
  <c r="Z26" i="46"/>
  <c r="P26" i="46"/>
  <c r="N26" i="46"/>
  <c r="L26" i="46"/>
  <c r="J26" i="46"/>
  <c r="H26" i="46"/>
  <c r="F26" i="46"/>
  <c r="D26" i="46"/>
  <c r="C26" i="46"/>
  <c r="B26" i="46"/>
  <c r="Z25" i="46"/>
  <c r="T25" i="46"/>
  <c r="R25" i="46"/>
  <c r="P25" i="46"/>
  <c r="N25" i="46"/>
  <c r="L25" i="46"/>
  <c r="J25" i="46"/>
  <c r="H25" i="46"/>
  <c r="F25" i="46"/>
  <c r="D25" i="46"/>
  <c r="C25" i="46"/>
  <c r="B25" i="46"/>
  <c r="Z24" i="46"/>
  <c r="T24" i="46"/>
  <c r="R24" i="46"/>
  <c r="P24" i="46"/>
  <c r="N24" i="46"/>
  <c r="L24" i="46"/>
  <c r="J24" i="46"/>
  <c r="H24" i="46"/>
  <c r="F24" i="46"/>
  <c r="D24" i="46"/>
  <c r="C24" i="46"/>
  <c r="B24" i="46"/>
  <c r="Z23" i="46"/>
  <c r="T23" i="46"/>
  <c r="R23" i="46"/>
  <c r="P23" i="46"/>
  <c r="N23" i="46"/>
  <c r="L23" i="46"/>
  <c r="J23" i="46"/>
  <c r="H23" i="46"/>
  <c r="F23" i="46"/>
  <c r="D23" i="46"/>
  <c r="C23" i="46"/>
  <c r="B23" i="46"/>
  <c r="Z22" i="46"/>
  <c r="T22" i="46"/>
  <c r="R22" i="46"/>
  <c r="P22" i="46"/>
  <c r="N22" i="46"/>
  <c r="L22" i="46"/>
  <c r="J22" i="46"/>
  <c r="H22" i="46"/>
  <c r="F22" i="46"/>
  <c r="D22" i="46"/>
  <c r="C22" i="46"/>
  <c r="B22" i="46"/>
  <c r="Z21" i="46"/>
  <c r="T21" i="46"/>
  <c r="R21" i="46"/>
  <c r="P21" i="46"/>
  <c r="N21" i="46"/>
  <c r="L21" i="46"/>
  <c r="J21" i="46"/>
  <c r="H21" i="46"/>
  <c r="F21" i="46"/>
  <c r="D21" i="46"/>
  <c r="C21" i="46"/>
  <c r="B21" i="46"/>
  <c r="Z20" i="46"/>
  <c r="T20" i="46"/>
  <c r="R20" i="46"/>
  <c r="P20" i="46"/>
  <c r="N20" i="46"/>
  <c r="L20" i="46"/>
  <c r="J20" i="46"/>
  <c r="H20" i="46"/>
  <c r="F20" i="46"/>
  <c r="D20" i="46"/>
  <c r="C20" i="46"/>
  <c r="B20" i="46"/>
  <c r="Z19" i="46"/>
  <c r="T19" i="46"/>
  <c r="R19" i="46"/>
  <c r="P19" i="46"/>
  <c r="N19" i="46"/>
  <c r="L19" i="46"/>
  <c r="J19" i="46"/>
  <c r="H19" i="46"/>
  <c r="F19" i="46"/>
  <c r="D19" i="46"/>
  <c r="C19" i="46"/>
  <c r="B19" i="46"/>
  <c r="Z18" i="46"/>
  <c r="T18" i="46"/>
  <c r="R18" i="46"/>
  <c r="P18" i="46"/>
  <c r="N18" i="46"/>
  <c r="L18" i="46"/>
  <c r="J18" i="46"/>
  <c r="H18" i="46"/>
  <c r="F18" i="46"/>
  <c r="D18" i="46"/>
  <c r="C18" i="46"/>
  <c r="B18" i="46"/>
  <c r="Z17" i="46"/>
  <c r="N17" i="46"/>
  <c r="L17" i="46"/>
  <c r="J17" i="46"/>
  <c r="H17" i="46"/>
  <c r="F17" i="46"/>
  <c r="D17" i="46"/>
  <c r="C17" i="46"/>
  <c r="B17" i="46"/>
  <c r="Z16" i="46"/>
  <c r="T16" i="46"/>
  <c r="R16" i="46"/>
  <c r="P16" i="46"/>
  <c r="N16" i="46"/>
  <c r="L16" i="46"/>
  <c r="J16" i="46"/>
  <c r="H16" i="46"/>
  <c r="F16" i="46"/>
  <c r="D16" i="46"/>
  <c r="C16" i="46"/>
  <c r="B16" i="46"/>
  <c r="Z15" i="46"/>
  <c r="T15" i="46"/>
  <c r="R15" i="46"/>
  <c r="P15" i="46"/>
  <c r="N15" i="46"/>
  <c r="L15" i="46"/>
  <c r="J15" i="46"/>
  <c r="H15" i="46"/>
  <c r="F15" i="46"/>
  <c r="D15" i="46"/>
  <c r="C15" i="46"/>
  <c r="B15" i="46"/>
  <c r="Z14" i="46"/>
  <c r="T14" i="46"/>
  <c r="R14" i="46"/>
  <c r="P14" i="46"/>
  <c r="N14" i="46"/>
  <c r="L14" i="46"/>
  <c r="J14" i="46"/>
  <c r="H14" i="46"/>
  <c r="F14" i="46"/>
  <c r="D14" i="46"/>
  <c r="C14" i="46"/>
  <c r="B14" i="46"/>
  <c r="Z13" i="46"/>
  <c r="T13" i="46"/>
  <c r="R13" i="46"/>
  <c r="P13" i="46"/>
  <c r="N13" i="46"/>
  <c r="L13" i="46"/>
  <c r="J13" i="46"/>
  <c r="H13" i="46"/>
  <c r="F13" i="46"/>
  <c r="D13" i="46"/>
  <c r="C13" i="46"/>
  <c r="B13" i="46"/>
  <c r="Z12" i="46"/>
  <c r="T12" i="46"/>
  <c r="R12" i="46"/>
  <c r="P12" i="46"/>
  <c r="N12" i="46"/>
  <c r="L12" i="46"/>
  <c r="J12" i="46"/>
  <c r="H12" i="46"/>
  <c r="F12" i="46"/>
  <c r="D12" i="46"/>
  <c r="C12" i="46"/>
  <c r="B12" i="46"/>
  <c r="Z11" i="46"/>
  <c r="T11" i="46"/>
  <c r="R11" i="46"/>
  <c r="P11" i="46"/>
  <c r="N11" i="46"/>
  <c r="L11" i="46"/>
  <c r="J11" i="46"/>
  <c r="H11" i="46"/>
  <c r="F11" i="46"/>
  <c r="D11" i="46"/>
  <c r="C11" i="46"/>
  <c r="B11" i="46"/>
  <c r="Z10" i="46"/>
  <c r="T10" i="46"/>
  <c r="R10" i="46"/>
  <c r="P10" i="46"/>
  <c r="N10" i="46"/>
  <c r="L10" i="46"/>
  <c r="J10" i="46"/>
  <c r="H10" i="46"/>
  <c r="F10" i="46"/>
  <c r="D10" i="46"/>
  <c r="C10" i="46"/>
  <c r="B10" i="46"/>
  <c r="Z9" i="46"/>
  <c r="T9" i="46"/>
  <c r="R9" i="46"/>
  <c r="P9" i="46"/>
  <c r="N9" i="46"/>
  <c r="L9" i="46"/>
  <c r="J9" i="46"/>
  <c r="H9" i="46"/>
  <c r="F9" i="46"/>
  <c r="D9" i="46"/>
  <c r="C9" i="46"/>
  <c r="B9" i="46"/>
  <c r="Z8" i="46"/>
  <c r="X8" i="46"/>
  <c r="V8" i="46"/>
  <c r="T8" i="46"/>
  <c r="R8" i="46"/>
  <c r="P8" i="46"/>
  <c r="N8" i="46"/>
  <c r="L8" i="46"/>
  <c r="J8" i="46"/>
  <c r="H8" i="46"/>
  <c r="F8" i="46"/>
  <c r="D8" i="46"/>
  <c r="C8" i="46"/>
  <c r="B8" i="46"/>
  <c r="Z37" i="43"/>
  <c r="R37" i="43"/>
  <c r="P37" i="43"/>
  <c r="N37" i="43"/>
  <c r="L37" i="43"/>
  <c r="J37" i="43"/>
  <c r="H37" i="43"/>
  <c r="F37" i="43"/>
  <c r="D37" i="43"/>
  <c r="C37" i="43"/>
  <c r="B37" i="43"/>
  <c r="Z36" i="43"/>
  <c r="X36" i="43"/>
  <c r="V36" i="43"/>
  <c r="T36" i="43"/>
  <c r="R36" i="43"/>
  <c r="P36" i="43"/>
  <c r="N36" i="43"/>
  <c r="L36" i="43"/>
  <c r="J36" i="43"/>
  <c r="H36" i="43"/>
  <c r="F36" i="43"/>
  <c r="D36" i="43"/>
  <c r="C36" i="43"/>
  <c r="B36" i="43"/>
  <c r="Z35" i="43"/>
  <c r="T35" i="43"/>
  <c r="R35" i="43"/>
  <c r="P35" i="43"/>
  <c r="N35" i="43"/>
  <c r="L35" i="43"/>
  <c r="J35" i="43"/>
  <c r="H35" i="43"/>
  <c r="F35" i="43"/>
  <c r="D35" i="43"/>
  <c r="C35" i="43"/>
  <c r="B35" i="43"/>
  <c r="Z34" i="43"/>
  <c r="T34" i="43"/>
  <c r="R34" i="43"/>
  <c r="P34" i="43"/>
  <c r="N34" i="43"/>
  <c r="L34" i="43"/>
  <c r="J34" i="43"/>
  <c r="H34" i="43"/>
  <c r="F34" i="43"/>
  <c r="D34" i="43"/>
  <c r="C34" i="43"/>
  <c r="B34" i="43"/>
  <c r="Z33" i="43"/>
  <c r="T33" i="43"/>
  <c r="R33" i="43"/>
  <c r="P33" i="43"/>
  <c r="N33" i="43"/>
  <c r="L33" i="43"/>
  <c r="J33" i="43"/>
  <c r="H33" i="43"/>
  <c r="F33" i="43"/>
  <c r="D33" i="43"/>
  <c r="C33" i="43"/>
  <c r="B33" i="43"/>
  <c r="Z32" i="43"/>
  <c r="X32" i="43"/>
  <c r="V32" i="43"/>
  <c r="T32" i="43"/>
  <c r="R32" i="43"/>
  <c r="P32" i="43"/>
  <c r="N32" i="43"/>
  <c r="L32" i="43"/>
  <c r="J32" i="43"/>
  <c r="H32" i="43"/>
  <c r="F32" i="43"/>
  <c r="D32" i="43"/>
  <c r="C32" i="43"/>
  <c r="B32" i="43"/>
  <c r="Z31" i="43"/>
  <c r="R31" i="43"/>
  <c r="P31" i="43"/>
  <c r="N31" i="43"/>
  <c r="L31" i="43"/>
  <c r="J31" i="43"/>
  <c r="H31" i="43"/>
  <c r="F31" i="43"/>
  <c r="D31" i="43"/>
  <c r="C31" i="43"/>
  <c r="B31" i="43"/>
  <c r="Z30" i="43"/>
  <c r="T30" i="43"/>
  <c r="R30" i="43"/>
  <c r="P30" i="43"/>
  <c r="N30" i="43"/>
  <c r="L30" i="43"/>
  <c r="J30" i="43"/>
  <c r="H30" i="43"/>
  <c r="F30" i="43"/>
  <c r="D30" i="43"/>
  <c r="C30" i="43"/>
  <c r="B30" i="43"/>
  <c r="Z29" i="43"/>
  <c r="P29" i="43"/>
  <c r="N29" i="43"/>
  <c r="L29" i="43"/>
  <c r="J29" i="43"/>
  <c r="H29" i="43"/>
  <c r="F29" i="43"/>
  <c r="D29" i="43"/>
  <c r="C29" i="43"/>
  <c r="B29" i="43"/>
  <c r="Z28" i="43"/>
  <c r="R28" i="43"/>
  <c r="P28" i="43"/>
  <c r="N28" i="43"/>
  <c r="L28" i="43"/>
  <c r="J28" i="43"/>
  <c r="H28" i="43"/>
  <c r="F28" i="43"/>
  <c r="D28" i="43"/>
  <c r="C28" i="43"/>
  <c r="B28" i="43"/>
  <c r="Z27" i="43"/>
  <c r="R27" i="43"/>
  <c r="P27" i="43"/>
  <c r="N27" i="43"/>
  <c r="L27" i="43"/>
  <c r="J27" i="43"/>
  <c r="H27" i="43"/>
  <c r="F27" i="43"/>
  <c r="D27" i="43"/>
  <c r="C27" i="43"/>
  <c r="B27" i="43"/>
  <c r="Z26" i="43"/>
  <c r="X26" i="43"/>
  <c r="V26" i="43"/>
  <c r="T26" i="43"/>
  <c r="R26" i="43"/>
  <c r="P26" i="43"/>
  <c r="N26" i="43"/>
  <c r="L26" i="43"/>
  <c r="J26" i="43"/>
  <c r="H26" i="43"/>
  <c r="F26" i="43"/>
  <c r="D26" i="43"/>
  <c r="C26" i="43"/>
  <c r="B26" i="43"/>
  <c r="Z25" i="43"/>
  <c r="T25" i="43"/>
  <c r="R25" i="43"/>
  <c r="P25" i="43"/>
  <c r="N25" i="43"/>
  <c r="L25" i="43"/>
  <c r="J25" i="43"/>
  <c r="H25" i="43"/>
  <c r="F25" i="43"/>
  <c r="D25" i="43"/>
  <c r="C25" i="43"/>
  <c r="B25" i="43"/>
  <c r="Z24" i="43"/>
  <c r="P24" i="43"/>
  <c r="N24" i="43"/>
  <c r="L24" i="43"/>
  <c r="J24" i="43"/>
  <c r="H24" i="43"/>
  <c r="F24" i="43"/>
  <c r="D24" i="43"/>
  <c r="C24" i="43"/>
  <c r="B24" i="43"/>
  <c r="Z23" i="43"/>
  <c r="P23" i="43"/>
  <c r="N23" i="43"/>
  <c r="L23" i="43"/>
  <c r="J23" i="43"/>
  <c r="H23" i="43"/>
  <c r="F23" i="43"/>
  <c r="D23" i="43"/>
  <c r="C23" i="43"/>
  <c r="B23" i="43"/>
  <c r="Z22" i="43"/>
  <c r="N22" i="43"/>
  <c r="L22" i="43"/>
  <c r="J22" i="43"/>
  <c r="H22" i="43"/>
  <c r="F22" i="43"/>
  <c r="D22" i="43"/>
  <c r="C22" i="43"/>
  <c r="B22" i="43"/>
  <c r="Z21" i="43"/>
  <c r="R21" i="43"/>
  <c r="P21" i="43"/>
  <c r="N21" i="43"/>
  <c r="L21" i="43"/>
  <c r="J21" i="43"/>
  <c r="H21" i="43"/>
  <c r="F21" i="43"/>
  <c r="D21" i="43"/>
  <c r="C21" i="43"/>
  <c r="B21" i="43"/>
  <c r="Z20" i="43"/>
  <c r="T20" i="43"/>
  <c r="R20" i="43"/>
  <c r="P20" i="43"/>
  <c r="N20" i="43"/>
  <c r="L20" i="43"/>
  <c r="J20" i="43"/>
  <c r="H20" i="43"/>
  <c r="F20" i="43"/>
  <c r="D20" i="43"/>
  <c r="C20" i="43"/>
  <c r="B20" i="43"/>
  <c r="Z19" i="43"/>
  <c r="T19" i="43"/>
  <c r="R19" i="43"/>
  <c r="P19" i="43"/>
  <c r="N19" i="43"/>
  <c r="L19" i="43"/>
  <c r="J19" i="43"/>
  <c r="H19" i="43"/>
  <c r="F19" i="43"/>
  <c r="D19" i="43"/>
  <c r="C19" i="43"/>
  <c r="B19" i="43"/>
  <c r="Z18" i="43"/>
  <c r="T18" i="43"/>
  <c r="R18" i="43"/>
  <c r="P18" i="43"/>
  <c r="N18" i="43"/>
  <c r="L18" i="43"/>
  <c r="J18" i="43"/>
  <c r="H18" i="43"/>
  <c r="F18" i="43"/>
  <c r="D18" i="43"/>
  <c r="C18" i="43"/>
  <c r="B18" i="43"/>
  <c r="Z17" i="43"/>
  <c r="X17" i="43"/>
  <c r="V17" i="43"/>
  <c r="T17" i="43"/>
  <c r="R17" i="43"/>
  <c r="P17" i="43"/>
  <c r="N17" i="43"/>
  <c r="L17" i="43"/>
  <c r="J17" i="43"/>
  <c r="H17" i="43"/>
  <c r="F17" i="43"/>
  <c r="D17" i="43"/>
  <c r="C17" i="43"/>
  <c r="B17" i="43"/>
  <c r="Z16" i="43"/>
  <c r="T16" i="43"/>
  <c r="R16" i="43"/>
  <c r="P16" i="43"/>
  <c r="N16" i="43"/>
  <c r="L16" i="43"/>
  <c r="J16" i="43"/>
  <c r="H16" i="43"/>
  <c r="F16" i="43"/>
  <c r="D16" i="43"/>
  <c r="C16" i="43"/>
  <c r="B16" i="43"/>
  <c r="Z15" i="43"/>
  <c r="R15" i="43"/>
  <c r="P15" i="43"/>
  <c r="N15" i="43"/>
  <c r="L15" i="43"/>
  <c r="J15" i="43"/>
  <c r="H15" i="43"/>
  <c r="F15" i="43"/>
  <c r="D15" i="43"/>
  <c r="C15" i="43"/>
  <c r="B15" i="43"/>
  <c r="Z14" i="43"/>
  <c r="T14" i="43"/>
  <c r="R14" i="43"/>
  <c r="P14" i="43"/>
  <c r="N14" i="43"/>
  <c r="L14" i="43"/>
  <c r="J14" i="43"/>
  <c r="H14" i="43"/>
  <c r="F14" i="43"/>
  <c r="D14" i="43"/>
  <c r="C14" i="43"/>
  <c r="B14" i="43"/>
  <c r="Z13" i="43"/>
  <c r="R13" i="43"/>
  <c r="P13" i="43"/>
  <c r="N13" i="43"/>
  <c r="L13" i="43"/>
  <c r="J13" i="43"/>
  <c r="H13" i="43"/>
  <c r="F13" i="43"/>
  <c r="D13" i="43"/>
  <c r="C13" i="43"/>
  <c r="B13" i="43"/>
  <c r="Z12" i="43"/>
  <c r="N12" i="43"/>
  <c r="L12" i="43"/>
  <c r="J12" i="43"/>
  <c r="H12" i="43"/>
  <c r="F12" i="43"/>
  <c r="D12" i="43"/>
  <c r="C12" i="43"/>
  <c r="B12" i="43"/>
  <c r="Z11" i="43"/>
  <c r="T11" i="43"/>
  <c r="R11" i="43"/>
  <c r="P11" i="43"/>
  <c r="N11" i="43"/>
  <c r="L11" i="43"/>
  <c r="J11" i="43"/>
  <c r="H11" i="43"/>
  <c r="F11" i="43"/>
  <c r="D11" i="43"/>
  <c r="C11" i="43"/>
  <c r="B11" i="43"/>
  <c r="Z10" i="43"/>
  <c r="T10" i="43"/>
  <c r="R10" i="43"/>
  <c r="P10" i="43"/>
  <c r="N10" i="43"/>
  <c r="L10" i="43"/>
  <c r="J10" i="43"/>
  <c r="H10" i="43"/>
  <c r="F10" i="43"/>
  <c r="D10" i="43"/>
  <c r="C10" i="43"/>
  <c r="B10" i="43"/>
  <c r="Z9" i="43"/>
  <c r="T9" i="43"/>
  <c r="R9" i="43"/>
  <c r="P9" i="43"/>
  <c r="N9" i="43"/>
  <c r="L9" i="43"/>
  <c r="J9" i="43"/>
  <c r="H9" i="43"/>
  <c r="F9" i="43"/>
  <c r="D9" i="43"/>
  <c r="C9" i="43"/>
  <c r="B9" i="43"/>
  <c r="Z8" i="43"/>
  <c r="T8" i="43"/>
  <c r="R8" i="43"/>
  <c r="P8" i="43"/>
  <c r="N8" i="43"/>
  <c r="L8" i="43"/>
  <c r="J8" i="43"/>
  <c r="H8" i="43"/>
  <c r="F8" i="43"/>
  <c r="D8" i="43"/>
  <c r="C8" i="43"/>
  <c r="B8" i="43"/>
  <c r="X36" i="44"/>
  <c r="V36" i="44"/>
  <c r="X32" i="44"/>
  <c r="V32" i="44"/>
  <c r="X26" i="44"/>
  <c r="V26" i="44"/>
  <c r="Z37" i="44"/>
  <c r="R37" i="44"/>
  <c r="P37" i="44"/>
  <c r="N37" i="44"/>
  <c r="L37" i="44"/>
  <c r="J37" i="44"/>
  <c r="H37" i="44"/>
  <c r="F37" i="44"/>
  <c r="D37" i="44"/>
  <c r="C37" i="44"/>
  <c r="B37" i="44"/>
  <c r="Z36" i="44"/>
  <c r="T36" i="44"/>
  <c r="R36" i="44"/>
  <c r="P36" i="44"/>
  <c r="N36" i="44"/>
  <c r="L36" i="44"/>
  <c r="J36" i="44"/>
  <c r="H36" i="44"/>
  <c r="F36" i="44"/>
  <c r="D36" i="44"/>
  <c r="C36" i="44"/>
  <c r="B36" i="44"/>
  <c r="Z35" i="44"/>
  <c r="T35" i="44"/>
  <c r="R35" i="44"/>
  <c r="P35" i="44"/>
  <c r="N35" i="44"/>
  <c r="L35" i="44"/>
  <c r="J35" i="44"/>
  <c r="H35" i="44"/>
  <c r="F35" i="44"/>
  <c r="D35" i="44"/>
  <c r="C35" i="44"/>
  <c r="B35" i="44"/>
  <c r="Z34" i="44"/>
  <c r="T34" i="44"/>
  <c r="R34" i="44"/>
  <c r="P34" i="44"/>
  <c r="N34" i="44"/>
  <c r="L34" i="44"/>
  <c r="J34" i="44"/>
  <c r="H34" i="44"/>
  <c r="F34" i="44"/>
  <c r="D34" i="44"/>
  <c r="C34" i="44"/>
  <c r="B34" i="44"/>
  <c r="Z33" i="44"/>
  <c r="T33" i="44"/>
  <c r="R33" i="44"/>
  <c r="P33" i="44"/>
  <c r="N33" i="44"/>
  <c r="L33" i="44"/>
  <c r="J33" i="44"/>
  <c r="H33" i="44"/>
  <c r="F33" i="44"/>
  <c r="D33" i="44"/>
  <c r="C33" i="44"/>
  <c r="B33" i="44"/>
  <c r="Z32" i="44"/>
  <c r="T32" i="44"/>
  <c r="R32" i="44"/>
  <c r="P32" i="44"/>
  <c r="N32" i="44"/>
  <c r="L32" i="44"/>
  <c r="J32" i="44"/>
  <c r="H32" i="44"/>
  <c r="F32" i="44"/>
  <c r="D32" i="44"/>
  <c r="C32" i="44"/>
  <c r="B32" i="44"/>
  <c r="Z31" i="44"/>
  <c r="R31" i="44"/>
  <c r="P31" i="44"/>
  <c r="N31" i="44"/>
  <c r="L31" i="44"/>
  <c r="J31" i="44"/>
  <c r="H31" i="44"/>
  <c r="F31" i="44"/>
  <c r="D31" i="44"/>
  <c r="C31" i="44"/>
  <c r="B31" i="44"/>
  <c r="Z30" i="44"/>
  <c r="T30" i="44"/>
  <c r="R30" i="44"/>
  <c r="P30" i="44"/>
  <c r="N30" i="44"/>
  <c r="L30" i="44"/>
  <c r="J30" i="44"/>
  <c r="H30" i="44"/>
  <c r="F30" i="44"/>
  <c r="D30" i="44"/>
  <c r="C30" i="44"/>
  <c r="B30" i="44"/>
  <c r="Z29" i="44"/>
  <c r="P29" i="44"/>
  <c r="N29" i="44"/>
  <c r="L29" i="44"/>
  <c r="J29" i="44"/>
  <c r="H29" i="44"/>
  <c r="F29" i="44"/>
  <c r="D29" i="44"/>
  <c r="C29" i="44"/>
  <c r="B29" i="44"/>
  <c r="Z28" i="44"/>
  <c r="R28" i="44"/>
  <c r="P28" i="44"/>
  <c r="N28" i="44"/>
  <c r="L28" i="44"/>
  <c r="J28" i="44"/>
  <c r="H28" i="44"/>
  <c r="F28" i="44"/>
  <c r="D28" i="44"/>
  <c r="C28" i="44"/>
  <c r="B28" i="44"/>
  <c r="Z27" i="44"/>
  <c r="R27" i="44"/>
  <c r="P27" i="44"/>
  <c r="N27" i="44"/>
  <c r="L27" i="44"/>
  <c r="J27" i="44"/>
  <c r="H27" i="44"/>
  <c r="F27" i="44"/>
  <c r="D27" i="44"/>
  <c r="C27" i="44"/>
  <c r="B27" i="44"/>
  <c r="Z26" i="44"/>
  <c r="T26" i="44"/>
  <c r="R26" i="44"/>
  <c r="P26" i="44"/>
  <c r="N26" i="44"/>
  <c r="L26" i="44"/>
  <c r="J26" i="44"/>
  <c r="H26" i="44"/>
  <c r="F26" i="44"/>
  <c r="D26" i="44"/>
  <c r="C26" i="44"/>
  <c r="B26" i="44"/>
  <c r="Z25" i="44"/>
  <c r="T25" i="44"/>
  <c r="R25" i="44"/>
  <c r="P25" i="44"/>
  <c r="N25" i="44"/>
  <c r="L25" i="44"/>
  <c r="J25" i="44"/>
  <c r="H25" i="44"/>
  <c r="F25" i="44"/>
  <c r="D25" i="44"/>
  <c r="C25" i="44"/>
  <c r="B25" i="44"/>
  <c r="Z24" i="44"/>
  <c r="P24" i="44"/>
  <c r="N24" i="44"/>
  <c r="L24" i="44"/>
  <c r="J24" i="44"/>
  <c r="H24" i="44"/>
  <c r="F24" i="44"/>
  <c r="D24" i="44"/>
  <c r="C24" i="44"/>
  <c r="B24" i="44"/>
  <c r="Z23" i="44"/>
  <c r="P23" i="44"/>
  <c r="N23" i="44"/>
  <c r="L23" i="44"/>
  <c r="J23" i="44"/>
  <c r="H23" i="44"/>
  <c r="F23" i="44"/>
  <c r="D23" i="44"/>
  <c r="C23" i="44"/>
  <c r="B23" i="44"/>
  <c r="Z22" i="44"/>
  <c r="N22" i="44"/>
  <c r="L22" i="44"/>
  <c r="J22" i="44"/>
  <c r="H22" i="44"/>
  <c r="F22" i="44"/>
  <c r="D22" i="44"/>
  <c r="C22" i="44"/>
  <c r="B22" i="44"/>
  <c r="Z21" i="44"/>
  <c r="R21" i="44"/>
  <c r="P21" i="44"/>
  <c r="N21" i="44"/>
  <c r="L21" i="44"/>
  <c r="J21" i="44"/>
  <c r="H21" i="44"/>
  <c r="F21" i="44"/>
  <c r="D21" i="44"/>
  <c r="C21" i="44"/>
  <c r="B21" i="44"/>
  <c r="Z20" i="44"/>
  <c r="T20" i="44"/>
  <c r="R20" i="44"/>
  <c r="P20" i="44"/>
  <c r="N20" i="44"/>
  <c r="L20" i="44"/>
  <c r="J20" i="44"/>
  <c r="H20" i="44"/>
  <c r="F20" i="44"/>
  <c r="D20" i="44"/>
  <c r="C20" i="44"/>
  <c r="B20" i="44"/>
  <c r="Z19" i="44"/>
  <c r="T19" i="44"/>
  <c r="R19" i="44"/>
  <c r="P19" i="44"/>
  <c r="N19" i="44"/>
  <c r="L19" i="44"/>
  <c r="J19" i="44"/>
  <c r="H19" i="44"/>
  <c r="F19" i="44"/>
  <c r="D19" i="44"/>
  <c r="C19" i="44"/>
  <c r="B19" i="44"/>
  <c r="Z18" i="44"/>
  <c r="T18" i="44"/>
  <c r="R18" i="44"/>
  <c r="P18" i="44"/>
  <c r="N18" i="44"/>
  <c r="L18" i="44"/>
  <c r="J18" i="44"/>
  <c r="H18" i="44"/>
  <c r="F18" i="44"/>
  <c r="D18" i="44"/>
  <c r="C18" i="44"/>
  <c r="B18" i="44"/>
  <c r="Z17" i="44"/>
  <c r="X17" i="44"/>
  <c r="V17" i="44"/>
  <c r="T17" i="44"/>
  <c r="R17" i="44"/>
  <c r="P17" i="44"/>
  <c r="N17" i="44"/>
  <c r="L17" i="44"/>
  <c r="J17" i="44"/>
  <c r="H17" i="44"/>
  <c r="F17" i="44"/>
  <c r="D17" i="44"/>
  <c r="C17" i="44"/>
  <c r="B17" i="44"/>
  <c r="Z16" i="44"/>
  <c r="T16" i="44"/>
  <c r="R16" i="44"/>
  <c r="P16" i="44"/>
  <c r="N16" i="44"/>
  <c r="L16" i="44"/>
  <c r="J16" i="44"/>
  <c r="H16" i="44"/>
  <c r="F16" i="44"/>
  <c r="D16" i="44"/>
  <c r="C16" i="44"/>
  <c r="B16" i="44"/>
  <c r="Z15" i="44"/>
  <c r="R15" i="44"/>
  <c r="P15" i="44"/>
  <c r="N15" i="44"/>
  <c r="L15" i="44"/>
  <c r="J15" i="44"/>
  <c r="H15" i="44"/>
  <c r="F15" i="44"/>
  <c r="D15" i="44"/>
  <c r="C15" i="44"/>
  <c r="B15" i="44"/>
  <c r="Z14" i="44"/>
  <c r="T14" i="44"/>
  <c r="R14" i="44"/>
  <c r="P14" i="44"/>
  <c r="N14" i="44"/>
  <c r="L14" i="44"/>
  <c r="J14" i="44"/>
  <c r="H14" i="44"/>
  <c r="F14" i="44"/>
  <c r="D14" i="44"/>
  <c r="C14" i="44"/>
  <c r="B14" i="44"/>
  <c r="Z13" i="44"/>
  <c r="R13" i="44"/>
  <c r="P13" i="44"/>
  <c r="N13" i="44"/>
  <c r="L13" i="44"/>
  <c r="J13" i="44"/>
  <c r="H13" i="44"/>
  <c r="F13" i="44"/>
  <c r="D13" i="44"/>
  <c r="C13" i="44"/>
  <c r="B13" i="44"/>
  <c r="Z12" i="44"/>
  <c r="N12" i="44"/>
  <c r="L12" i="44"/>
  <c r="J12" i="44"/>
  <c r="H12" i="44"/>
  <c r="F12" i="44"/>
  <c r="D12" i="44"/>
  <c r="C12" i="44"/>
  <c r="B12" i="44"/>
  <c r="Z11" i="44"/>
  <c r="T11" i="44"/>
  <c r="R11" i="44"/>
  <c r="P11" i="44"/>
  <c r="N11" i="44"/>
  <c r="L11" i="44"/>
  <c r="J11" i="44"/>
  <c r="H11" i="44"/>
  <c r="F11" i="44"/>
  <c r="D11" i="44"/>
  <c r="C11" i="44"/>
  <c r="B11" i="44"/>
  <c r="Z10" i="44"/>
  <c r="T10" i="44"/>
  <c r="R10" i="44"/>
  <c r="P10" i="44"/>
  <c r="N10" i="44"/>
  <c r="L10" i="44"/>
  <c r="J10" i="44"/>
  <c r="H10" i="44"/>
  <c r="F10" i="44"/>
  <c r="D10" i="44"/>
  <c r="C10" i="44"/>
  <c r="B10" i="44"/>
  <c r="Z9" i="44"/>
  <c r="T9" i="44"/>
  <c r="R9" i="44"/>
  <c r="P9" i="44"/>
  <c r="N9" i="44"/>
  <c r="L9" i="44"/>
  <c r="J9" i="44"/>
  <c r="H9" i="44"/>
  <c r="F9" i="44"/>
  <c r="D9" i="44"/>
  <c r="C9" i="44"/>
  <c r="B9" i="44"/>
  <c r="Z8" i="44"/>
  <c r="T8" i="44"/>
  <c r="R8" i="44"/>
  <c r="P8" i="44"/>
  <c r="N8" i="44"/>
  <c r="L8" i="44"/>
  <c r="J8" i="44"/>
  <c r="H8" i="44"/>
  <c r="F8" i="44"/>
  <c r="D8" i="44"/>
  <c r="C8" i="44"/>
  <c r="B8" i="44"/>
  <c r="R16" i="41"/>
  <c r="P16" i="41"/>
  <c r="N16" i="41"/>
  <c r="L16" i="41"/>
  <c r="J16" i="41"/>
  <c r="H16" i="41"/>
  <c r="F16" i="41"/>
  <c r="D16" i="41"/>
  <c r="C16" i="41"/>
  <c r="B16" i="41"/>
  <c r="R15" i="41"/>
  <c r="D15" i="41"/>
  <c r="C15" i="41"/>
  <c r="B15" i="41"/>
  <c r="R14" i="41"/>
  <c r="P14" i="41"/>
  <c r="N14" i="41"/>
  <c r="L14" i="41"/>
  <c r="J14" i="41"/>
  <c r="H14" i="41"/>
  <c r="F14" i="41"/>
  <c r="D14" i="41"/>
  <c r="C14" i="41"/>
  <c r="B14" i="41"/>
  <c r="R12" i="41"/>
  <c r="P12" i="41"/>
  <c r="N12" i="41"/>
  <c r="L12" i="41"/>
  <c r="J12" i="41"/>
  <c r="H12" i="41"/>
  <c r="F12" i="41"/>
  <c r="D12" i="41"/>
  <c r="C12" i="41"/>
  <c r="B12" i="41"/>
  <c r="R11" i="41"/>
  <c r="P11" i="41"/>
  <c r="N11" i="41"/>
  <c r="L11" i="41"/>
  <c r="J11" i="41"/>
  <c r="H11" i="41"/>
  <c r="F11" i="41"/>
  <c r="D11" i="41"/>
  <c r="C11" i="41"/>
  <c r="B11" i="41"/>
  <c r="R10" i="41"/>
  <c r="P10" i="41"/>
  <c r="N10" i="41"/>
  <c r="L10" i="41"/>
  <c r="J10" i="41"/>
  <c r="H10" i="41"/>
  <c r="F10" i="41"/>
  <c r="D10" i="41"/>
  <c r="C10" i="41"/>
  <c r="B10" i="41"/>
  <c r="R9" i="41"/>
  <c r="P9" i="41"/>
  <c r="N9" i="41"/>
  <c r="L9" i="41"/>
  <c r="J9" i="41"/>
  <c r="H9" i="41"/>
  <c r="F9" i="41"/>
  <c r="D9" i="41"/>
  <c r="C9" i="41"/>
  <c r="B9" i="41"/>
  <c r="R8" i="41"/>
  <c r="P8" i="41"/>
  <c r="N8" i="41"/>
  <c r="L8" i="41"/>
  <c r="J8" i="41"/>
  <c r="H8" i="41"/>
  <c r="F8" i="41"/>
  <c r="D8" i="41"/>
  <c r="C8" i="41"/>
  <c r="B8" i="41"/>
  <c r="R16" i="42"/>
  <c r="P16" i="42"/>
  <c r="N16" i="42"/>
  <c r="L16" i="42"/>
  <c r="J16" i="42"/>
  <c r="H16" i="42"/>
  <c r="F16" i="42"/>
  <c r="D16" i="42"/>
  <c r="C16" i="42"/>
  <c r="B16" i="42"/>
  <c r="R15" i="42"/>
  <c r="D15" i="42"/>
  <c r="C15" i="42"/>
  <c r="B15" i="42"/>
  <c r="R14" i="42"/>
  <c r="P14" i="42"/>
  <c r="N14" i="42"/>
  <c r="L14" i="42"/>
  <c r="J14" i="42"/>
  <c r="H14" i="42"/>
  <c r="F14" i="42"/>
  <c r="D14" i="42"/>
  <c r="C14" i="42"/>
  <c r="B14" i="42"/>
  <c r="R12" i="42"/>
  <c r="P12" i="42"/>
  <c r="N12" i="42"/>
  <c r="L12" i="42"/>
  <c r="J12" i="42"/>
  <c r="H12" i="42"/>
  <c r="F12" i="42"/>
  <c r="D12" i="42"/>
  <c r="C12" i="42"/>
  <c r="B12" i="42"/>
  <c r="R11" i="42"/>
  <c r="P11" i="42"/>
  <c r="N11" i="42"/>
  <c r="L11" i="42"/>
  <c r="J11" i="42"/>
  <c r="H11" i="42"/>
  <c r="F11" i="42"/>
  <c r="D11" i="42"/>
  <c r="C11" i="42"/>
  <c r="B11" i="42"/>
  <c r="R10" i="42"/>
  <c r="P10" i="42"/>
  <c r="N10" i="42"/>
  <c r="L10" i="42"/>
  <c r="J10" i="42"/>
  <c r="H10" i="42"/>
  <c r="F10" i="42"/>
  <c r="D10" i="42"/>
  <c r="C10" i="42"/>
  <c r="B10" i="42"/>
  <c r="R9" i="42"/>
  <c r="P9" i="42"/>
  <c r="N9" i="42"/>
  <c r="L9" i="42"/>
  <c r="J9" i="42"/>
  <c r="H9" i="42"/>
  <c r="F9" i="42"/>
  <c r="D9" i="42"/>
  <c r="C9" i="42"/>
  <c r="B9" i="42"/>
  <c r="R8" i="42"/>
  <c r="P8" i="42"/>
  <c r="N8" i="42"/>
  <c r="L8" i="42"/>
  <c r="J8" i="42"/>
  <c r="H8" i="42"/>
  <c r="F8" i="42"/>
  <c r="D8" i="42"/>
  <c r="C8" i="42"/>
  <c r="B8" i="42"/>
  <c r="R17" i="39"/>
  <c r="L17" i="39"/>
  <c r="J17" i="39"/>
  <c r="H17" i="39"/>
  <c r="F17" i="39"/>
  <c r="D17" i="39"/>
  <c r="C17" i="39"/>
  <c r="B17" i="39"/>
  <c r="R16" i="39"/>
  <c r="J16" i="39"/>
  <c r="H16" i="39"/>
  <c r="F16" i="39"/>
  <c r="D16" i="39"/>
  <c r="C16" i="39"/>
  <c r="B16" i="39"/>
  <c r="R15" i="39"/>
  <c r="D15" i="39"/>
  <c r="C15" i="39"/>
  <c r="B15" i="39"/>
  <c r="R14" i="39"/>
  <c r="P14" i="39"/>
  <c r="N14" i="39"/>
  <c r="L14" i="39"/>
  <c r="J14" i="39"/>
  <c r="H14" i="39"/>
  <c r="F14" i="39"/>
  <c r="D14" i="39"/>
  <c r="C14" i="39"/>
  <c r="B14" i="39"/>
  <c r="R13" i="39"/>
  <c r="P13" i="39"/>
  <c r="N13" i="39"/>
  <c r="L13" i="39"/>
  <c r="J13" i="39"/>
  <c r="H13" i="39"/>
  <c r="F13" i="39"/>
  <c r="D13" i="39"/>
  <c r="C13" i="39"/>
  <c r="B13" i="39"/>
  <c r="R12" i="39"/>
  <c r="J12" i="39"/>
  <c r="H12" i="39"/>
  <c r="F12" i="39"/>
  <c r="D12" i="39"/>
  <c r="C12" i="39"/>
  <c r="B12" i="39"/>
  <c r="R11" i="39"/>
  <c r="D11" i="39"/>
  <c r="C11" i="39"/>
  <c r="B11" i="39"/>
  <c r="R10" i="39"/>
  <c r="P10" i="39"/>
  <c r="N10" i="39"/>
  <c r="L10" i="39"/>
  <c r="J10" i="39"/>
  <c r="H10" i="39"/>
  <c r="F10" i="39"/>
  <c r="D10" i="39"/>
  <c r="C10" i="39"/>
  <c r="B10" i="39"/>
  <c r="R9" i="39"/>
  <c r="P9" i="39"/>
  <c r="N9" i="39"/>
  <c r="L9" i="39"/>
  <c r="J9" i="39"/>
  <c r="H9" i="39"/>
  <c r="F9" i="39"/>
  <c r="D9" i="39"/>
  <c r="C9" i="39"/>
  <c r="B9" i="39"/>
  <c r="R8" i="39"/>
  <c r="P8" i="39"/>
  <c r="N8" i="39"/>
  <c r="L8" i="39"/>
  <c r="J8" i="39"/>
  <c r="H8" i="39"/>
  <c r="F8" i="39"/>
  <c r="D8" i="39"/>
  <c r="C8" i="39"/>
  <c r="B8" i="39"/>
  <c r="R17" i="40"/>
  <c r="L17" i="40"/>
  <c r="J17" i="40"/>
  <c r="H17" i="40"/>
  <c r="F17" i="40"/>
  <c r="D17" i="40"/>
  <c r="C17" i="40"/>
  <c r="B17" i="40"/>
  <c r="R16" i="40"/>
  <c r="J16" i="40"/>
  <c r="H16" i="40"/>
  <c r="F16" i="40"/>
  <c r="D16" i="40"/>
  <c r="C16" i="40"/>
  <c r="B16" i="40"/>
  <c r="R15" i="40"/>
  <c r="D15" i="40"/>
  <c r="C15" i="40"/>
  <c r="B15" i="40"/>
  <c r="R14" i="40"/>
  <c r="P14" i="40"/>
  <c r="N14" i="40"/>
  <c r="L14" i="40"/>
  <c r="J14" i="40"/>
  <c r="H14" i="40"/>
  <c r="F14" i="40"/>
  <c r="D14" i="40"/>
  <c r="C14" i="40"/>
  <c r="B14" i="40"/>
  <c r="R13" i="40"/>
  <c r="P13" i="40"/>
  <c r="N13" i="40"/>
  <c r="L13" i="40"/>
  <c r="J13" i="40"/>
  <c r="H13" i="40"/>
  <c r="F13" i="40"/>
  <c r="D13" i="40"/>
  <c r="C13" i="40"/>
  <c r="B13" i="40"/>
  <c r="R12" i="40"/>
  <c r="J12" i="40"/>
  <c r="H12" i="40"/>
  <c r="F12" i="40"/>
  <c r="D12" i="40"/>
  <c r="C12" i="40"/>
  <c r="B12" i="40"/>
  <c r="R11" i="40"/>
  <c r="D11" i="40"/>
  <c r="C11" i="40"/>
  <c r="B11" i="40"/>
  <c r="R10" i="40"/>
  <c r="P10" i="40"/>
  <c r="N10" i="40"/>
  <c r="L10" i="40"/>
  <c r="J10" i="40"/>
  <c r="H10" i="40"/>
  <c r="F10" i="40"/>
  <c r="D10" i="40"/>
  <c r="C10" i="40"/>
  <c r="B10" i="40"/>
  <c r="R9" i="40"/>
  <c r="P9" i="40"/>
  <c r="N9" i="40"/>
  <c r="L9" i="40"/>
  <c r="J9" i="40"/>
  <c r="H9" i="40"/>
  <c r="F9" i="40"/>
  <c r="D9" i="40"/>
  <c r="C9" i="40"/>
  <c r="B9" i="40"/>
  <c r="R8" i="40"/>
  <c r="P8" i="40"/>
  <c r="N8" i="40"/>
  <c r="L8" i="40"/>
  <c r="J8" i="40"/>
  <c r="H8" i="40"/>
  <c r="F8" i="40"/>
  <c r="D8" i="40"/>
  <c r="C8" i="40"/>
  <c r="B8" i="40"/>
  <c r="R40" i="37"/>
  <c r="P40" i="37"/>
  <c r="N40" i="37"/>
  <c r="L40" i="37"/>
  <c r="J40" i="37"/>
  <c r="H40" i="37"/>
  <c r="F40" i="37"/>
  <c r="D40" i="37"/>
  <c r="C40" i="37"/>
  <c r="B40" i="37"/>
  <c r="R39" i="37"/>
  <c r="P39" i="37"/>
  <c r="N39" i="37"/>
  <c r="L39" i="37"/>
  <c r="J39" i="37"/>
  <c r="H39" i="37"/>
  <c r="F39" i="37"/>
  <c r="D39" i="37"/>
  <c r="C39" i="37"/>
  <c r="B39" i="37"/>
  <c r="R38" i="37"/>
  <c r="P38" i="37"/>
  <c r="N38" i="37"/>
  <c r="L38" i="37"/>
  <c r="J38" i="37"/>
  <c r="H38" i="37"/>
  <c r="F38" i="37"/>
  <c r="D38" i="37"/>
  <c r="C38" i="37"/>
  <c r="B38" i="37"/>
  <c r="R37" i="37"/>
  <c r="P37" i="37"/>
  <c r="N37" i="37"/>
  <c r="L37" i="37"/>
  <c r="J37" i="37"/>
  <c r="H37" i="37"/>
  <c r="F37" i="37"/>
  <c r="D37" i="37"/>
  <c r="C37" i="37"/>
  <c r="B37" i="37"/>
  <c r="R36" i="37"/>
  <c r="P36" i="37"/>
  <c r="N36" i="37"/>
  <c r="L36" i="37"/>
  <c r="J36" i="37"/>
  <c r="H36" i="37"/>
  <c r="F36" i="37"/>
  <c r="D36" i="37"/>
  <c r="C36" i="37"/>
  <c r="B36" i="37"/>
  <c r="R35" i="37"/>
  <c r="P35" i="37"/>
  <c r="N35" i="37"/>
  <c r="L35" i="37"/>
  <c r="J35" i="37"/>
  <c r="H35" i="37"/>
  <c r="F35" i="37"/>
  <c r="D35" i="37"/>
  <c r="C35" i="37"/>
  <c r="B35" i="37"/>
  <c r="R34" i="37"/>
  <c r="P34" i="37"/>
  <c r="N34" i="37"/>
  <c r="L34" i="37"/>
  <c r="J34" i="37"/>
  <c r="H34" i="37"/>
  <c r="F34" i="37"/>
  <c r="D34" i="37"/>
  <c r="C34" i="37"/>
  <c r="B34" i="37"/>
  <c r="R33" i="37"/>
  <c r="P33" i="37"/>
  <c r="N33" i="37"/>
  <c r="L33" i="37"/>
  <c r="J33" i="37"/>
  <c r="H33" i="37"/>
  <c r="F33" i="37"/>
  <c r="D33" i="37"/>
  <c r="C33" i="37"/>
  <c r="B33" i="37"/>
  <c r="R32" i="37"/>
  <c r="P32" i="37"/>
  <c r="N32" i="37"/>
  <c r="L32" i="37"/>
  <c r="J32" i="37"/>
  <c r="H32" i="37"/>
  <c r="F32" i="37"/>
  <c r="D32" i="37"/>
  <c r="C32" i="37"/>
  <c r="B32" i="37"/>
  <c r="R31" i="37"/>
  <c r="J31" i="37"/>
  <c r="H31" i="37"/>
  <c r="F31" i="37"/>
  <c r="D31" i="37"/>
  <c r="C31" i="37"/>
  <c r="B31" i="37"/>
  <c r="R30" i="37"/>
  <c r="N30" i="37"/>
  <c r="L30" i="37"/>
  <c r="J30" i="37"/>
  <c r="H30" i="37"/>
  <c r="F30" i="37"/>
  <c r="D30" i="37"/>
  <c r="C30" i="37"/>
  <c r="B30" i="37"/>
  <c r="R29" i="37"/>
  <c r="H29" i="37"/>
  <c r="F29" i="37"/>
  <c r="D29" i="37"/>
  <c r="C29" i="37"/>
  <c r="B29" i="37"/>
  <c r="R28" i="37"/>
  <c r="P28" i="37"/>
  <c r="N28" i="37"/>
  <c r="L28" i="37"/>
  <c r="J28" i="37"/>
  <c r="H28" i="37"/>
  <c r="F28" i="37"/>
  <c r="D28" i="37"/>
  <c r="C28" i="37"/>
  <c r="B28" i="37"/>
  <c r="R27" i="37"/>
  <c r="P27" i="37"/>
  <c r="N27" i="37"/>
  <c r="L27" i="37"/>
  <c r="J27" i="37"/>
  <c r="H27" i="37"/>
  <c r="F27" i="37"/>
  <c r="D27" i="37"/>
  <c r="C27" i="37"/>
  <c r="B27" i="37"/>
  <c r="R26" i="37"/>
  <c r="P26" i="37"/>
  <c r="N26" i="37"/>
  <c r="L26" i="37"/>
  <c r="J26" i="37"/>
  <c r="H26" i="37"/>
  <c r="F26" i="37"/>
  <c r="D26" i="37"/>
  <c r="C26" i="37"/>
  <c r="B26" i="37"/>
  <c r="R25" i="37"/>
  <c r="P25" i="37"/>
  <c r="N25" i="37"/>
  <c r="L25" i="37"/>
  <c r="J25" i="37"/>
  <c r="H25" i="37"/>
  <c r="F25" i="37"/>
  <c r="D25" i="37"/>
  <c r="C25" i="37"/>
  <c r="B25" i="37"/>
  <c r="R24" i="37"/>
  <c r="J24" i="37"/>
  <c r="H24" i="37"/>
  <c r="F24" i="37"/>
  <c r="D24" i="37"/>
  <c r="C24" i="37"/>
  <c r="B24" i="37"/>
  <c r="R23" i="37"/>
  <c r="J23" i="37"/>
  <c r="H23" i="37"/>
  <c r="F23" i="37"/>
  <c r="D23" i="37"/>
  <c r="C23" i="37"/>
  <c r="B23" i="37"/>
  <c r="R22" i="37"/>
  <c r="N22" i="37"/>
  <c r="L22" i="37"/>
  <c r="J22" i="37"/>
  <c r="H22" i="37"/>
  <c r="F22" i="37"/>
  <c r="D22" i="37"/>
  <c r="C22" i="37"/>
  <c r="B22" i="37"/>
  <c r="R21" i="37"/>
  <c r="N21" i="37"/>
  <c r="L21" i="37"/>
  <c r="J21" i="37"/>
  <c r="H21" i="37"/>
  <c r="F21" i="37"/>
  <c r="D21" i="37"/>
  <c r="C21" i="37"/>
  <c r="B21" i="37"/>
  <c r="R20" i="37"/>
  <c r="P20" i="37"/>
  <c r="N20" i="37"/>
  <c r="L20" i="37"/>
  <c r="J20" i="37"/>
  <c r="H20" i="37"/>
  <c r="F20" i="37"/>
  <c r="D20" i="37"/>
  <c r="C20" i="37"/>
  <c r="B20" i="37"/>
  <c r="R19" i="37"/>
  <c r="J19" i="37"/>
  <c r="H19" i="37"/>
  <c r="F19" i="37"/>
  <c r="D19" i="37"/>
  <c r="C19" i="37"/>
  <c r="B19" i="37"/>
  <c r="R18" i="37"/>
  <c r="P18" i="37"/>
  <c r="N18" i="37"/>
  <c r="L18" i="37"/>
  <c r="J18" i="37"/>
  <c r="H18" i="37"/>
  <c r="F18" i="37"/>
  <c r="D18" i="37"/>
  <c r="C18" i="37"/>
  <c r="B18" i="37"/>
  <c r="R17" i="37"/>
  <c r="P17" i="37"/>
  <c r="N17" i="37"/>
  <c r="L17" i="37"/>
  <c r="J17" i="37"/>
  <c r="H17" i="37"/>
  <c r="F17" i="37"/>
  <c r="D17" i="37"/>
  <c r="C17" i="37"/>
  <c r="B17" i="37"/>
  <c r="R16" i="37"/>
  <c r="L16" i="37"/>
  <c r="J16" i="37"/>
  <c r="H16" i="37"/>
  <c r="F16" i="37"/>
  <c r="D16" i="37"/>
  <c r="C16" i="37"/>
  <c r="B16" i="37"/>
  <c r="R15" i="37"/>
  <c r="P15" i="37"/>
  <c r="N15" i="37"/>
  <c r="L15" i="37"/>
  <c r="J15" i="37"/>
  <c r="H15" i="37"/>
  <c r="F15" i="37"/>
  <c r="D15" i="37"/>
  <c r="C15" i="37"/>
  <c r="B15" i="37"/>
  <c r="R14" i="37"/>
  <c r="P14" i="37"/>
  <c r="N14" i="37"/>
  <c r="L14" i="37"/>
  <c r="J14" i="37"/>
  <c r="H14" i="37"/>
  <c r="F14" i="37"/>
  <c r="D14" i="37"/>
  <c r="C14" i="37"/>
  <c r="B14" i="37"/>
  <c r="R13" i="37"/>
  <c r="P13" i="37"/>
  <c r="N13" i="37"/>
  <c r="L13" i="37"/>
  <c r="J13" i="37"/>
  <c r="H13" i="37"/>
  <c r="F13" i="37"/>
  <c r="D13" i="37"/>
  <c r="C13" i="37"/>
  <c r="B13" i="37"/>
  <c r="R12" i="37"/>
  <c r="N12" i="37"/>
  <c r="L12" i="37"/>
  <c r="J12" i="37"/>
  <c r="H12" i="37"/>
  <c r="F12" i="37"/>
  <c r="D12" i="37"/>
  <c r="C12" i="37"/>
  <c r="B12" i="37"/>
  <c r="R11" i="37"/>
  <c r="N11" i="37"/>
  <c r="L11" i="37"/>
  <c r="J11" i="37"/>
  <c r="H11" i="37"/>
  <c r="F11" i="37"/>
  <c r="D11" i="37"/>
  <c r="C11" i="37"/>
  <c r="B11" i="37"/>
  <c r="R10" i="37"/>
  <c r="P10" i="37"/>
  <c r="N10" i="37"/>
  <c r="L10" i="37"/>
  <c r="J10" i="37"/>
  <c r="H10" i="37"/>
  <c r="F10" i="37"/>
  <c r="D10" i="37"/>
  <c r="C10" i="37"/>
  <c r="B10" i="37"/>
  <c r="R9" i="37"/>
  <c r="J9" i="37"/>
  <c r="H9" i="37"/>
  <c r="F9" i="37"/>
  <c r="D9" i="37"/>
  <c r="C9" i="37"/>
  <c r="B9" i="37"/>
  <c r="R8" i="37"/>
  <c r="P8" i="37"/>
  <c r="N8" i="37"/>
  <c r="L8" i="37"/>
  <c r="J8" i="37"/>
  <c r="H8" i="37"/>
  <c r="F8" i="37"/>
  <c r="D8" i="37"/>
  <c r="C8" i="37"/>
  <c r="B8" i="37"/>
  <c r="R24" i="38"/>
  <c r="J24" i="38"/>
  <c r="H24" i="38"/>
  <c r="F24" i="38"/>
  <c r="D24" i="38"/>
  <c r="C24" i="38"/>
  <c r="B24" i="38"/>
  <c r="R23" i="38"/>
  <c r="J23" i="38"/>
  <c r="H23" i="38"/>
  <c r="F23" i="38"/>
  <c r="D23" i="38"/>
  <c r="C23" i="38"/>
  <c r="B23" i="38"/>
  <c r="R22" i="38"/>
  <c r="N22" i="38"/>
  <c r="L22" i="38"/>
  <c r="J22" i="38"/>
  <c r="H22" i="38"/>
  <c r="F22" i="38"/>
  <c r="D22" i="38"/>
  <c r="C22" i="38"/>
  <c r="B22" i="38"/>
  <c r="R21" i="38"/>
  <c r="N21" i="38"/>
  <c r="L21" i="38"/>
  <c r="J21" i="38"/>
  <c r="H21" i="38"/>
  <c r="F21" i="38"/>
  <c r="D21" i="38"/>
  <c r="C21" i="38"/>
  <c r="B21" i="38"/>
  <c r="R20" i="38"/>
  <c r="P20" i="38"/>
  <c r="N20" i="38"/>
  <c r="L20" i="38"/>
  <c r="J20" i="38"/>
  <c r="H20" i="38"/>
  <c r="F20" i="38"/>
  <c r="D20" i="38"/>
  <c r="C20" i="38"/>
  <c r="B20" i="38"/>
  <c r="R19" i="38"/>
  <c r="J19" i="38"/>
  <c r="H19" i="38"/>
  <c r="F19" i="38"/>
  <c r="D19" i="38"/>
  <c r="C19" i="38"/>
  <c r="B19" i="38"/>
  <c r="R18" i="38"/>
  <c r="P18" i="38"/>
  <c r="N18" i="38"/>
  <c r="L18" i="38"/>
  <c r="J18" i="38"/>
  <c r="H18" i="38"/>
  <c r="F18" i="38"/>
  <c r="D18" i="38"/>
  <c r="C18" i="38"/>
  <c r="B18" i="38"/>
  <c r="R40" i="38"/>
  <c r="P40" i="38"/>
  <c r="N40" i="38"/>
  <c r="L40" i="38"/>
  <c r="J40" i="38"/>
  <c r="H40" i="38"/>
  <c r="F40" i="38"/>
  <c r="D40" i="38"/>
  <c r="C40" i="38"/>
  <c r="B40" i="38"/>
  <c r="R39" i="38"/>
  <c r="P39" i="38"/>
  <c r="N39" i="38"/>
  <c r="L39" i="38"/>
  <c r="J39" i="38"/>
  <c r="H39" i="38"/>
  <c r="F39" i="38"/>
  <c r="D39" i="38"/>
  <c r="C39" i="38"/>
  <c r="B39" i="38"/>
  <c r="R38" i="38"/>
  <c r="P38" i="38"/>
  <c r="N38" i="38"/>
  <c r="L38" i="38"/>
  <c r="J38" i="38"/>
  <c r="H38" i="38"/>
  <c r="F38" i="38"/>
  <c r="D38" i="38"/>
  <c r="C38" i="38"/>
  <c r="B38" i="38"/>
  <c r="R37" i="38"/>
  <c r="P37" i="38"/>
  <c r="N37" i="38"/>
  <c r="L37" i="38"/>
  <c r="J37" i="38"/>
  <c r="H37" i="38"/>
  <c r="F37" i="38"/>
  <c r="D37" i="38"/>
  <c r="C37" i="38"/>
  <c r="B37" i="38"/>
  <c r="R36" i="38"/>
  <c r="P36" i="38"/>
  <c r="N36" i="38"/>
  <c r="L36" i="38"/>
  <c r="J36" i="38"/>
  <c r="H36" i="38"/>
  <c r="F36" i="38"/>
  <c r="D36" i="38"/>
  <c r="C36" i="38"/>
  <c r="B36" i="38"/>
  <c r="R35" i="38"/>
  <c r="P35" i="38"/>
  <c r="N35" i="38"/>
  <c r="L35" i="38"/>
  <c r="J35" i="38"/>
  <c r="H35" i="38"/>
  <c r="F35" i="38"/>
  <c r="D35" i="38"/>
  <c r="C35" i="38"/>
  <c r="B35" i="38"/>
  <c r="R34" i="38"/>
  <c r="P34" i="38"/>
  <c r="N34" i="38"/>
  <c r="L34" i="38"/>
  <c r="J34" i="38"/>
  <c r="H34" i="38"/>
  <c r="F34" i="38"/>
  <c r="D34" i="38"/>
  <c r="C34" i="38"/>
  <c r="B34" i="38"/>
  <c r="R33" i="38"/>
  <c r="P33" i="38"/>
  <c r="N33" i="38"/>
  <c r="L33" i="38"/>
  <c r="J33" i="38"/>
  <c r="H33" i="38"/>
  <c r="F33" i="38"/>
  <c r="D33" i="38"/>
  <c r="C33" i="38"/>
  <c r="B33" i="38"/>
  <c r="R32" i="38"/>
  <c r="P32" i="38"/>
  <c r="N32" i="38"/>
  <c r="L32" i="38"/>
  <c r="J32" i="38"/>
  <c r="H32" i="38"/>
  <c r="F32" i="38"/>
  <c r="D32" i="38"/>
  <c r="C32" i="38"/>
  <c r="B32" i="38"/>
  <c r="R31" i="38"/>
  <c r="J31" i="38"/>
  <c r="H31" i="38"/>
  <c r="F31" i="38"/>
  <c r="D31" i="38"/>
  <c r="C31" i="38"/>
  <c r="B31" i="38"/>
  <c r="R30" i="38"/>
  <c r="N30" i="38"/>
  <c r="L30" i="38"/>
  <c r="J30" i="38"/>
  <c r="H30" i="38"/>
  <c r="F30" i="38"/>
  <c r="D30" i="38"/>
  <c r="C30" i="38"/>
  <c r="B30" i="38"/>
  <c r="R29" i="38"/>
  <c r="H29" i="38"/>
  <c r="F29" i="38"/>
  <c r="D29" i="38"/>
  <c r="C29" i="38"/>
  <c r="B29" i="38"/>
  <c r="R28" i="38"/>
  <c r="P28" i="38"/>
  <c r="N28" i="38"/>
  <c r="L28" i="38"/>
  <c r="J28" i="38"/>
  <c r="H28" i="38"/>
  <c r="F28" i="38"/>
  <c r="D28" i="38"/>
  <c r="C28" i="38"/>
  <c r="B28" i="38"/>
  <c r="R27" i="38"/>
  <c r="P27" i="38"/>
  <c r="N27" i="38"/>
  <c r="L27" i="38"/>
  <c r="J27" i="38"/>
  <c r="H27" i="38"/>
  <c r="F27" i="38"/>
  <c r="D27" i="38"/>
  <c r="C27" i="38"/>
  <c r="B27" i="38"/>
  <c r="R26" i="38"/>
  <c r="P26" i="38"/>
  <c r="N26" i="38"/>
  <c r="L26" i="38"/>
  <c r="J26" i="38"/>
  <c r="H26" i="38"/>
  <c r="F26" i="38"/>
  <c r="D26" i="38"/>
  <c r="C26" i="38"/>
  <c r="B26" i="38"/>
  <c r="R25" i="38"/>
  <c r="P25" i="38"/>
  <c r="N25" i="38"/>
  <c r="L25" i="38"/>
  <c r="J25" i="38"/>
  <c r="H25" i="38"/>
  <c r="F25" i="38"/>
  <c r="D25" i="38"/>
  <c r="C25" i="38"/>
  <c r="B25" i="38"/>
  <c r="R17" i="38"/>
  <c r="P17" i="38"/>
  <c r="N17" i="38"/>
  <c r="L17" i="38"/>
  <c r="J17" i="38"/>
  <c r="H17" i="38"/>
  <c r="F17" i="38"/>
  <c r="D17" i="38"/>
  <c r="C17" i="38"/>
  <c r="B17" i="38"/>
  <c r="R16" i="38"/>
  <c r="L16" i="38"/>
  <c r="J16" i="38"/>
  <c r="H16" i="38"/>
  <c r="F16" i="38"/>
  <c r="D16" i="38"/>
  <c r="C16" i="38"/>
  <c r="B16" i="38"/>
  <c r="R15" i="38"/>
  <c r="P15" i="38"/>
  <c r="N15" i="38"/>
  <c r="L15" i="38"/>
  <c r="J15" i="38"/>
  <c r="H15" i="38"/>
  <c r="F15" i="38"/>
  <c r="D15" i="38"/>
  <c r="C15" i="38"/>
  <c r="B15" i="38"/>
  <c r="R14" i="38"/>
  <c r="P14" i="38"/>
  <c r="N14" i="38"/>
  <c r="L14" i="38"/>
  <c r="J14" i="38"/>
  <c r="H14" i="38"/>
  <c r="F14" i="38"/>
  <c r="D14" i="38"/>
  <c r="C14" i="38"/>
  <c r="B14" i="38"/>
  <c r="R13" i="38"/>
  <c r="P13" i="38"/>
  <c r="N13" i="38"/>
  <c r="L13" i="38"/>
  <c r="J13" i="38"/>
  <c r="H13" i="38"/>
  <c r="F13" i="38"/>
  <c r="D13" i="38"/>
  <c r="C13" i="38"/>
  <c r="B13" i="38"/>
  <c r="R12" i="38"/>
  <c r="N12" i="38"/>
  <c r="L12" i="38"/>
  <c r="J12" i="38"/>
  <c r="H12" i="38"/>
  <c r="F12" i="38"/>
  <c r="D12" i="38"/>
  <c r="C12" i="38"/>
  <c r="B12" i="38"/>
  <c r="R11" i="38"/>
  <c r="N11" i="38"/>
  <c r="L11" i="38"/>
  <c r="J11" i="38"/>
  <c r="H11" i="38"/>
  <c r="F11" i="38"/>
  <c r="D11" i="38"/>
  <c r="C11" i="38"/>
  <c r="B11" i="38"/>
  <c r="R10" i="38"/>
  <c r="P10" i="38"/>
  <c r="N10" i="38"/>
  <c r="L10" i="38"/>
  <c r="J10" i="38"/>
  <c r="H10" i="38"/>
  <c r="F10" i="38"/>
  <c r="D10" i="38"/>
  <c r="C10" i="38"/>
  <c r="B10" i="38"/>
  <c r="R9" i="38"/>
  <c r="J9" i="38"/>
  <c r="H9" i="38"/>
  <c r="F9" i="38"/>
  <c r="D9" i="38"/>
  <c r="C9" i="38"/>
  <c r="B9" i="38"/>
  <c r="R8" i="38"/>
  <c r="P8" i="38"/>
  <c r="N8" i="38"/>
  <c r="L8" i="38"/>
  <c r="J8" i="38"/>
  <c r="H8" i="38"/>
  <c r="F8" i="38"/>
  <c r="D8" i="38"/>
  <c r="C8" i="38"/>
  <c r="B8" i="38"/>
  <c r="R10" i="35"/>
  <c r="P10" i="35"/>
  <c r="N10" i="35"/>
  <c r="L10" i="35"/>
  <c r="J10" i="35"/>
  <c r="H10" i="35"/>
  <c r="F10" i="35"/>
  <c r="D10" i="35"/>
  <c r="C10" i="35"/>
  <c r="B10" i="35"/>
  <c r="R9" i="35"/>
  <c r="P9" i="35"/>
  <c r="N9" i="35"/>
  <c r="L9" i="35"/>
  <c r="J9" i="35"/>
  <c r="H9" i="35"/>
  <c r="F9" i="35"/>
  <c r="D9" i="35"/>
  <c r="C9" i="35"/>
  <c r="B9" i="35"/>
  <c r="R8" i="35"/>
  <c r="P8" i="35"/>
  <c r="N8" i="35"/>
  <c r="L8" i="35"/>
  <c r="J8" i="35"/>
  <c r="H8" i="35"/>
  <c r="F8" i="35"/>
  <c r="D8" i="35"/>
  <c r="C8" i="35"/>
  <c r="B8" i="35"/>
  <c r="R10" i="36"/>
  <c r="P10" i="36"/>
  <c r="N10" i="36"/>
  <c r="L10" i="36"/>
  <c r="J10" i="36"/>
  <c r="H10" i="36"/>
  <c r="F10" i="36"/>
  <c r="D10" i="36"/>
  <c r="C10" i="36"/>
  <c r="B10" i="36"/>
  <c r="R9" i="36"/>
  <c r="P9" i="36"/>
  <c r="N9" i="36"/>
  <c r="L9" i="36"/>
  <c r="J9" i="36"/>
  <c r="H9" i="36"/>
  <c r="F9" i="36"/>
  <c r="D9" i="36"/>
  <c r="C9" i="36"/>
  <c r="B9" i="36"/>
  <c r="R8" i="36"/>
  <c r="P8" i="36"/>
  <c r="N8" i="36"/>
  <c r="L8" i="36"/>
  <c r="J8" i="36"/>
  <c r="H8" i="36"/>
  <c r="F8" i="36"/>
  <c r="D8" i="36"/>
  <c r="C8" i="36"/>
  <c r="B8" i="36"/>
  <c r="R13" i="33"/>
  <c r="P13" i="33"/>
  <c r="N13" i="33"/>
  <c r="L13" i="33"/>
  <c r="J13" i="33"/>
  <c r="H13" i="33"/>
  <c r="F13" i="33"/>
  <c r="D13" i="33"/>
  <c r="C13" i="33"/>
  <c r="B13" i="33"/>
  <c r="R12" i="33"/>
  <c r="P12" i="33"/>
  <c r="N12" i="33"/>
  <c r="L12" i="33"/>
  <c r="J12" i="33"/>
  <c r="H12" i="33"/>
  <c r="F12" i="33"/>
  <c r="D12" i="33"/>
  <c r="C12" i="33"/>
  <c r="B12" i="33"/>
  <c r="R11" i="33"/>
  <c r="P11" i="33"/>
  <c r="N11" i="33"/>
  <c r="L11" i="33"/>
  <c r="J11" i="33"/>
  <c r="H11" i="33"/>
  <c r="F11" i="33"/>
  <c r="D11" i="33"/>
  <c r="C11" i="33"/>
  <c r="B11" i="33"/>
  <c r="R10" i="33"/>
  <c r="J10" i="33"/>
  <c r="H10" i="33"/>
  <c r="F10" i="33"/>
  <c r="D10" i="33"/>
  <c r="C10" i="33"/>
  <c r="B10" i="33"/>
  <c r="R9" i="33"/>
  <c r="P9" i="33"/>
  <c r="N9" i="33"/>
  <c r="L9" i="33"/>
  <c r="J9" i="33"/>
  <c r="H9" i="33"/>
  <c r="F9" i="33"/>
  <c r="D9" i="33"/>
  <c r="C9" i="33"/>
  <c r="B9" i="33"/>
  <c r="R8" i="33"/>
  <c r="P8" i="33"/>
  <c r="N8" i="33"/>
  <c r="L8" i="33"/>
  <c r="J8" i="33"/>
  <c r="H8" i="33"/>
  <c r="F8" i="33"/>
  <c r="D8" i="33"/>
  <c r="C8" i="33"/>
  <c r="B8" i="33"/>
  <c r="R13" i="34"/>
  <c r="P13" i="34"/>
  <c r="N13" i="34"/>
  <c r="L13" i="34"/>
  <c r="J13" i="34"/>
  <c r="H13" i="34"/>
  <c r="F13" i="34"/>
  <c r="D13" i="34"/>
  <c r="C13" i="34"/>
  <c r="B13" i="34"/>
  <c r="R12" i="34"/>
  <c r="P12" i="34"/>
  <c r="N12" i="34"/>
  <c r="L12" i="34"/>
  <c r="J12" i="34"/>
  <c r="H12" i="34"/>
  <c r="F12" i="34"/>
  <c r="D12" i="34"/>
  <c r="C12" i="34"/>
  <c r="B12" i="34"/>
  <c r="R11" i="34"/>
  <c r="P11" i="34"/>
  <c r="N11" i="34"/>
  <c r="L11" i="34"/>
  <c r="J11" i="34"/>
  <c r="H11" i="34"/>
  <c r="F11" i="34"/>
  <c r="D11" i="34"/>
  <c r="C11" i="34"/>
  <c r="B11" i="34"/>
  <c r="R10" i="34"/>
  <c r="J10" i="34"/>
  <c r="H10" i="34"/>
  <c r="F10" i="34"/>
  <c r="D10" i="34"/>
  <c r="C10" i="34"/>
  <c r="B10" i="34"/>
  <c r="R9" i="34"/>
  <c r="P9" i="34"/>
  <c r="N9" i="34"/>
  <c r="L9" i="34"/>
  <c r="J9" i="34"/>
  <c r="H9" i="34"/>
  <c r="F9" i="34"/>
  <c r="D9" i="34"/>
  <c r="C9" i="34"/>
  <c r="B9" i="34"/>
  <c r="R8" i="34"/>
  <c r="P8" i="34"/>
  <c r="N8" i="34"/>
  <c r="L8" i="34"/>
  <c r="J8" i="34"/>
  <c r="H8" i="34"/>
  <c r="F8" i="34"/>
  <c r="D8" i="34"/>
  <c r="C8" i="34"/>
  <c r="B8" i="34"/>
  <c r="R29" i="31"/>
  <c r="H29" i="31"/>
  <c r="F29" i="31"/>
  <c r="D29" i="31"/>
  <c r="C29" i="31"/>
  <c r="B29" i="31"/>
  <c r="R28" i="31"/>
  <c r="F28" i="31"/>
  <c r="D28" i="31"/>
  <c r="C28" i="31"/>
  <c r="B28" i="31"/>
  <c r="R27" i="31"/>
  <c r="P27" i="31"/>
  <c r="N27" i="31"/>
  <c r="L27" i="31"/>
  <c r="J27" i="31"/>
  <c r="H27" i="31"/>
  <c r="F27" i="31"/>
  <c r="D27" i="31"/>
  <c r="C27" i="31"/>
  <c r="B27" i="31"/>
  <c r="R26" i="31"/>
  <c r="P26" i="31"/>
  <c r="N26" i="31"/>
  <c r="L26" i="31"/>
  <c r="J26" i="31"/>
  <c r="H26" i="31"/>
  <c r="F26" i="31"/>
  <c r="D26" i="31"/>
  <c r="C26" i="31"/>
  <c r="B26" i="31"/>
  <c r="R25" i="31"/>
  <c r="P25" i="31"/>
  <c r="N25" i="31"/>
  <c r="L25" i="31"/>
  <c r="J25" i="31"/>
  <c r="H25" i="31"/>
  <c r="F25" i="31"/>
  <c r="D25" i="31"/>
  <c r="C25" i="31"/>
  <c r="B25" i="31"/>
  <c r="R24" i="31"/>
  <c r="P24" i="31"/>
  <c r="N24" i="31"/>
  <c r="L24" i="31"/>
  <c r="J24" i="31"/>
  <c r="H24" i="31"/>
  <c r="F24" i="31"/>
  <c r="D24" i="31"/>
  <c r="C24" i="31"/>
  <c r="B24" i="31"/>
  <c r="R23" i="31"/>
  <c r="P23" i="31"/>
  <c r="N23" i="31"/>
  <c r="L23" i="31"/>
  <c r="J23" i="31"/>
  <c r="H23" i="31"/>
  <c r="F23" i="31"/>
  <c r="D23" i="31"/>
  <c r="C23" i="31"/>
  <c r="B23" i="31"/>
  <c r="R22" i="31"/>
  <c r="P22" i="31"/>
  <c r="N22" i="31"/>
  <c r="L22" i="31"/>
  <c r="J22" i="31"/>
  <c r="H22" i="31"/>
  <c r="F22" i="31"/>
  <c r="D22" i="31"/>
  <c r="C22" i="31"/>
  <c r="B22" i="31"/>
  <c r="R21" i="31"/>
  <c r="J21" i="31"/>
  <c r="H21" i="31"/>
  <c r="F21" i="31"/>
  <c r="D21" i="31"/>
  <c r="C21" i="31"/>
  <c r="B21" i="31"/>
  <c r="R20" i="31"/>
  <c r="J20" i="31"/>
  <c r="H20" i="31"/>
  <c r="F20" i="31"/>
  <c r="D20" i="31"/>
  <c r="C20" i="31"/>
  <c r="B20" i="31"/>
  <c r="R19" i="31"/>
  <c r="H19" i="31"/>
  <c r="F19" i="31"/>
  <c r="D19" i="31"/>
  <c r="C19" i="31"/>
  <c r="B19" i="31"/>
  <c r="R18" i="31"/>
  <c r="P18" i="31"/>
  <c r="N18" i="31"/>
  <c r="L18" i="31"/>
  <c r="J18" i="31"/>
  <c r="H18" i="31"/>
  <c r="F18" i="31"/>
  <c r="D18" i="31"/>
  <c r="C18" i="31"/>
  <c r="B18" i="31"/>
  <c r="R17" i="31"/>
  <c r="P17" i="31"/>
  <c r="N17" i="31"/>
  <c r="L17" i="31"/>
  <c r="J17" i="31"/>
  <c r="H17" i="31"/>
  <c r="F17" i="31"/>
  <c r="D17" i="31"/>
  <c r="C17" i="31"/>
  <c r="B17" i="31"/>
  <c r="R16" i="31"/>
  <c r="P16" i="31"/>
  <c r="N16" i="31"/>
  <c r="L16" i="31"/>
  <c r="J16" i="31"/>
  <c r="H16" i="31"/>
  <c r="F16" i="31"/>
  <c r="D16" i="31"/>
  <c r="C16" i="31"/>
  <c r="B16" i="31"/>
  <c r="R15" i="31"/>
  <c r="L15" i="31"/>
  <c r="J15" i="31"/>
  <c r="H15" i="31"/>
  <c r="F15" i="31"/>
  <c r="D15" i="31"/>
  <c r="C15" i="31"/>
  <c r="B15" i="31"/>
  <c r="R14" i="31"/>
  <c r="P14" i="31"/>
  <c r="N14" i="31"/>
  <c r="L14" i="31"/>
  <c r="J14" i="31"/>
  <c r="H14" i="31"/>
  <c r="F14" i="31"/>
  <c r="D14" i="31"/>
  <c r="C14" i="31"/>
  <c r="B14" i="31"/>
  <c r="R13" i="31"/>
  <c r="P13" i="31"/>
  <c r="N13" i="31"/>
  <c r="L13" i="31"/>
  <c r="J13" i="31"/>
  <c r="H13" i="31"/>
  <c r="F13" i="31"/>
  <c r="D13" i="31"/>
  <c r="C13" i="31"/>
  <c r="B13" i="31"/>
  <c r="R12" i="31"/>
  <c r="P12" i="31"/>
  <c r="N12" i="31"/>
  <c r="L12" i="31"/>
  <c r="J12" i="31"/>
  <c r="H12" i="31"/>
  <c r="F12" i="31"/>
  <c r="D12" i="31"/>
  <c r="C12" i="31"/>
  <c r="B12" i="31"/>
  <c r="R11" i="31"/>
  <c r="P11" i="31"/>
  <c r="N11" i="31"/>
  <c r="L11" i="31"/>
  <c r="J11" i="31"/>
  <c r="H11" i="31"/>
  <c r="F11" i="31"/>
  <c r="D11" i="31"/>
  <c r="C11" i="31"/>
  <c r="B11" i="31"/>
  <c r="R10" i="31"/>
  <c r="L10" i="31"/>
  <c r="J10" i="31"/>
  <c r="H10" i="31"/>
  <c r="F10" i="31"/>
  <c r="D10" i="31"/>
  <c r="C10" i="31"/>
  <c r="B10" i="31"/>
  <c r="R9" i="31"/>
  <c r="P9" i="31"/>
  <c r="N9" i="31"/>
  <c r="L9" i="31"/>
  <c r="J9" i="31"/>
  <c r="H9" i="31"/>
  <c r="F9" i="31"/>
  <c r="D9" i="31"/>
  <c r="C9" i="31"/>
  <c r="B9" i="31"/>
  <c r="R8" i="31"/>
  <c r="P8" i="31"/>
  <c r="N8" i="31"/>
  <c r="L8" i="31"/>
  <c r="J8" i="31"/>
  <c r="H8" i="31"/>
  <c r="F8" i="31"/>
  <c r="D8" i="31"/>
  <c r="C8" i="31"/>
  <c r="B8" i="31"/>
  <c r="R29" i="32"/>
  <c r="H29" i="32"/>
  <c r="F29" i="32"/>
  <c r="D29" i="32"/>
  <c r="C29" i="32"/>
  <c r="B29" i="32"/>
  <c r="R28" i="32"/>
  <c r="F28" i="32"/>
  <c r="D28" i="32"/>
  <c r="C28" i="32"/>
  <c r="B28" i="32"/>
  <c r="R27" i="32"/>
  <c r="P27" i="32"/>
  <c r="N27" i="32"/>
  <c r="L27" i="32"/>
  <c r="J27" i="32"/>
  <c r="H27" i="32"/>
  <c r="F27" i="32"/>
  <c r="D27" i="32"/>
  <c r="C27" i="32"/>
  <c r="B27" i="32"/>
  <c r="R26" i="32"/>
  <c r="P26" i="32"/>
  <c r="N26" i="32"/>
  <c r="L26" i="32"/>
  <c r="J26" i="32"/>
  <c r="H26" i="32"/>
  <c r="F26" i="32"/>
  <c r="D26" i="32"/>
  <c r="C26" i="32"/>
  <c r="B26" i="32"/>
  <c r="R25" i="32"/>
  <c r="P25" i="32"/>
  <c r="N25" i="32"/>
  <c r="L25" i="32"/>
  <c r="J25" i="32"/>
  <c r="H25" i="32"/>
  <c r="F25" i="32"/>
  <c r="D25" i="32"/>
  <c r="C25" i="32"/>
  <c r="B25" i="32"/>
  <c r="R24" i="32"/>
  <c r="P24" i="32"/>
  <c r="N24" i="32"/>
  <c r="L24" i="32"/>
  <c r="J24" i="32"/>
  <c r="H24" i="32"/>
  <c r="F24" i="32"/>
  <c r="D24" i="32"/>
  <c r="C24" i="32"/>
  <c r="B24" i="32"/>
  <c r="R23" i="32"/>
  <c r="P23" i="32"/>
  <c r="N23" i="32"/>
  <c r="L23" i="32"/>
  <c r="J23" i="32"/>
  <c r="H23" i="32"/>
  <c r="F23" i="32"/>
  <c r="D23" i="32"/>
  <c r="C23" i="32"/>
  <c r="B23" i="32"/>
  <c r="R22" i="32"/>
  <c r="P22" i="32"/>
  <c r="N22" i="32"/>
  <c r="L22" i="32"/>
  <c r="J22" i="32"/>
  <c r="H22" i="32"/>
  <c r="F22" i="32"/>
  <c r="D22" i="32"/>
  <c r="C22" i="32"/>
  <c r="B22" i="32"/>
  <c r="R21" i="32"/>
  <c r="J21" i="32"/>
  <c r="H21" i="32"/>
  <c r="F21" i="32"/>
  <c r="D21" i="32"/>
  <c r="C21" i="32"/>
  <c r="B21" i="32"/>
  <c r="R20" i="32"/>
  <c r="J20" i="32"/>
  <c r="H20" i="32"/>
  <c r="F20" i="32"/>
  <c r="D20" i="32"/>
  <c r="C20" i="32"/>
  <c r="B20" i="32"/>
  <c r="R19" i="32"/>
  <c r="H19" i="32"/>
  <c r="F19" i="32"/>
  <c r="D19" i="32"/>
  <c r="C19" i="32"/>
  <c r="B19" i="32"/>
  <c r="R18" i="32"/>
  <c r="P18" i="32"/>
  <c r="N18" i="32"/>
  <c r="L18" i="32"/>
  <c r="J18" i="32"/>
  <c r="H18" i="32"/>
  <c r="F18" i="32"/>
  <c r="D18" i="32"/>
  <c r="C18" i="32"/>
  <c r="B18" i="32"/>
  <c r="R17" i="32"/>
  <c r="P17" i="32"/>
  <c r="N17" i="32"/>
  <c r="L17" i="32"/>
  <c r="J17" i="32"/>
  <c r="H17" i="32"/>
  <c r="F17" i="32"/>
  <c r="D17" i="32"/>
  <c r="C17" i="32"/>
  <c r="B17" i="32"/>
  <c r="R16" i="32"/>
  <c r="P16" i="32"/>
  <c r="N16" i="32"/>
  <c r="L16" i="32"/>
  <c r="J16" i="32"/>
  <c r="H16" i="32"/>
  <c r="F16" i="32"/>
  <c r="D16" i="32"/>
  <c r="C16" i="32"/>
  <c r="B16" i="32"/>
  <c r="R15" i="32"/>
  <c r="L15" i="32"/>
  <c r="J15" i="32"/>
  <c r="H15" i="32"/>
  <c r="F15" i="32"/>
  <c r="D15" i="32"/>
  <c r="C15" i="32"/>
  <c r="B15" i="32"/>
  <c r="R14" i="32"/>
  <c r="P14" i="32"/>
  <c r="N14" i="32"/>
  <c r="L14" i="32"/>
  <c r="J14" i="32"/>
  <c r="H14" i="32"/>
  <c r="F14" i="32"/>
  <c r="D14" i="32"/>
  <c r="C14" i="32"/>
  <c r="B14" i="32"/>
  <c r="R13" i="32"/>
  <c r="P13" i="32"/>
  <c r="N13" i="32"/>
  <c r="L13" i="32"/>
  <c r="J13" i="32"/>
  <c r="H13" i="32"/>
  <c r="F13" i="32"/>
  <c r="D13" i="32"/>
  <c r="C13" i="32"/>
  <c r="B13" i="32"/>
  <c r="R12" i="32"/>
  <c r="P12" i="32"/>
  <c r="N12" i="32"/>
  <c r="L12" i="32"/>
  <c r="J12" i="32"/>
  <c r="H12" i="32"/>
  <c r="F12" i="32"/>
  <c r="D12" i="32"/>
  <c r="C12" i="32"/>
  <c r="B12" i="32"/>
  <c r="R11" i="32"/>
  <c r="P11" i="32"/>
  <c r="N11" i="32"/>
  <c r="L11" i="32"/>
  <c r="J11" i="32"/>
  <c r="H11" i="32"/>
  <c r="F11" i="32"/>
  <c r="D11" i="32"/>
  <c r="C11" i="32"/>
  <c r="B11" i="32"/>
  <c r="R10" i="32"/>
  <c r="L10" i="32"/>
  <c r="J10" i="32"/>
  <c r="H10" i="32"/>
  <c r="F10" i="32"/>
  <c r="D10" i="32"/>
  <c r="C10" i="32"/>
  <c r="B10" i="32"/>
  <c r="R9" i="32"/>
  <c r="P9" i="32"/>
  <c r="N9" i="32"/>
  <c r="L9" i="32"/>
  <c r="J9" i="32"/>
  <c r="H9" i="32"/>
  <c r="F9" i="32"/>
  <c r="D9" i="32"/>
  <c r="C9" i="32"/>
  <c r="B9" i="32"/>
  <c r="R8" i="32"/>
  <c r="P8" i="32"/>
  <c r="N8" i="32"/>
  <c r="L8" i="32"/>
  <c r="J8" i="32"/>
  <c r="H8" i="32"/>
  <c r="F8" i="32"/>
  <c r="D8" i="32"/>
  <c r="C8" i="32"/>
  <c r="B8" i="32"/>
  <c r="J18" i="51" l="1"/>
  <c r="R18" i="51"/>
  <c r="Z18" i="51"/>
  <c r="G8" i="52"/>
  <c r="O8" i="52"/>
  <c r="W8" i="52"/>
  <c r="K9" i="52"/>
  <c r="S9" i="52"/>
  <c r="AA9" i="52"/>
  <c r="I8" i="41"/>
  <c r="Q8" i="41"/>
  <c r="G9" i="67"/>
  <c r="O9" i="67"/>
  <c r="K9" i="66"/>
  <c r="S9" i="66"/>
  <c r="U19" i="45"/>
  <c r="W12" i="45"/>
  <c r="G13" i="50"/>
  <c r="M8" i="37"/>
  <c r="Q9" i="31"/>
  <c r="O8" i="36"/>
  <c r="G8" i="36"/>
  <c r="H17" i="33"/>
  <c r="M9" i="33"/>
  <c r="S11" i="33"/>
  <c r="P17" i="33"/>
  <c r="K11" i="33"/>
  <c r="O12" i="33"/>
  <c r="O23" i="44"/>
  <c r="O12" i="58"/>
  <c r="E9" i="33"/>
  <c r="G12" i="33"/>
  <c r="O10" i="37"/>
  <c r="W13" i="50"/>
  <c r="O8" i="58"/>
  <c r="E9" i="59"/>
  <c r="O10" i="58"/>
  <c r="I15" i="58"/>
  <c r="Q9" i="58"/>
  <c r="I9" i="60"/>
  <c r="Q9" i="60"/>
  <c r="E9" i="67"/>
  <c r="M9" i="67"/>
  <c r="E8" i="66"/>
  <c r="M8" i="66"/>
  <c r="I9" i="66"/>
  <c r="Q9" i="66"/>
  <c r="G8" i="31"/>
  <c r="K9" i="37"/>
  <c r="O12" i="45"/>
  <c r="Q9" i="50"/>
  <c r="G14" i="58"/>
  <c r="O9" i="61"/>
  <c r="Q8" i="45"/>
  <c r="G16" i="39"/>
  <c r="O14" i="39"/>
  <c r="K9" i="39"/>
  <c r="S9" i="39"/>
  <c r="I14" i="39"/>
  <c r="Q14" i="39"/>
  <c r="J20" i="41"/>
  <c r="R20" i="41"/>
  <c r="W26" i="44"/>
  <c r="Y8" i="49"/>
  <c r="E8" i="51"/>
  <c r="M8" i="51"/>
  <c r="U8" i="51"/>
  <c r="I9" i="51"/>
  <c r="Q9" i="51"/>
  <c r="Y9" i="51"/>
  <c r="I8" i="52"/>
  <c r="Q8" i="52"/>
  <c r="Y8" i="52"/>
  <c r="E9" i="52"/>
  <c r="M9" i="52"/>
  <c r="U9" i="52"/>
  <c r="G8" i="56"/>
  <c r="O14" i="56"/>
  <c r="E8" i="36"/>
  <c r="M8" i="36"/>
  <c r="I9" i="36"/>
  <c r="Q9" i="36"/>
  <c r="S12" i="37"/>
  <c r="O13" i="37"/>
  <c r="M9" i="40"/>
  <c r="Y8" i="48"/>
  <c r="E14" i="47"/>
  <c r="M12" i="47"/>
  <c r="U12" i="47"/>
  <c r="Y12" i="50"/>
  <c r="I10" i="32"/>
  <c r="K10" i="31"/>
  <c r="G12" i="31"/>
  <c r="G8" i="33"/>
  <c r="O8" i="33"/>
  <c r="K9" i="33"/>
  <c r="S9" i="33"/>
  <c r="G10" i="33"/>
  <c r="I11" i="33"/>
  <c r="Q11" i="33"/>
  <c r="E12" i="33"/>
  <c r="M12" i="33"/>
  <c r="I13" i="33"/>
  <c r="Q13" i="33"/>
  <c r="E29" i="37"/>
  <c r="M21" i="37"/>
  <c r="S8" i="37"/>
  <c r="G14" i="37"/>
  <c r="E13" i="37"/>
  <c r="M13" i="37"/>
  <c r="E15" i="37"/>
  <c r="M15" i="37"/>
  <c r="I17" i="37"/>
  <c r="Q17" i="37"/>
  <c r="E15" i="39"/>
  <c r="M13" i="39"/>
  <c r="I9" i="39"/>
  <c r="Q9" i="39"/>
  <c r="E10" i="39"/>
  <c r="M10" i="39"/>
  <c r="K13" i="39"/>
  <c r="S13" i="39"/>
  <c r="E17" i="39"/>
  <c r="M17" i="39"/>
  <c r="Y32" i="44"/>
  <c r="K18" i="45"/>
  <c r="Y13" i="45"/>
  <c r="S10" i="45"/>
  <c r="I11" i="45"/>
  <c r="I13" i="45"/>
  <c r="Q13" i="45"/>
  <c r="S13" i="50"/>
  <c r="I11" i="50"/>
  <c r="Y11" i="50"/>
  <c r="I13" i="50"/>
  <c r="G10" i="52"/>
  <c r="O10" i="52"/>
  <c r="W10" i="52"/>
  <c r="K11" i="52"/>
  <c r="S11" i="52"/>
  <c r="AA11" i="52"/>
  <c r="G12" i="52"/>
  <c r="O12" i="52"/>
  <c r="AA12" i="52"/>
  <c r="G13" i="52"/>
  <c r="O13" i="52"/>
  <c r="W13" i="52"/>
  <c r="K14" i="52"/>
  <c r="S14" i="52"/>
  <c r="I9" i="56"/>
  <c r="Q13" i="56"/>
  <c r="I10" i="33"/>
  <c r="S13" i="33"/>
  <c r="I12" i="37"/>
  <c r="K14" i="37"/>
  <c r="K16" i="37"/>
  <c r="E10" i="45"/>
  <c r="U10" i="45"/>
  <c r="G12" i="45"/>
  <c r="G14" i="45"/>
  <c r="O14" i="45"/>
  <c r="G16" i="45"/>
  <c r="K10" i="50"/>
  <c r="O12" i="50"/>
  <c r="I10" i="52"/>
  <c r="Q10" i="52"/>
  <c r="Y10" i="52"/>
  <c r="E11" i="52"/>
  <c r="M11" i="52"/>
  <c r="U11" i="52"/>
  <c r="I12" i="52"/>
  <c r="Q12" i="52"/>
  <c r="I13" i="52"/>
  <c r="Q13" i="52"/>
  <c r="Y13" i="52"/>
  <c r="E14" i="52"/>
  <c r="M14" i="52"/>
  <c r="U14" i="52"/>
  <c r="K10" i="54"/>
  <c r="S10" i="54"/>
  <c r="O28" i="56"/>
  <c r="O32" i="56"/>
  <c r="O14" i="58"/>
  <c r="E16" i="39"/>
  <c r="S17" i="39"/>
  <c r="AA9" i="44"/>
  <c r="G10" i="31"/>
  <c r="Q9" i="34"/>
  <c r="J17" i="33"/>
  <c r="R17" i="33"/>
  <c r="G9" i="33"/>
  <c r="O9" i="33"/>
  <c r="K10" i="33"/>
  <c r="E11" i="33"/>
  <c r="M11" i="33"/>
  <c r="I12" i="33"/>
  <c r="Q12" i="33"/>
  <c r="E13" i="33"/>
  <c r="M13" i="33"/>
  <c r="E8" i="35"/>
  <c r="M8" i="35"/>
  <c r="I9" i="35"/>
  <c r="Q9" i="35"/>
  <c r="I23" i="37"/>
  <c r="O18" i="37"/>
  <c r="K10" i="37"/>
  <c r="E11" i="37"/>
  <c r="M17" i="37"/>
  <c r="K17" i="40"/>
  <c r="E11" i="40"/>
  <c r="I13" i="39"/>
  <c r="Q13" i="39"/>
  <c r="E9" i="39"/>
  <c r="M9" i="39"/>
  <c r="I10" i="39"/>
  <c r="E11" i="39"/>
  <c r="G13" i="39"/>
  <c r="O13" i="39"/>
  <c r="S15" i="39"/>
  <c r="I17" i="39"/>
  <c r="I8" i="42"/>
  <c r="Y26" i="44"/>
  <c r="Y36" i="44"/>
  <c r="G23" i="43"/>
  <c r="O29" i="43"/>
  <c r="AA13" i="43"/>
  <c r="Y17" i="43"/>
  <c r="I8" i="45"/>
  <c r="O9" i="45"/>
  <c r="Q15" i="45"/>
  <c r="M13" i="50"/>
  <c r="I12" i="50"/>
  <c r="M10" i="50"/>
  <c r="E11" i="50"/>
  <c r="U11" i="50"/>
  <c r="E13" i="50"/>
  <c r="U13" i="50"/>
  <c r="Q16" i="50"/>
  <c r="G8" i="51"/>
  <c r="O8" i="51"/>
  <c r="W8" i="51"/>
  <c r="K8" i="52"/>
  <c r="S8" i="52"/>
  <c r="AA8" i="52"/>
  <c r="G9" i="52"/>
  <c r="O9" i="52"/>
  <c r="W9" i="52"/>
  <c r="K10" i="52"/>
  <c r="G10" i="59"/>
  <c r="S10" i="58"/>
  <c r="K13" i="33"/>
  <c r="S14" i="37"/>
  <c r="E23" i="37"/>
  <c r="G10" i="39"/>
  <c r="O10" i="39"/>
  <c r="K12" i="39"/>
  <c r="S16" i="39"/>
  <c r="G17" i="39"/>
  <c r="W36" i="44"/>
  <c r="K12" i="31"/>
  <c r="I13" i="31"/>
  <c r="D17" i="33"/>
  <c r="L17" i="33"/>
  <c r="I9" i="33"/>
  <c r="Q9" i="33"/>
  <c r="E10" i="33"/>
  <c r="S10" i="33"/>
  <c r="G11" i="33"/>
  <c r="O11" i="33"/>
  <c r="K12" i="33"/>
  <c r="S12" i="33"/>
  <c r="G13" i="33"/>
  <c r="O13" i="33"/>
  <c r="J14" i="36"/>
  <c r="R14" i="36"/>
  <c r="G8" i="35"/>
  <c r="O8" i="35"/>
  <c r="K9" i="35"/>
  <c r="S9" i="35"/>
  <c r="Q15" i="37"/>
  <c r="E10" i="37"/>
  <c r="S10" i="37"/>
  <c r="K18" i="37"/>
  <c r="E27" i="37"/>
  <c r="J21" i="39"/>
  <c r="R21" i="39"/>
  <c r="G9" i="39"/>
  <c r="O9" i="39"/>
  <c r="K10" i="39"/>
  <c r="S10" i="39"/>
  <c r="G12" i="39"/>
  <c r="E14" i="39"/>
  <c r="M14" i="39"/>
  <c r="I16" i="39"/>
  <c r="K17" i="39"/>
  <c r="N20" i="41"/>
  <c r="K9" i="44"/>
  <c r="S9" i="44"/>
  <c r="W32" i="44"/>
  <c r="G11" i="45"/>
  <c r="S12" i="45"/>
  <c r="O13" i="45"/>
  <c r="S14" i="45"/>
  <c r="K17" i="45"/>
  <c r="O9" i="48"/>
  <c r="G12" i="50"/>
  <c r="W12" i="50"/>
  <c r="O10" i="50"/>
  <c r="AA10" i="50"/>
  <c r="K12" i="50"/>
  <c r="AA12" i="50"/>
  <c r="D29" i="49"/>
  <c r="L30" i="49"/>
  <c r="T31" i="49"/>
  <c r="I9" i="49"/>
  <c r="Q9" i="49"/>
  <c r="K10" i="49"/>
  <c r="S10" i="49"/>
  <c r="AA11" i="49"/>
  <c r="G12" i="49"/>
  <c r="O12" i="49"/>
  <c r="W12" i="49"/>
  <c r="G11" i="56"/>
  <c r="Q11" i="58"/>
  <c r="K12" i="64"/>
  <c r="K16" i="64"/>
  <c r="K18" i="64"/>
  <c r="K20" i="64"/>
  <c r="I10" i="67"/>
  <c r="Q10" i="67"/>
  <c r="E11" i="67"/>
  <c r="M11" i="67"/>
  <c r="I12" i="67"/>
  <c r="Q12" i="67"/>
  <c r="E13" i="67"/>
  <c r="M13" i="67"/>
  <c r="I14" i="67"/>
  <c r="Q14" i="67"/>
  <c r="E15" i="67"/>
  <c r="M15" i="67"/>
  <c r="I16" i="67"/>
  <c r="Q16" i="67"/>
  <c r="E17" i="67"/>
  <c r="M17" i="67"/>
  <c r="I18" i="67"/>
  <c r="Q18" i="67"/>
  <c r="E10" i="66"/>
  <c r="M10" i="66"/>
  <c r="I11" i="66"/>
  <c r="Q11" i="66"/>
  <c r="E12" i="66"/>
  <c r="M12" i="66"/>
  <c r="I13" i="66"/>
  <c r="Q13" i="66"/>
  <c r="E14" i="66"/>
  <c r="M14" i="66"/>
  <c r="I15" i="66"/>
  <c r="Q15" i="66"/>
  <c r="E16" i="66"/>
  <c r="M16" i="66"/>
  <c r="I17" i="66"/>
  <c r="Q17" i="66"/>
  <c r="E18" i="66"/>
  <c r="M18" i="66"/>
  <c r="I13" i="41"/>
  <c r="Q13" i="41"/>
  <c r="E13" i="42"/>
  <c r="M13" i="42"/>
  <c r="O23" i="56"/>
  <c r="Q13" i="58"/>
  <c r="E9" i="58"/>
  <c r="M9" i="58"/>
  <c r="S9" i="58"/>
  <c r="G10" i="58"/>
  <c r="I11" i="58"/>
  <c r="K12" i="58"/>
  <c r="E13" i="58"/>
  <c r="M13" i="58"/>
  <c r="O16" i="58"/>
  <c r="G9" i="61"/>
  <c r="I13" i="64"/>
  <c r="Q13" i="64"/>
  <c r="K10" i="67"/>
  <c r="S10" i="67"/>
  <c r="G11" i="67"/>
  <c r="O11" i="67"/>
  <c r="K12" i="67"/>
  <c r="S12" i="67"/>
  <c r="G13" i="67"/>
  <c r="O13" i="67"/>
  <c r="K14" i="67"/>
  <c r="S14" i="67"/>
  <c r="G15" i="67"/>
  <c r="O15" i="67"/>
  <c r="K16" i="67"/>
  <c r="S16" i="67"/>
  <c r="G17" i="67"/>
  <c r="O17" i="67"/>
  <c r="K18" i="67"/>
  <c r="S18" i="67"/>
  <c r="G10" i="66"/>
  <c r="O10" i="66"/>
  <c r="K11" i="66"/>
  <c r="S11" i="66"/>
  <c r="G12" i="66"/>
  <c r="O12" i="66"/>
  <c r="K13" i="66"/>
  <c r="S13" i="66"/>
  <c r="G14" i="66"/>
  <c r="O14" i="66"/>
  <c r="K15" i="66"/>
  <c r="S15" i="66"/>
  <c r="G16" i="66"/>
  <c r="O16" i="66"/>
  <c r="K17" i="66"/>
  <c r="S17" i="66"/>
  <c r="G18" i="66"/>
  <c r="O18" i="66"/>
  <c r="K13" i="41"/>
  <c r="S13" i="41"/>
  <c r="G13" i="42"/>
  <c r="O13" i="42"/>
  <c r="S10" i="52"/>
  <c r="AA10" i="52"/>
  <c r="G11" i="52"/>
  <c r="O11" i="52"/>
  <c r="W11" i="52"/>
  <c r="K12" i="52"/>
  <c r="S12" i="52"/>
  <c r="K13" i="52"/>
  <c r="S13" i="52"/>
  <c r="AA13" i="52"/>
  <c r="G14" i="52"/>
  <c r="O14" i="52"/>
  <c r="AA14" i="52"/>
  <c r="G13" i="55"/>
  <c r="O13" i="55"/>
  <c r="Q9" i="54"/>
  <c r="O36" i="56"/>
  <c r="M15" i="58"/>
  <c r="S8" i="58"/>
  <c r="G9" i="58"/>
  <c r="S12" i="58"/>
  <c r="K14" i="58"/>
  <c r="E15" i="58"/>
  <c r="I9" i="61"/>
  <c r="Q9" i="61"/>
  <c r="E9" i="63"/>
  <c r="M9" i="63"/>
  <c r="E8" i="62"/>
  <c r="M8" i="62"/>
  <c r="I9" i="62"/>
  <c r="S9" i="62"/>
  <c r="G10" i="62"/>
  <c r="O10" i="62"/>
  <c r="K11" i="62"/>
  <c r="G24" i="64"/>
  <c r="S9" i="64"/>
  <c r="K22" i="64"/>
  <c r="I9" i="67"/>
  <c r="Q9" i="67"/>
  <c r="E10" i="67"/>
  <c r="M10" i="67"/>
  <c r="I11" i="67"/>
  <c r="Q11" i="67"/>
  <c r="E12" i="67"/>
  <c r="M12" i="67"/>
  <c r="I13" i="67"/>
  <c r="Q13" i="67"/>
  <c r="E14" i="67"/>
  <c r="M14" i="67"/>
  <c r="I15" i="67"/>
  <c r="Q15" i="67"/>
  <c r="E16" i="67"/>
  <c r="M16" i="67"/>
  <c r="I17" i="67"/>
  <c r="Q17" i="67"/>
  <c r="E18" i="67"/>
  <c r="M18" i="67"/>
  <c r="E9" i="66"/>
  <c r="M9" i="66"/>
  <c r="I10" i="66"/>
  <c r="Q10" i="66"/>
  <c r="E11" i="66"/>
  <c r="M11" i="66"/>
  <c r="I12" i="66"/>
  <c r="Q12" i="66"/>
  <c r="E13" i="66"/>
  <c r="M13" i="66"/>
  <c r="I14" i="66"/>
  <c r="Q14" i="66"/>
  <c r="E15" i="66"/>
  <c r="M15" i="66"/>
  <c r="I16" i="66"/>
  <c r="Q16" i="66"/>
  <c r="E17" i="66"/>
  <c r="M17" i="66"/>
  <c r="I18" i="66"/>
  <c r="Q18" i="66"/>
  <c r="E13" i="41"/>
  <c r="M13" i="41"/>
  <c r="I13" i="42"/>
  <c r="Q13" i="42"/>
  <c r="E8" i="52"/>
  <c r="M8" i="52"/>
  <c r="U8" i="52"/>
  <c r="I9" i="52"/>
  <c r="Q9" i="52"/>
  <c r="Y9" i="52"/>
  <c r="E10" i="52"/>
  <c r="M10" i="52"/>
  <c r="U10" i="52"/>
  <c r="I11" i="52"/>
  <c r="Q11" i="52"/>
  <c r="Y11" i="52"/>
  <c r="E12" i="52"/>
  <c r="M12" i="52"/>
  <c r="U12" i="52"/>
  <c r="E13" i="52"/>
  <c r="M13" i="52"/>
  <c r="U13" i="52"/>
  <c r="I14" i="52"/>
  <c r="Q14" i="52"/>
  <c r="G10" i="54"/>
  <c r="O10" i="56"/>
  <c r="Q15" i="56"/>
  <c r="M13" i="59"/>
  <c r="O10" i="59"/>
  <c r="G12" i="59"/>
  <c r="I9" i="58"/>
  <c r="K10" i="58"/>
  <c r="E11" i="58"/>
  <c r="M11" i="58"/>
  <c r="G12" i="58"/>
  <c r="I13" i="58"/>
  <c r="S14" i="58"/>
  <c r="G9" i="60"/>
  <c r="O9" i="60"/>
  <c r="Q10" i="62"/>
  <c r="K9" i="67"/>
  <c r="S9" i="67"/>
  <c r="G10" i="67"/>
  <c r="O10" i="67"/>
  <c r="K11" i="67"/>
  <c r="S11" i="67"/>
  <c r="G12" i="67"/>
  <c r="O12" i="67"/>
  <c r="K13" i="67"/>
  <c r="S13" i="67"/>
  <c r="G14" i="67"/>
  <c r="O14" i="67"/>
  <c r="K15" i="67"/>
  <c r="S15" i="67"/>
  <c r="G16" i="67"/>
  <c r="O16" i="67"/>
  <c r="K17" i="67"/>
  <c r="S17" i="67"/>
  <c r="G18" i="67"/>
  <c r="O18" i="67"/>
  <c r="G9" i="66"/>
  <c r="O9" i="66"/>
  <c r="K10" i="66"/>
  <c r="S10" i="66"/>
  <c r="G11" i="66"/>
  <c r="O11" i="66"/>
  <c r="K12" i="66"/>
  <c r="S12" i="66"/>
  <c r="G13" i="66"/>
  <c r="O13" i="66"/>
  <c r="K14" i="66"/>
  <c r="S14" i="66"/>
  <c r="G15" i="66"/>
  <c r="O15" i="66"/>
  <c r="K16" i="66"/>
  <c r="S16" i="66"/>
  <c r="G17" i="66"/>
  <c r="O17" i="66"/>
  <c r="K18" i="66"/>
  <c r="S18" i="66"/>
  <c r="G13" i="41"/>
  <c r="O13" i="41"/>
  <c r="K13" i="42"/>
  <c r="S13" i="42"/>
  <c r="M8" i="41"/>
  <c r="E9" i="41"/>
  <c r="G9" i="41"/>
  <c r="G8" i="66"/>
  <c r="O8" i="66"/>
  <c r="H22" i="66"/>
  <c r="P22" i="66"/>
  <c r="J22" i="66"/>
  <c r="R22" i="66"/>
  <c r="D20" i="66"/>
  <c r="L20" i="66"/>
  <c r="D21" i="66"/>
  <c r="L21" i="66"/>
  <c r="D22" i="66"/>
  <c r="L22" i="66"/>
  <c r="I8" i="66"/>
  <c r="Q8" i="66"/>
  <c r="F20" i="66"/>
  <c r="N20" i="66"/>
  <c r="F21" i="66"/>
  <c r="N21" i="66"/>
  <c r="F22" i="66"/>
  <c r="N22" i="66"/>
  <c r="H20" i="66"/>
  <c r="P20" i="66"/>
  <c r="H21" i="66"/>
  <c r="P21" i="66"/>
  <c r="K8" i="66"/>
  <c r="S8" i="66"/>
  <c r="J20" i="66"/>
  <c r="R20" i="66"/>
  <c r="J21" i="66"/>
  <c r="R21" i="66"/>
  <c r="Q8" i="67"/>
  <c r="F22" i="67"/>
  <c r="F21" i="67"/>
  <c r="F20" i="67"/>
  <c r="J22" i="67"/>
  <c r="J21" i="67"/>
  <c r="J20" i="67"/>
  <c r="N22" i="67"/>
  <c r="N21" i="67"/>
  <c r="N20" i="67"/>
  <c r="R22" i="67"/>
  <c r="R21" i="67"/>
  <c r="R20" i="67"/>
  <c r="G8" i="67"/>
  <c r="K8" i="67"/>
  <c r="O8" i="67"/>
  <c r="S8" i="67"/>
  <c r="D22" i="67"/>
  <c r="D21" i="67"/>
  <c r="D20" i="67"/>
  <c r="H22" i="67"/>
  <c r="H21" i="67"/>
  <c r="H20" i="67"/>
  <c r="L22" i="67"/>
  <c r="L21" i="67"/>
  <c r="L20" i="67"/>
  <c r="P22" i="67"/>
  <c r="P21" i="67"/>
  <c r="P20" i="67"/>
  <c r="E8" i="67"/>
  <c r="I8" i="67"/>
  <c r="M8" i="67"/>
  <c r="O10" i="64"/>
  <c r="K14" i="64"/>
  <c r="G20" i="64"/>
  <c r="I21" i="64"/>
  <c r="I23" i="64"/>
  <c r="Q8" i="64"/>
  <c r="E9" i="64"/>
  <c r="I10" i="64"/>
  <c r="O12" i="64"/>
  <c r="G14" i="64"/>
  <c r="I15" i="64"/>
  <c r="Q15" i="64"/>
  <c r="O20" i="64"/>
  <c r="G22" i="64"/>
  <c r="E23" i="64"/>
  <c r="M23" i="64"/>
  <c r="G12" i="64"/>
  <c r="Q21" i="64"/>
  <c r="G9" i="64"/>
  <c r="K10" i="64"/>
  <c r="O14" i="64"/>
  <c r="G16" i="64"/>
  <c r="I17" i="64"/>
  <c r="Q17" i="64"/>
  <c r="S22" i="64"/>
  <c r="E26" i="64"/>
  <c r="M26" i="64"/>
  <c r="G10" i="64"/>
  <c r="O18" i="64"/>
  <c r="D35" i="64"/>
  <c r="M28" i="64"/>
  <c r="I9" i="64"/>
  <c r="E10" i="64"/>
  <c r="M10" i="64"/>
  <c r="I11" i="64"/>
  <c r="Q11" i="64"/>
  <c r="O16" i="64"/>
  <c r="G18" i="64"/>
  <c r="I19" i="64"/>
  <c r="Q19" i="64"/>
  <c r="K25" i="64"/>
  <c r="S25" i="64"/>
  <c r="M13" i="64"/>
  <c r="S13" i="64"/>
  <c r="M15" i="64"/>
  <c r="Q16" i="64"/>
  <c r="M17" i="64"/>
  <c r="S17" i="64"/>
  <c r="Q18" i="64"/>
  <c r="S19" i="64"/>
  <c r="Q20" i="64"/>
  <c r="S21" i="64"/>
  <c r="G23" i="64"/>
  <c r="Q23" i="64"/>
  <c r="E24" i="64"/>
  <c r="G25" i="64"/>
  <c r="M25" i="64"/>
  <c r="I26" i="64"/>
  <c r="O26" i="64"/>
  <c r="I27" i="64"/>
  <c r="Q27" i="64"/>
  <c r="E28" i="64"/>
  <c r="I29" i="64"/>
  <c r="I31" i="64"/>
  <c r="Q31" i="64"/>
  <c r="D34" i="64"/>
  <c r="E8" i="64"/>
  <c r="I8" i="64"/>
  <c r="M8" i="64"/>
  <c r="O11" i="64"/>
  <c r="M12" i="64"/>
  <c r="O13" i="64"/>
  <c r="M14" i="64"/>
  <c r="O15" i="64"/>
  <c r="M16" i="64"/>
  <c r="O17" i="64"/>
  <c r="M18" i="64"/>
  <c r="O19" i="64"/>
  <c r="M20" i="64"/>
  <c r="O21" i="64"/>
  <c r="M22" i="64"/>
  <c r="S23" i="64"/>
  <c r="I25" i="64"/>
  <c r="K26" i="64"/>
  <c r="K27" i="64"/>
  <c r="S27" i="64"/>
  <c r="G28" i="64"/>
  <c r="O28" i="64"/>
  <c r="K29" i="64"/>
  <c r="E30" i="64"/>
  <c r="K31" i="64"/>
  <c r="S31" i="64"/>
  <c r="L34" i="64"/>
  <c r="Q28" i="64"/>
  <c r="P35" i="64"/>
  <c r="P34" i="64"/>
  <c r="P33" i="64"/>
  <c r="S11" i="64"/>
  <c r="Q12" i="64"/>
  <c r="Q14" i="64"/>
  <c r="S15" i="64"/>
  <c r="M19" i="64"/>
  <c r="M21" i="64"/>
  <c r="J35" i="64"/>
  <c r="J34" i="64"/>
  <c r="J33" i="64"/>
  <c r="N35" i="64"/>
  <c r="N34" i="64"/>
  <c r="N33" i="64"/>
  <c r="R35" i="64"/>
  <c r="R34" i="64"/>
  <c r="R33" i="64"/>
  <c r="S10" i="64"/>
  <c r="E11" i="64"/>
  <c r="K11" i="64"/>
  <c r="I12" i="64"/>
  <c r="S12" i="64"/>
  <c r="E13" i="64"/>
  <c r="K13" i="64"/>
  <c r="I14" i="64"/>
  <c r="S14" i="64"/>
  <c r="E15" i="64"/>
  <c r="K15" i="64"/>
  <c r="I16" i="64"/>
  <c r="S16" i="64"/>
  <c r="E17" i="64"/>
  <c r="K17" i="64"/>
  <c r="I18" i="64"/>
  <c r="S18" i="64"/>
  <c r="E19" i="64"/>
  <c r="K19" i="64"/>
  <c r="I20" i="64"/>
  <c r="S20" i="64"/>
  <c r="E21" i="64"/>
  <c r="K21" i="64"/>
  <c r="I22" i="64"/>
  <c r="O23" i="64"/>
  <c r="E25" i="64"/>
  <c r="O25" i="64"/>
  <c r="G26" i="64"/>
  <c r="Q26" i="64"/>
  <c r="E27" i="64"/>
  <c r="M27" i="64"/>
  <c r="E29" i="64"/>
  <c r="S29" i="64"/>
  <c r="G30" i="64"/>
  <c r="E31" i="64"/>
  <c r="M31" i="64"/>
  <c r="D33" i="64"/>
  <c r="I28" i="64"/>
  <c r="H35" i="64"/>
  <c r="H34" i="64"/>
  <c r="H33" i="64"/>
  <c r="Q10" i="64"/>
  <c r="M11" i="64"/>
  <c r="F35" i="64"/>
  <c r="F34" i="64"/>
  <c r="F33" i="64"/>
  <c r="G8" i="64"/>
  <c r="K8" i="64"/>
  <c r="O8" i="64"/>
  <c r="S8" i="64"/>
  <c r="G11" i="64"/>
  <c r="E12" i="64"/>
  <c r="G13" i="64"/>
  <c r="E14" i="64"/>
  <c r="G15" i="64"/>
  <c r="E16" i="64"/>
  <c r="G17" i="64"/>
  <c r="E18" i="64"/>
  <c r="G19" i="64"/>
  <c r="E20" i="64"/>
  <c r="G21" i="64"/>
  <c r="E22" i="64"/>
  <c r="K23" i="64"/>
  <c r="S24" i="64"/>
  <c r="Q25" i="64"/>
  <c r="S26" i="64"/>
  <c r="G27" i="64"/>
  <c r="O27" i="64"/>
  <c r="K28" i="64"/>
  <c r="S28" i="64"/>
  <c r="G29" i="64"/>
  <c r="S30" i="64"/>
  <c r="G31" i="64"/>
  <c r="O31" i="64"/>
  <c r="L33" i="64"/>
  <c r="L35" i="64"/>
  <c r="G9" i="65"/>
  <c r="I9" i="65"/>
  <c r="E10" i="65"/>
  <c r="G10" i="65"/>
  <c r="O10" i="65"/>
  <c r="M10" i="65"/>
  <c r="M13" i="65"/>
  <c r="M16" i="65"/>
  <c r="E18" i="65"/>
  <c r="E13" i="65"/>
  <c r="K10" i="65"/>
  <c r="S10" i="65"/>
  <c r="G11" i="65"/>
  <c r="O11" i="65"/>
  <c r="O12" i="65"/>
  <c r="Q11" i="65"/>
  <c r="I14" i="65"/>
  <c r="Q15" i="65"/>
  <c r="E16" i="65"/>
  <c r="Q17" i="65"/>
  <c r="M18" i="65"/>
  <c r="I19" i="65"/>
  <c r="Q19" i="65"/>
  <c r="S9" i="65"/>
  <c r="K11" i="65"/>
  <c r="S11" i="65"/>
  <c r="K12" i="65"/>
  <c r="S12" i="65"/>
  <c r="G13" i="65"/>
  <c r="O13" i="65"/>
  <c r="K14" i="65"/>
  <c r="S14" i="65"/>
  <c r="I11" i="65"/>
  <c r="Q12" i="65"/>
  <c r="I15" i="65"/>
  <c r="Q8" i="65"/>
  <c r="E9" i="65"/>
  <c r="I10" i="65"/>
  <c r="Q10" i="65"/>
  <c r="E11" i="65"/>
  <c r="M11" i="65"/>
  <c r="E12" i="65"/>
  <c r="M12" i="65"/>
  <c r="I13" i="65"/>
  <c r="Q13" i="65"/>
  <c r="E14" i="65"/>
  <c r="M14" i="65"/>
  <c r="I12" i="65"/>
  <c r="Q14" i="65"/>
  <c r="I17" i="65"/>
  <c r="G12" i="65"/>
  <c r="K13" i="65"/>
  <c r="S13" i="65"/>
  <c r="G14" i="65"/>
  <c r="O14" i="65"/>
  <c r="E22" i="65"/>
  <c r="I23" i="65"/>
  <c r="E25" i="65"/>
  <c r="M25" i="65"/>
  <c r="M26" i="65"/>
  <c r="I27" i="65"/>
  <c r="Q27" i="65"/>
  <c r="E28" i="65"/>
  <c r="M28" i="65"/>
  <c r="E29" i="65"/>
  <c r="E31" i="65"/>
  <c r="M31" i="65"/>
  <c r="K15" i="65"/>
  <c r="S15" i="65"/>
  <c r="G16" i="65"/>
  <c r="O16" i="65"/>
  <c r="K17" i="65"/>
  <c r="S17" i="65"/>
  <c r="G18" i="65"/>
  <c r="O18" i="65"/>
  <c r="K19" i="65"/>
  <c r="S19" i="65"/>
  <c r="G20" i="65"/>
  <c r="O20" i="65"/>
  <c r="K21" i="65"/>
  <c r="S21" i="65"/>
  <c r="G22" i="65"/>
  <c r="K23" i="65"/>
  <c r="S23" i="65"/>
  <c r="G24" i="65"/>
  <c r="G25" i="65"/>
  <c r="O25" i="65"/>
  <c r="G26" i="65"/>
  <c r="O26" i="65"/>
  <c r="K27" i="65"/>
  <c r="S27" i="65"/>
  <c r="G28" i="65"/>
  <c r="O28" i="65"/>
  <c r="G29" i="65"/>
  <c r="S30" i="65"/>
  <c r="G31" i="65"/>
  <c r="O31" i="65"/>
  <c r="E20" i="65"/>
  <c r="I21" i="65"/>
  <c r="M22" i="65"/>
  <c r="E24" i="65"/>
  <c r="E15" i="65"/>
  <c r="M15" i="65"/>
  <c r="I16" i="65"/>
  <c r="Q16" i="65"/>
  <c r="E17" i="65"/>
  <c r="M17" i="65"/>
  <c r="I18" i="65"/>
  <c r="Q18" i="65"/>
  <c r="E19" i="65"/>
  <c r="M19" i="65"/>
  <c r="I20" i="65"/>
  <c r="Q20" i="65"/>
  <c r="E21" i="65"/>
  <c r="M21" i="65"/>
  <c r="I22" i="65"/>
  <c r="E23" i="65"/>
  <c r="M23" i="65"/>
  <c r="I25" i="65"/>
  <c r="Q25" i="65"/>
  <c r="I26" i="65"/>
  <c r="Q26" i="65"/>
  <c r="E27" i="65"/>
  <c r="M27" i="65"/>
  <c r="I28" i="65"/>
  <c r="Q28" i="65"/>
  <c r="I29" i="65"/>
  <c r="E30" i="65"/>
  <c r="I31" i="65"/>
  <c r="Q31" i="65"/>
  <c r="M20" i="65"/>
  <c r="Q21" i="65"/>
  <c r="Q23" i="65"/>
  <c r="E26" i="65"/>
  <c r="E8" i="65"/>
  <c r="M8" i="65"/>
  <c r="G15" i="65"/>
  <c r="O15" i="65"/>
  <c r="K16" i="65"/>
  <c r="S16" i="65"/>
  <c r="G17" i="65"/>
  <c r="O17" i="65"/>
  <c r="K18" i="65"/>
  <c r="S18" i="65"/>
  <c r="G19" i="65"/>
  <c r="O19" i="65"/>
  <c r="K20" i="65"/>
  <c r="S20" i="65"/>
  <c r="G21" i="65"/>
  <c r="O21" i="65"/>
  <c r="K22" i="65"/>
  <c r="S22" i="65"/>
  <c r="G23" i="65"/>
  <c r="O23" i="65"/>
  <c r="S24" i="65"/>
  <c r="K25" i="65"/>
  <c r="S25" i="65"/>
  <c r="K26" i="65"/>
  <c r="S26" i="65"/>
  <c r="G27" i="65"/>
  <c r="O27" i="65"/>
  <c r="K28" i="65"/>
  <c r="S28" i="65"/>
  <c r="K29" i="65"/>
  <c r="S29" i="65"/>
  <c r="G30" i="65"/>
  <c r="K31" i="65"/>
  <c r="S31" i="65"/>
  <c r="F35" i="65"/>
  <c r="N35" i="65"/>
  <c r="I8" i="65"/>
  <c r="J35" i="65"/>
  <c r="R35" i="65"/>
  <c r="D33" i="65"/>
  <c r="L33" i="65"/>
  <c r="D34" i="65"/>
  <c r="L34" i="65"/>
  <c r="D35" i="65"/>
  <c r="L35" i="65"/>
  <c r="G8" i="65"/>
  <c r="K8" i="65"/>
  <c r="O8" i="65"/>
  <c r="S8" i="65"/>
  <c r="F33" i="65"/>
  <c r="N33" i="65"/>
  <c r="F34" i="65"/>
  <c r="N34" i="65"/>
  <c r="H33" i="65"/>
  <c r="P33" i="65"/>
  <c r="H34" i="65"/>
  <c r="P34" i="65"/>
  <c r="H35" i="65"/>
  <c r="P35" i="65"/>
  <c r="J33" i="65"/>
  <c r="R33" i="65"/>
  <c r="J34" i="65"/>
  <c r="R34" i="65"/>
  <c r="G13" i="62"/>
  <c r="K14" i="62"/>
  <c r="S22" i="62"/>
  <c r="I24" i="62"/>
  <c r="Q24" i="62"/>
  <c r="E25" i="62"/>
  <c r="M25" i="62"/>
  <c r="E26" i="62"/>
  <c r="M26" i="62"/>
  <c r="K27" i="62"/>
  <c r="G12" i="62"/>
  <c r="O13" i="62"/>
  <c r="G15" i="62"/>
  <c r="S16" i="62"/>
  <c r="G17" i="62"/>
  <c r="K18" i="62"/>
  <c r="S18" i="62"/>
  <c r="O19" i="62"/>
  <c r="K20" i="62"/>
  <c r="G21" i="62"/>
  <c r="K22" i="62"/>
  <c r="G23" i="62"/>
  <c r="G24" i="62"/>
  <c r="K25" i="62"/>
  <c r="I27" i="62"/>
  <c r="F31" i="62"/>
  <c r="M11" i="62"/>
  <c r="Q15" i="62"/>
  <c r="E16" i="62"/>
  <c r="Q17" i="62"/>
  <c r="M18" i="62"/>
  <c r="I19" i="62"/>
  <c r="E20" i="62"/>
  <c r="I21" i="62"/>
  <c r="E22" i="62"/>
  <c r="I8" i="62"/>
  <c r="Q8" i="62"/>
  <c r="E9" i="62"/>
  <c r="M9" i="62"/>
  <c r="K10" i="62"/>
  <c r="S10" i="62"/>
  <c r="G11" i="62"/>
  <c r="O11" i="62"/>
  <c r="K12" i="62"/>
  <c r="K13" i="62"/>
  <c r="S13" i="62"/>
  <c r="G14" i="62"/>
  <c r="O14" i="62"/>
  <c r="K15" i="62"/>
  <c r="S15" i="62"/>
  <c r="G16" i="62"/>
  <c r="O16" i="62"/>
  <c r="K17" i="62"/>
  <c r="S17" i="62"/>
  <c r="G18" i="62"/>
  <c r="O18" i="62"/>
  <c r="K19" i="62"/>
  <c r="S19" i="62"/>
  <c r="G20" i="62"/>
  <c r="O20" i="62"/>
  <c r="K21" i="62"/>
  <c r="S21" i="62"/>
  <c r="G22" i="62"/>
  <c r="O22" i="62"/>
  <c r="K23" i="62"/>
  <c r="K24" i="62"/>
  <c r="S24" i="62"/>
  <c r="G25" i="62"/>
  <c r="S25" i="62"/>
  <c r="G26" i="62"/>
  <c r="O26" i="62"/>
  <c r="E27" i="62"/>
  <c r="M27" i="62"/>
  <c r="S11" i="62"/>
  <c r="S12" i="62"/>
  <c r="S14" i="62"/>
  <c r="O15" i="62"/>
  <c r="K16" i="62"/>
  <c r="O17" i="62"/>
  <c r="G19" i="62"/>
  <c r="S20" i="62"/>
  <c r="O21" i="62"/>
  <c r="S23" i="62"/>
  <c r="O24" i="62"/>
  <c r="K26" i="62"/>
  <c r="N31" i="62"/>
  <c r="K9" i="62"/>
  <c r="I10" i="62"/>
  <c r="E11" i="62"/>
  <c r="I12" i="62"/>
  <c r="I13" i="62"/>
  <c r="Q13" i="62"/>
  <c r="E14" i="62"/>
  <c r="M14" i="62"/>
  <c r="I15" i="62"/>
  <c r="M16" i="62"/>
  <c r="I17" i="62"/>
  <c r="E18" i="62"/>
  <c r="Q19" i="62"/>
  <c r="M20" i="62"/>
  <c r="Q21" i="62"/>
  <c r="M22" i="62"/>
  <c r="I23" i="62"/>
  <c r="J31" i="62"/>
  <c r="R31" i="62"/>
  <c r="G9" i="62"/>
  <c r="O9" i="62"/>
  <c r="E10" i="62"/>
  <c r="M10" i="62"/>
  <c r="I11" i="62"/>
  <c r="Q11" i="62"/>
  <c r="E12" i="62"/>
  <c r="M12" i="62"/>
  <c r="E13" i="62"/>
  <c r="M13" i="62"/>
  <c r="I14" i="62"/>
  <c r="Q14" i="62"/>
  <c r="E15" i="62"/>
  <c r="M15" i="62"/>
  <c r="I16" i="62"/>
  <c r="Q16" i="62"/>
  <c r="E17" i="62"/>
  <c r="M17" i="62"/>
  <c r="I18" i="62"/>
  <c r="Q18" i="62"/>
  <c r="E19" i="62"/>
  <c r="M19" i="62"/>
  <c r="I20" i="62"/>
  <c r="Q20" i="62"/>
  <c r="E21" i="62"/>
  <c r="M21" i="62"/>
  <c r="I22" i="62"/>
  <c r="Q22" i="62"/>
  <c r="E23" i="62"/>
  <c r="M23" i="62"/>
  <c r="E24" i="62"/>
  <c r="M24" i="62"/>
  <c r="I25" i="62"/>
  <c r="I26" i="62"/>
  <c r="S26" i="62"/>
  <c r="G27" i="62"/>
  <c r="S27" i="62"/>
  <c r="D29" i="62"/>
  <c r="L29" i="62"/>
  <c r="D30" i="62"/>
  <c r="L30" i="62"/>
  <c r="D31" i="62"/>
  <c r="L31" i="62"/>
  <c r="G8" i="62"/>
  <c r="K8" i="62"/>
  <c r="O8" i="62"/>
  <c r="S8" i="62"/>
  <c r="F29" i="62"/>
  <c r="N29" i="62"/>
  <c r="F30" i="62"/>
  <c r="N30" i="62"/>
  <c r="H29" i="62"/>
  <c r="P29" i="62"/>
  <c r="H30" i="62"/>
  <c r="P30" i="62"/>
  <c r="H31" i="62"/>
  <c r="P31" i="62"/>
  <c r="J29" i="62"/>
  <c r="R29" i="62"/>
  <c r="J30" i="62"/>
  <c r="R30" i="62"/>
  <c r="I10" i="63"/>
  <c r="M11" i="63"/>
  <c r="E15" i="63"/>
  <c r="I16" i="63"/>
  <c r="M17" i="63"/>
  <c r="Q18" i="63"/>
  <c r="Q20" i="63"/>
  <c r="E23" i="63"/>
  <c r="I24" i="63"/>
  <c r="I26" i="63"/>
  <c r="M27" i="63"/>
  <c r="G9" i="63"/>
  <c r="O9" i="63"/>
  <c r="K10" i="63"/>
  <c r="S10" i="63"/>
  <c r="G11" i="63"/>
  <c r="O11" i="63"/>
  <c r="K12" i="63"/>
  <c r="S12" i="63"/>
  <c r="G13" i="63"/>
  <c r="O13" i="63"/>
  <c r="K14" i="63"/>
  <c r="S14" i="63"/>
  <c r="G15" i="63"/>
  <c r="O15" i="63"/>
  <c r="K16" i="63"/>
  <c r="S16" i="63"/>
  <c r="G17" i="63"/>
  <c r="O17" i="63"/>
  <c r="K18" i="63"/>
  <c r="S18" i="63"/>
  <c r="G19" i="63"/>
  <c r="O19" i="63"/>
  <c r="K20" i="63"/>
  <c r="S20" i="63"/>
  <c r="G21" i="63"/>
  <c r="O21" i="63"/>
  <c r="K22" i="63"/>
  <c r="S22" i="63"/>
  <c r="G23" i="63"/>
  <c r="K24" i="63"/>
  <c r="S24" i="63"/>
  <c r="G25" i="63"/>
  <c r="K26" i="63"/>
  <c r="S26" i="63"/>
  <c r="G27" i="63"/>
  <c r="E11" i="63"/>
  <c r="I12" i="63"/>
  <c r="M13" i="63"/>
  <c r="Q14" i="63"/>
  <c r="E17" i="63"/>
  <c r="I18" i="63"/>
  <c r="M19" i="63"/>
  <c r="E21" i="63"/>
  <c r="I22" i="63"/>
  <c r="M23" i="63"/>
  <c r="Q24" i="63"/>
  <c r="M25" i="63"/>
  <c r="E8" i="63"/>
  <c r="M8" i="63"/>
  <c r="I9" i="63"/>
  <c r="E10" i="63"/>
  <c r="M10" i="63"/>
  <c r="I11" i="63"/>
  <c r="Q11" i="63"/>
  <c r="E12" i="63"/>
  <c r="M12" i="63"/>
  <c r="I13" i="63"/>
  <c r="Q13" i="63"/>
  <c r="E14" i="63"/>
  <c r="M14" i="63"/>
  <c r="I15" i="63"/>
  <c r="Q15" i="63"/>
  <c r="E16" i="63"/>
  <c r="M16" i="63"/>
  <c r="I17" i="63"/>
  <c r="Q17" i="63"/>
  <c r="E18" i="63"/>
  <c r="M18" i="63"/>
  <c r="I19" i="63"/>
  <c r="Q19" i="63"/>
  <c r="E20" i="63"/>
  <c r="M20" i="63"/>
  <c r="I21" i="63"/>
  <c r="Q21" i="63"/>
  <c r="E22" i="63"/>
  <c r="M22" i="63"/>
  <c r="I23" i="63"/>
  <c r="E24" i="63"/>
  <c r="M24" i="63"/>
  <c r="I25" i="63"/>
  <c r="E26" i="63"/>
  <c r="M26" i="63"/>
  <c r="I27" i="63"/>
  <c r="Q10" i="63"/>
  <c r="E13" i="63"/>
  <c r="I14" i="63"/>
  <c r="M15" i="63"/>
  <c r="Q16" i="63"/>
  <c r="E19" i="63"/>
  <c r="I20" i="63"/>
  <c r="M21" i="63"/>
  <c r="Q22" i="63"/>
  <c r="E25" i="63"/>
  <c r="E27" i="63"/>
  <c r="K9" i="63"/>
  <c r="S9" i="63"/>
  <c r="G10" i="63"/>
  <c r="O10" i="63"/>
  <c r="K11" i="63"/>
  <c r="S11" i="63"/>
  <c r="G12" i="63"/>
  <c r="K13" i="63"/>
  <c r="S13" i="63"/>
  <c r="G14" i="63"/>
  <c r="O14" i="63"/>
  <c r="K15" i="63"/>
  <c r="S15" i="63"/>
  <c r="G16" i="63"/>
  <c r="O16" i="63"/>
  <c r="K17" i="63"/>
  <c r="S17" i="63"/>
  <c r="G18" i="63"/>
  <c r="O18" i="63"/>
  <c r="K19" i="63"/>
  <c r="S19" i="63"/>
  <c r="G20" i="63"/>
  <c r="O20" i="63"/>
  <c r="K21" i="63"/>
  <c r="S21" i="63"/>
  <c r="G22" i="63"/>
  <c r="O22" i="63"/>
  <c r="K23" i="63"/>
  <c r="S23" i="63"/>
  <c r="G24" i="63"/>
  <c r="O24" i="63"/>
  <c r="K25" i="63"/>
  <c r="S25" i="63"/>
  <c r="G26" i="63"/>
  <c r="O26" i="63"/>
  <c r="K27" i="63"/>
  <c r="S27" i="63"/>
  <c r="P31" i="63"/>
  <c r="H31" i="63"/>
  <c r="J31" i="63"/>
  <c r="R31" i="63"/>
  <c r="G8" i="63"/>
  <c r="O8" i="63"/>
  <c r="D29" i="63"/>
  <c r="L29" i="63"/>
  <c r="D30" i="63"/>
  <c r="L30" i="63"/>
  <c r="D31" i="63"/>
  <c r="L31" i="63"/>
  <c r="I8" i="63"/>
  <c r="Q8" i="63"/>
  <c r="F29" i="63"/>
  <c r="N29" i="63"/>
  <c r="F30" i="63"/>
  <c r="N30" i="63"/>
  <c r="F31" i="63"/>
  <c r="N31" i="63"/>
  <c r="H29" i="63"/>
  <c r="P29" i="63"/>
  <c r="H30" i="63"/>
  <c r="P30" i="63"/>
  <c r="K8" i="63"/>
  <c r="S8" i="63"/>
  <c r="J29" i="63"/>
  <c r="R29" i="63"/>
  <c r="J30" i="63"/>
  <c r="R30" i="63"/>
  <c r="I11" i="60"/>
  <c r="E12" i="60"/>
  <c r="I13" i="60"/>
  <c r="M14" i="60"/>
  <c r="Q15" i="60"/>
  <c r="E18" i="60"/>
  <c r="I19" i="60"/>
  <c r="M20" i="60"/>
  <c r="I21" i="60"/>
  <c r="M22" i="60"/>
  <c r="Q23" i="60"/>
  <c r="I25" i="60"/>
  <c r="M26" i="60"/>
  <c r="K9" i="60"/>
  <c r="S9" i="60"/>
  <c r="G10" i="60"/>
  <c r="O10" i="60"/>
  <c r="K11" i="60"/>
  <c r="S11" i="60"/>
  <c r="G12" i="60"/>
  <c r="O12" i="60"/>
  <c r="K13" i="60"/>
  <c r="S13" i="60"/>
  <c r="G14" i="60"/>
  <c r="O14" i="60"/>
  <c r="K15" i="60"/>
  <c r="S15" i="60"/>
  <c r="G16" i="60"/>
  <c r="K17" i="60"/>
  <c r="S17" i="60"/>
  <c r="G18" i="60"/>
  <c r="O18" i="60"/>
  <c r="K19" i="60"/>
  <c r="S19" i="60"/>
  <c r="G20" i="60"/>
  <c r="O20" i="60"/>
  <c r="K21" i="60"/>
  <c r="S21" i="60"/>
  <c r="G22" i="60"/>
  <c r="O22" i="60"/>
  <c r="K23" i="60"/>
  <c r="S23" i="60"/>
  <c r="G24" i="60"/>
  <c r="O24" i="60"/>
  <c r="S25" i="60"/>
  <c r="G26" i="60"/>
  <c r="O26" i="60"/>
  <c r="M10" i="60"/>
  <c r="M12" i="60"/>
  <c r="Q13" i="60"/>
  <c r="E16" i="60"/>
  <c r="I17" i="60"/>
  <c r="M18" i="60"/>
  <c r="Q19" i="60"/>
  <c r="E22" i="60"/>
  <c r="E24" i="60"/>
  <c r="E26" i="60"/>
  <c r="E9" i="60"/>
  <c r="M9" i="60"/>
  <c r="I10" i="60"/>
  <c r="Q10" i="60"/>
  <c r="E11" i="60"/>
  <c r="M11" i="60"/>
  <c r="I12" i="60"/>
  <c r="Q12" i="60"/>
  <c r="E13" i="60"/>
  <c r="M13" i="60"/>
  <c r="I14" i="60"/>
  <c r="Q14" i="60"/>
  <c r="E15" i="60"/>
  <c r="M15" i="60"/>
  <c r="I16" i="60"/>
  <c r="E17" i="60"/>
  <c r="M17" i="60"/>
  <c r="I18" i="60"/>
  <c r="Q18" i="60"/>
  <c r="E19" i="60"/>
  <c r="M19" i="60"/>
  <c r="I20" i="60"/>
  <c r="Q20" i="60"/>
  <c r="E21" i="60"/>
  <c r="M21" i="60"/>
  <c r="I22" i="60"/>
  <c r="Q22" i="60"/>
  <c r="E23" i="60"/>
  <c r="M23" i="60"/>
  <c r="I24" i="60"/>
  <c r="Q24" i="60"/>
  <c r="E25" i="60"/>
  <c r="I26" i="60"/>
  <c r="Q26" i="60"/>
  <c r="E10" i="60"/>
  <c r="Q11" i="60"/>
  <c r="E14" i="60"/>
  <c r="I15" i="60"/>
  <c r="M16" i="60"/>
  <c r="Q17" i="60"/>
  <c r="E20" i="60"/>
  <c r="Q21" i="60"/>
  <c r="I23" i="60"/>
  <c r="M24" i="60"/>
  <c r="K10" i="60"/>
  <c r="S10" i="60"/>
  <c r="G11" i="60"/>
  <c r="O11" i="60"/>
  <c r="K12" i="60"/>
  <c r="S12" i="60"/>
  <c r="G13" i="60"/>
  <c r="O13" i="60"/>
  <c r="K14" i="60"/>
  <c r="S14" i="60"/>
  <c r="G15" i="60"/>
  <c r="O15" i="60"/>
  <c r="K16" i="60"/>
  <c r="S16" i="60"/>
  <c r="G17" i="60"/>
  <c r="O17" i="60"/>
  <c r="K18" i="60"/>
  <c r="S18" i="60"/>
  <c r="G19" i="60"/>
  <c r="O19" i="60"/>
  <c r="K20" i="60"/>
  <c r="S20" i="60"/>
  <c r="G21" i="60"/>
  <c r="O21" i="60"/>
  <c r="K22" i="60"/>
  <c r="S22" i="60"/>
  <c r="G23" i="60"/>
  <c r="O23" i="60"/>
  <c r="K24" i="60"/>
  <c r="S24" i="60"/>
  <c r="G25" i="60"/>
  <c r="K26" i="60"/>
  <c r="S26" i="60"/>
  <c r="H30" i="60"/>
  <c r="H29" i="60"/>
  <c r="H28" i="60"/>
  <c r="I8" i="60"/>
  <c r="J30" i="60"/>
  <c r="J29" i="60"/>
  <c r="J28" i="60"/>
  <c r="K8" i="60"/>
  <c r="R30" i="60"/>
  <c r="R29" i="60"/>
  <c r="R28" i="60"/>
  <c r="S8" i="60"/>
  <c r="E8" i="60"/>
  <c r="D30" i="60"/>
  <c r="D29" i="60"/>
  <c r="M8" i="60"/>
  <c r="L30" i="60"/>
  <c r="L29" i="60"/>
  <c r="D28" i="60"/>
  <c r="P30" i="60"/>
  <c r="P29" i="60"/>
  <c r="P28" i="60"/>
  <c r="Q8" i="60"/>
  <c r="G8" i="60"/>
  <c r="F30" i="60"/>
  <c r="F29" i="60"/>
  <c r="F28" i="60"/>
  <c r="O8" i="60"/>
  <c r="N30" i="60"/>
  <c r="N29" i="60"/>
  <c r="N28" i="60"/>
  <c r="L28" i="60"/>
  <c r="K10" i="61"/>
  <c r="G11" i="61"/>
  <c r="S12" i="61"/>
  <c r="O13" i="61"/>
  <c r="K14" i="61"/>
  <c r="G15" i="61"/>
  <c r="S16" i="61"/>
  <c r="O17" i="61"/>
  <c r="K18" i="61"/>
  <c r="G19" i="61"/>
  <c r="S20" i="61"/>
  <c r="O21" i="61"/>
  <c r="K22" i="61"/>
  <c r="G23" i="61"/>
  <c r="S24" i="61"/>
  <c r="K26" i="61"/>
  <c r="S26" i="61"/>
  <c r="M10" i="61"/>
  <c r="I11" i="61"/>
  <c r="E12" i="61"/>
  <c r="Q13" i="61"/>
  <c r="M14" i="61"/>
  <c r="I15" i="61"/>
  <c r="E16" i="61"/>
  <c r="Q17" i="61"/>
  <c r="E18" i="61"/>
  <c r="Q19" i="61"/>
  <c r="M20" i="61"/>
  <c r="I21" i="61"/>
  <c r="E22" i="61"/>
  <c r="Q23" i="61"/>
  <c r="M24" i="61"/>
  <c r="I25" i="61"/>
  <c r="E26" i="61"/>
  <c r="M26" i="61"/>
  <c r="K9" i="61"/>
  <c r="S9" i="61"/>
  <c r="G10" i="61"/>
  <c r="O10" i="61"/>
  <c r="K11" i="61"/>
  <c r="S11" i="61"/>
  <c r="G12" i="61"/>
  <c r="O12" i="61"/>
  <c r="K13" i="61"/>
  <c r="S13" i="61"/>
  <c r="G14" i="61"/>
  <c r="O14" i="61"/>
  <c r="K15" i="61"/>
  <c r="S15" i="61"/>
  <c r="G16" i="61"/>
  <c r="K17" i="61"/>
  <c r="S17" i="61"/>
  <c r="G18" i="61"/>
  <c r="O18" i="61"/>
  <c r="K19" i="61"/>
  <c r="S19" i="61"/>
  <c r="G20" i="61"/>
  <c r="O20" i="61"/>
  <c r="K21" i="61"/>
  <c r="S21" i="61"/>
  <c r="G22" i="61"/>
  <c r="O22" i="61"/>
  <c r="K23" i="61"/>
  <c r="S23" i="61"/>
  <c r="G24" i="61"/>
  <c r="O24" i="61"/>
  <c r="S25" i="61"/>
  <c r="G26" i="61"/>
  <c r="O26" i="61"/>
  <c r="S27" i="61"/>
  <c r="G28" i="61"/>
  <c r="S10" i="61"/>
  <c r="O11" i="61"/>
  <c r="K12" i="61"/>
  <c r="G13" i="61"/>
  <c r="S14" i="61"/>
  <c r="O15" i="61"/>
  <c r="K16" i="61"/>
  <c r="G17" i="61"/>
  <c r="S18" i="61"/>
  <c r="O19" i="61"/>
  <c r="K20" i="61"/>
  <c r="G21" i="61"/>
  <c r="S22" i="61"/>
  <c r="O23" i="61"/>
  <c r="K24" i="61"/>
  <c r="G25" i="61"/>
  <c r="G27" i="61"/>
  <c r="E10" i="61"/>
  <c r="Q11" i="61"/>
  <c r="M12" i="61"/>
  <c r="I13" i="61"/>
  <c r="E14" i="61"/>
  <c r="Q15" i="61"/>
  <c r="M16" i="61"/>
  <c r="I17" i="61"/>
  <c r="M18" i="61"/>
  <c r="I19" i="61"/>
  <c r="E20" i="61"/>
  <c r="Q21" i="61"/>
  <c r="M22" i="61"/>
  <c r="I23" i="61"/>
  <c r="E24" i="61"/>
  <c r="E28" i="61"/>
  <c r="E9" i="61"/>
  <c r="M9" i="61"/>
  <c r="I10" i="61"/>
  <c r="Q10" i="61"/>
  <c r="E11" i="61"/>
  <c r="M11" i="61"/>
  <c r="I12" i="61"/>
  <c r="Q12" i="61"/>
  <c r="E13" i="61"/>
  <c r="M13" i="61"/>
  <c r="I14" i="61"/>
  <c r="Q14" i="61"/>
  <c r="E15" i="61"/>
  <c r="M15" i="61"/>
  <c r="I16" i="61"/>
  <c r="E17" i="61"/>
  <c r="M17" i="61"/>
  <c r="I18" i="61"/>
  <c r="Q18" i="61"/>
  <c r="E19" i="61"/>
  <c r="M19" i="61"/>
  <c r="I20" i="61"/>
  <c r="Q20" i="61"/>
  <c r="E21" i="61"/>
  <c r="M21" i="61"/>
  <c r="I22" i="61"/>
  <c r="Q22" i="61"/>
  <c r="E23" i="61"/>
  <c r="M23" i="61"/>
  <c r="I24" i="61"/>
  <c r="Q24" i="61"/>
  <c r="E25" i="61"/>
  <c r="I26" i="61"/>
  <c r="Q26" i="61"/>
  <c r="E27" i="61"/>
  <c r="S28" i="61"/>
  <c r="G8" i="61"/>
  <c r="K8" i="61"/>
  <c r="S8" i="61"/>
  <c r="L32" i="61"/>
  <c r="N32" i="61"/>
  <c r="N31" i="61"/>
  <c r="N30" i="61"/>
  <c r="D31" i="61"/>
  <c r="O8" i="61"/>
  <c r="L31" i="61"/>
  <c r="J32" i="61"/>
  <c r="J31" i="61"/>
  <c r="J30" i="61"/>
  <c r="H32" i="61"/>
  <c r="H31" i="61"/>
  <c r="H30" i="61"/>
  <c r="P32" i="61"/>
  <c r="P31" i="61"/>
  <c r="P30" i="61"/>
  <c r="D30" i="61"/>
  <c r="D32" i="61"/>
  <c r="F32" i="61"/>
  <c r="F31" i="61"/>
  <c r="F30" i="61"/>
  <c r="R32" i="61"/>
  <c r="R31" i="61"/>
  <c r="R30" i="61"/>
  <c r="E8" i="61"/>
  <c r="I8" i="61"/>
  <c r="M8" i="61"/>
  <c r="Q8" i="61"/>
  <c r="L30" i="61"/>
  <c r="E11" i="59"/>
  <c r="G15" i="59"/>
  <c r="I10" i="59"/>
  <c r="I16" i="59"/>
  <c r="I18" i="59"/>
  <c r="I20" i="59"/>
  <c r="Q9" i="59"/>
  <c r="S12" i="59"/>
  <c r="Q11" i="59"/>
  <c r="G19" i="59"/>
  <c r="E14" i="59"/>
  <c r="K9" i="59"/>
  <c r="M10" i="59"/>
  <c r="S10" i="59"/>
  <c r="O12" i="59"/>
  <c r="I14" i="59"/>
  <c r="H38" i="58"/>
  <c r="H37" i="58"/>
  <c r="H36" i="58"/>
  <c r="I8" i="58"/>
  <c r="N38" i="58"/>
  <c r="N37" i="58"/>
  <c r="N36" i="58"/>
  <c r="K9" i="58"/>
  <c r="I10" i="58"/>
  <c r="K11" i="58"/>
  <c r="I12" i="58"/>
  <c r="K13" i="58"/>
  <c r="I14" i="58"/>
  <c r="K15" i="58"/>
  <c r="Q15" i="58"/>
  <c r="D38" i="58"/>
  <c r="D36" i="58"/>
  <c r="E8" i="58"/>
  <c r="D37" i="58"/>
  <c r="J38" i="58"/>
  <c r="J37" i="58"/>
  <c r="J36" i="58"/>
  <c r="E10" i="58"/>
  <c r="G11" i="58"/>
  <c r="E12" i="58"/>
  <c r="G13" i="58"/>
  <c r="E14" i="58"/>
  <c r="G15" i="58"/>
  <c r="S15" i="58"/>
  <c r="G16" i="58"/>
  <c r="K17" i="58"/>
  <c r="S17" i="58"/>
  <c r="G18" i="58"/>
  <c r="O18" i="58"/>
  <c r="K19" i="58"/>
  <c r="S19" i="58"/>
  <c r="G20" i="58"/>
  <c r="O20" i="58"/>
  <c r="K21" i="58"/>
  <c r="S21" i="58"/>
  <c r="G22" i="58"/>
  <c r="O22" i="58"/>
  <c r="K23" i="58"/>
  <c r="S23" i="58"/>
  <c r="G24" i="58"/>
  <c r="O24" i="58"/>
  <c r="K25" i="58"/>
  <c r="S25" i="58"/>
  <c r="G26" i="58"/>
  <c r="O26" i="58"/>
  <c r="K27" i="58"/>
  <c r="S27" i="58"/>
  <c r="G28" i="58"/>
  <c r="O28" i="58"/>
  <c r="K29" i="58"/>
  <c r="S29" i="58"/>
  <c r="G30" i="58"/>
  <c r="F38" i="58"/>
  <c r="F37" i="58"/>
  <c r="F36" i="58"/>
  <c r="K8" i="58"/>
  <c r="P38" i="58"/>
  <c r="P37" i="58"/>
  <c r="P36" i="58"/>
  <c r="Q8" i="58"/>
  <c r="Q10" i="58"/>
  <c r="S11" i="58"/>
  <c r="Q12" i="58"/>
  <c r="S13" i="58"/>
  <c r="Q14" i="58"/>
  <c r="I16" i="58"/>
  <c r="Q16" i="58"/>
  <c r="E17" i="58"/>
  <c r="M17" i="58"/>
  <c r="I18" i="58"/>
  <c r="Q18" i="58"/>
  <c r="E19" i="58"/>
  <c r="M19" i="58"/>
  <c r="I20" i="58"/>
  <c r="Q20" i="58"/>
  <c r="E21" i="58"/>
  <c r="M21" i="58"/>
  <c r="I22" i="58"/>
  <c r="Q22" i="58"/>
  <c r="E23" i="58"/>
  <c r="M23" i="58"/>
  <c r="I24" i="58"/>
  <c r="Q24" i="58"/>
  <c r="E25" i="58"/>
  <c r="M25" i="58"/>
  <c r="I26" i="58"/>
  <c r="Q26" i="58"/>
  <c r="G8" i="58"/>
  <c r="L38" i="58"/>
  <c r="L36" i="58"/>
  <c r="M8" i="58"/>
  <c r="L37" i="58"/>
  <c r="R38" i="58"/>
  <c r="R37" i="58"/>
  <c r="R36" i="58"/>
  <c r="O9" i="58"/>
  <c r="M10" i="58"/>
  <c r="O11" i="58"/>
  <c r="M12" i="58"/>
  <c r="O13" i="58"/>
  <c r="M14" i="58"/>
  <c r="O15" i="58"/>
  <c r="K16" i="58"/>
  <c r="S16" i="58"/>
  <c r="G17" i="58"/>
  <c r="O17" i="58"/>
  <c r="K18" i="58"/>
  <c r="S18" i="58"/>
  <c r="G19" i="58"/>
  <c r="O19" i="58"/>
  <c r="K20" i="58"/>
  <c r="S20" i="58"/>
  <c r="G21" i="58"/>
  <c r="O21" i="58"/>
  <c r="O29" i="58"/>
  <c r="E27" i="58"/>
  <c r="M27" i="58"/>
  <c r="I28" i="58"/>
  <c r="Q28" i="58"/>
  <c r="E29" i="58"/>
  <c r="M29" i="58"/>
  <c r="I30" i="58"/>
  <c r="Q30" i="58"/>
  <c r="E31" i="58"/>
  <c r="M31" i="58"/>
  <c r="I32" i="58"/>
  <c r="Q32" i="58"/>
  <c r="E33" i="58"/>
  <c r="M33" i="58"/>
  <c r="I34" i="58"/>
  <c r="Q34" i="58"/>
  <c r="K30" i="58"/>
  <c r="S30" i="58"/>
  <c r="G31" i="58"/>
  <c r="O31" i="58"/>
  <c r="K32" i="58"/>
  <c r="S32" i="58"/>
  <c r="G33" i="58"/>
  <c r="O33" i="58"/>
  <c r="K34" i="58"/>
  <c r="S34" i="58"/>
  <c r="K22" i="58"/>
  <c r="S22" i="58"/>
  <c r="G23" i="58"/>
  <c r="O23" i="58"/>
  <c r="K24" i="58"/>
  <c r="S24" i="58"/>
  <c r="G25" i="58"/>
  <c r="O25" i="58"/>
  <c r="K26" i="58"/>
  <c r="S26" i="58"/>
  <c r="G27" i="58"/>
  <c r="O27" i="58"/>
  <c r="K28" i="58"/>
  <c r="S28" i="58"/>
  <c r="G29" i="58"/>
  <c r="E16" i="58"/>
  <c r="M16" i="58"/>
  <c r="I17" i="58"/>
  <c r="Q17" i="58"/>
  <c r="E18" i="58"/>
  <c r="M18" i="58"/>
  <c r="I19" i="58"/>
  <c r="Q19" i="58"/>
  <c r="E20" i="58"/>
  <c r="M20" i="58"/>
  <c r="I21" i="58"/>
  <c r="Q21" i="58"/>
  <c r="E22" i="58"/>
  <c r="M22" i="58"/>
  <c r="I23" i="58"/>
  <c r="Q23" i="58"/>
  <c r="E24" i="58"/>
  <c r="M24" i="58"/>
  <c r="I25" i="58"/>
  <c r="Q25" i="58"/>
  <c r="E26" i="58"/>
  <c r="M26" i="58"/>
  <c r="I27" i="58"/>
  <c r="Q27" i="58"/>
  <c r="E28" i="58"/>
  <c r="M28" i="58"/>
  <c r="I29" i="58"/>
  <c r="Q29" i="58"/>
  <c r="E30" i="58"/>
  <c r="M30" i="58"/>
  <c r="I31" i="58"/>
  <c r="Q31" i="58"/>
  <c r="E32" i="58"/>
  <c r="M32" i="58"/>
  <c r="I33" i="58"/>
  <c r="Q33" i="58"/>
  <c r="E34" i="58"/>
  <c r="M34" i="58"/>
  <c r="O30" i="58"/>
  <c r="K31" i="58"/>
  <c r="S31" i="58"/>
  <c r="G32" i="58"/>
  <c r="O32" i="58"/>
  <c r="K33" i="58"/>
  <c r="S33" i="58"/>
  <c r="G34" i="58"/>
  <c r="O34" i="58"/>
  <c r="K11" i="59"/>
  <c r="I12" i="59"/>
  <c r="E13" i="59"/>
  <c r="K13" i="59"/>
  <c r="Q13" i="59"/>
  <c r="M14" i="59"/>
  <c r="M15" i="59"/>
  <c r="M16" i="59"/>
  <c r="G17" i="59"/>
  <c r="M17" i="59"/>
  <c r="M18" i="59"/>
  <c r="M19" i="59"/>
  <c r="M20" i="59"/>
  <c r="I21" i="59"/>
  <c r="Q21" i="59"/>
  <c r="E22" i="59"/>
  <c r="M22" i="59"/>
  <c r="I23" i="59"/>
  <c r="Q23" i="59"/>
  <c r="E24" i="59"/>
  <c r="M24" i="59"/>
  <c r="G9" i="59"/>
  <c r="E10" i="59"/>
  <c r="G11" i="59"/>
  <c r="E12" i="59"/>
  <c r="G13" i="59"/>
  <c r="O14" i="59"/>
  <c r="I15" i="59"/>
  <c r="O15" i="59"/>
  <c r="O16" i="59"/>
  <c r="O17" i="59"/>
  <c r="O18" i="59"/>
  <c r="O19" i="59"/>
  <c r="O20" i="59"/>
  <c r="M9" i="59"/>
  <c r="S9" i="59"/>
  <c r="K10" i="59"/>
  <c r="Q10" i="59"/>
  <c r="M11" i="59"/>
  <c r="S11" i="59"/>
  <c r="K12" i="59"/>
  <c r="Q12" i="59"/>
  <c r="S13" i="59"/>
  <c r="K14" i="59"/>
  <c r="Q14" i="59"/>
  <c r="Q15" i="59"/>
  <c r="E16" i="59"/>
  <c r="Q16" i="59"/>
  <c r="Q17" i="59"/>
  <c r="E18" i="59"/>
  <c r="Q18" i="59"/>
  <c r="Q19" i="59"/>
  <c r="E20" i="59"/>
  <c r="Q20" i="59"/>
  <c r="I9" i="59"/>
  <c r="O9" i="59"/>
  <c r="I11" i="59"/>
  <c r="O11" i="59"/>
  <c r="M12" i="59"/>
  <c r="I13" i="59"/>
  <c r="O13" i="59"/>
  <c r="S14" i="59"/>
  <c r="K15" i="59"/>
  <c r="S15" i="59"/>
  <c r="S16" i="59"/>
  <c r="K17" i="59"/>
  <c r="S17" i="59"/>
  <c r="S18" i="59"/>
  <c r="K19" i="59"/>
  <c r="S19" i="59"/>
  <c r="S20" i="59"/>
  <c r="G21" i="59"/>
  <c r="O21" i="59"/>
  <c r="K22" i="59"/>
  <c r="S22" i="59"/>
  <c r="G23" i="59"/>
  <c r="O23" i="59"/>
  <c r="K24" i="59"/>
  <c r="S24" i="59"/>
  <c r="K25" i="59"/>
  <c r="S25" i="59"/>
  <c r="G26" i="59"/>
  <c r="O26" i="59"/>
  <c r="E25" i="59"/>
  <c r="M25" i="59"/>
  <c r="I26" i="59"/>
  <c r="Q26" i="59"/>
  <c r="E27" i="59"/>
  <c r="M27" i="59"/>
  <c r="I28" i="59"/>
  <c r="Q28" i="59"/>
  <c r="E29" i="59"/>
  <c r="M29" i="59"/>
  <c r="I30" i="59"/>
  <c r="Q30" i="59"/>
  <c r="E31" i="59"/>
  <c r="M31" i="59"/>
  <c r="G25" i="59"/>
  <c r="O25" i="59"/>
  <c r="K26" i="59"/>
  <c r="S26" i="59"/>
  <c r="G27" i="59"/>
  <c r="O27" i="59"/>
  <c r="K28" i="59"/>
  <c r="S28" i="59"/>
  <c r="G29" i="59"/>
  <c r="O29" i="59"/>
  <c r="K30" i="59"/>
  <c r="S30" i="59"/>
  <c r="G31" i="59"/>
  <c r="O31" i="59"/>
  <c r="K16" i="59"/>
  <c r="I17" i="59"/>
  <c r="K18" i="59"/>
  <c r="I19" i="59"/>
  <c r="K20" i="59"/>
  <c r="K21" i="59"/>
  <c r="S21" i="59"/>
  <c r="G22" i="59"/>
  <c r="O22" i="59"/>
  <c r="K23" i="59"/>
  <c r="S23" i="59"/>
  <c r="G24" i="59"/>
  <c r="O24" i="59"/>
  <c r="G14" i="59"/>
  <c r="E15" i="59"/>
  <c r="G16" i="59"/>
  <c r="E17" i="59"/>
  <c r="G18" i="59"/>
  <c r="E19" i="59"/>
  <c r="G20" i="59"/>
  <c r="E21" i="59"/>
  <c r="M21" i="59"/>
  <c r="I22" i="59"/>
  <c r="Q22" i="59"/>
  <c r="E23" i="59"/>
  <c r="M23" i="59"/>
  <c r="I24" i="59"/>
  <c r="Q24" i="59"/>
  <c r="I25" i="59"/>
  <c r="Q25" i="59"/>
  <c r="E26" i="59"/>
  <c r="M26" i="59"/>
  <c r="I27" i="59"/>
  <c r="Q27" i="59"/>
  <c r="E28" i="59"/>
  <c r="M28" i="59"/>
  <c r="I29" i="59"/>
  <c r="Q29" i="59"/>
  <c r="E30" i="59"/>
  <c r="M30" i="59"/>
  <c r="I31" i="59"/>
  <c r="Q31" i="59"/>
  <c r="K27" i="59"/>
  <c r="S27" i="59"/>
  <c r="G28" i="59"/>
  <c r="O28" i="59"/>
  <c r="K29" i="59"/>
  <c r="S29" i="59"/>
  <c r="G30" i="59"/>
  <c r="O30" i="59"/>
  <c r="K31" i="59"/>
  <c r="S31" i="59"/>
  <c r="G8" i="59"/>
  <c r="O8" i="59"/>
  <c r="R35" i="59"/>
  <c r="R34" i="59"/>
  <c r="R33" i="59"/>
  <c r="N35" i="59"/>
  <c r="N33" i="59"/>
  <c r="N34" i="59"/>
  <c r="S8" i="59"/>
  <c r="J35" i="59"/>
  <c r="J34" i="59"/>
  <c r="J33" i="59"/>
  <c r="F35" i="59"/>
  <c r="F33" i="59"/>
  <c r="F34" i="59"/>
  <c r="K8" i="59"/>
  <c r="H35" i="59"/>
  <c r="H34" i="59"/>
  <c r="H33" i="59"/>
  <c r="P35" i="59"/>
  <c r="P34" i="59"/>
  <c r="P33" i="59"/>
  <c r="D35" i="59"/>
  <c r="D34" i="59"/>
  <c r="D33" i="59"/>
  <c r="L35" i="59"/>
  <c r="L34" i="59"/>
  <c r="L33" i="59"/>
  <c r="E8" i="59"/>
  <c r="I8" i="59"/>
  <c r="M8" i="59"/>
  <c r="Q8" i="59"/>
  <c r="O12" i="56"/>
  <c r="G15" i="56"/>
  <c r="E15" i="56"/>
  <c r="G10" i="56"/>
  <c r="Q35" i="56"/>
  <c r="K12" i="56"/>
  <c r="M13" i="56"/>
  <c r="I15" i="56"/>
  <c r="S8" i="56"/>
  <c r="Q11" i="56"/>
  <c r="G13" i="56"/>
  <c r="I17" i="56"/>
  <c r="Q17" i="56"/>
  <c r="I19" i="56"/>
  <c r="G22" i="56"/>
  <c r="G27" i="56"/>
  <c r="I11" i="56"/>
  <c r="G14" i="56"/>
  <c r="E34" i="56"/>
  <c r="L47" i="56"/>
  <c r="K8" i="56"/>
  <c r="M11" i="56"/>
  <c r="G12" i="56"/>
  <c r="I13" i="56"/>
  <c r="K14" i="56"/>
  <c r="M15" i="56"/>
  <c r="S34" i="56"/>
  <c r="G35" i="56"/>
  <c r="Q37" i="56"/>
  <c r="E38" i="56"/>
  <c r="S38" i="56"/>
  <c r="G39" i="56"/>
  <c r="E14" i="56"/>
  <c r="E16" i="56"/>
  <c r="E20" i="56"/>
  <c r="Q24" i="56"/>
  <c r="E30" i="56"/>
  <c r="N47" i="56"/>
  <c r="N46" i="56"/>
  <c r="N45" i="56"/>
  <c r="E9" i="56"/>
  <c r="S9" i="56"/>
  <c r="K10" i="56"/>
  <c r="Q10" i="56"/>
  <c r="S11" i="56"/>
  <c r="Q12" i="56"/>
  <c r="S13" i="56"/>
  <c r="Q14" i="56"/>
  <c r="S15" i="56"/>
  <c r="G16" i="56"/>
  <c r="O16" i="56"/>
  <c r="K17" i="56"/>
  <c r="S17" i="56"/>
  <c r="G18" i="56"/>
  <c r="O18" i="56"/>
  <c r="K19" i="56"/>
  <c r="S19" i="56"/>
  <c r="G20" i="56"/>
  <c r="O20" i="56"/>
  <c r="I22" i="56"/>
  <c r="K23" i="56"/>
  <c r="E24" i="56"/>
  <c r="M24" i="56"/>
  <c r="G25" i="56"/>
  <c r="I27" i="56"/>
  <c r="K28" i="56"/>
  <c r="E29" i="56"/>
  <c r="M29" i="56"/>
  <c r="G30" i="56"/>
  <c r="I31" i="56"/>
  <c r="K32" i="56"/>
  <c r="E33" i="56"/>
  <c r="M33" i="56"/>
  <c r="G34" i="56"/>
  <c r="I35" i="56"/>
  <c r="K36" i="56"/>
  <c r="E37" i="56"/>
  <c r="M37" i="56"/>
  <c r="Q39" i="56"/>
  <c r="R47" i="56"/>
  <c r="R46" i="56"/>
  <c r="R45" i="56"/>
  <c r="E12" i="56"/>
  <c r="Q19" i="56"/>
  <c r="M20" i="56"/>
  <c r="E25" i="56"/>
  <c r="S26" i="56"/>
  <c r="Q29" i="56"/>
  <c r="S30" i="56"/>
  <c r="D47" i="56"/>
  <c r="J47" i="56"/>
  <c r="J46" i="56"/>
  <c r="J45" i="56"/>
  <c r="O8" i="56"/>
  <c r="G9" i="56"/>
  <c r="M10" i="56"/>
  <c r="O11" i="56"/>
  <c r="M12" i="56"/>
  <c r="O13" i="56"/>
  <c r="M14" i="56"/>
  <c r="O15" i="56"/>
  <c r="I16" i="56"/>
  <c r="Q16" i="56"/>
  <c r="E17" i="56"/>
  <c r="M17" i="56"/>
  <c r="I18" i="56"/>
  <c r="Q18" i="56"/>
  <c r="E19" i="56"/>
  <c r="M19" i="56"/>
  <c r="I20" i="56"/>
  <c r="Q20" i="56"/>
  <c r="E21" i="56"/>
  <c r="K22" i="56"/>
  <c r="Q22" i="56"/>
  <c r="E23" i="56"/>
  <c r="S23" i="56"/>
  <c r="G24" i="56"/>
  <c r="S25" i="56"/>
  <c r="E26" i="56"/>
  <c r="Q27" i="56"/>
  <c r="E28" i="56"/>
  <c r="S28" i="56"/>
  <c r="G29" i="56"/>
  <c r="O30" i="56"/>
  <c r="Q31" i="56"/>
  <c r="E32" i="56"/>
  <c r="S32" i="56"/>
  <c r="G33" i="56"/>
  <c r="O34" i="56"/>
  <c r="E36" i="56"/>
  <c r="S36" i="56"/>
  <c r="G37" i="56"/>
  <c r="O38" i="56"/>
  <c r="E10" i="56"/>
  <c r="M16" i="56"/>
  <c r="E18" i="56"/>
  <c r="M18" i="56"/>
  <c r="S21" i="56"/>
  <c r="G31" i="56"/>
  <c r="Q33" i="56"/>
  <c r="F47" i="56"/>
  <c r="F46" i="56"/>
  <c r="F45" i="56"/>
  <c r="G36" i="56"/>
  <c r="G40" i="56"/>
  <c r="G38" i="56"/>
  <c r="I10" i="56"/>
  <c r="S10" i="56"/>
  <c r="E11" i="56"/>
  <c r="K11" i="56"/>
  <c r="I12" i="56"/>
  <c r="S12" i="56"/>
  <c r="E13" i="56"/>
  <c r="K13" i="56"/>
  <c r="I14" i="56"/>
  <c r="S14" i="56"/>
  <c r="K15" i="56"/>
  <c r="K16" i="56"/>
  <c r="S16" i="56"/>
  <c r="G17" i="56"/>
  <c r="O17" i="56"/>
  <c r="K18" i="56"/>
  <c r="S18" i="56"/>
  <c r="G19" i="56"/>
  <c r="O19" i="56"/>
  <c r="K20" i="56"/>
  <c r="S20" i="56"/>
  <c r="G21" i="56"/>
  <c r="E22" i="56"/>
  <c r="M22" i="56"/>
  <c r="G23" i="56"/>
  <c r="I24" i="56"/>
  <c r="K25" i="56"/>
  <c r="E27" i="56"/>
  <c r="M27" i="56"/>
  <c r="G28" i="56"/>
  <c r="I29" i="56"/>
  <c r="K30" i="56"/>
  <c r="E31" i="56"/>
  <c r="M31" i="56"/>
  <c r="G32" i="56"/>
  <c r="I33" i="56"/>
  <c r="K34" i="56"/>
  <c r="E35" i="56"/>
  <c r="M35" i="56"/>
  <c r="K38" i="56"/>
  <c r="E39" i="56"/>
  <c r="M39" i="56"/>
  <c r="O29" i="56"/>
  <c r="O37" i="56"/>
  <c r="M41" i="56"/>
  <c r="I42" i="56"/>
  <c r="Q42" i="56"/>
  <c r="E43" i="56"/>
  <c r="M43" i="56"/>
  <c r="D46" i="56"/>
  <c r="S22" i="56"/>
  <c r="Q23" i="56"/>
  <c r="S24" i="56"/>
  <c r="G26" i="56"/>
  <c r="S27" i="56"/>
  <c r="Q28" i="56"/>
  <c r="S29" i="56"/>
  <c r="Q30" i="56"/>
  <c r="S31" i="56"/>
  <c r="Q32" i="56"/>
  <c r="S33" i="56"/>
  <c r="Q34" i="56"/>
  <c r="H47" i="56"/>
  <c r="H46" i="56"/>
  <c r="H45" i="56"/>
  <c r="P47" i="56"/>
  <c r="P46" i="56"/>
  <c r="P45" i="56"/>
  <c r="O22" i="56"/>
  <c r="M23" i="56"/>
  <c r="O24" i="56"/>
  <c r="M25" i="56"/>
  <c r="O27" i="56"/>
  <c r="M28" i="56"/>
  <c r="M30" i="56"/>
  <c r="O31" i="56"/>
  <c r="M32" i="56"/>
  <c r="O33" i="56"/>
  <c r="M34" i="56"/>
  <c r="O35" i="56"/>
  <c r="M36" i="56"/>
  <c r="I37" i="56"/>
  <c r="M38" i="56"/>
  <c r="I39" i="56"/>
  <c r="O39" i="56"/>
  <c r="E41" i="56"/>
  <c r="E8" i="56"/>
  <c r="I8" i="56"/>
  <c r="M8" i="56"/>
  <c r="Q8" i="56"/>
  <c r="I23" i="56"/>
  <c r="K24" i="56"/>
  <c r="I25" i="56"/>
  <c r="K27" i="56"/>
  <c r="I28" i="56"/>
  <c r="K29" i="56"/>
  <c r="I30" i="56"/>
  <c r="K31" i="56"/>
  <c r="I32" i="56"/>
  <c r="K33" i="56"/>
  <c r="I34" i="56"/>
  <c r="K35" i="56"/>
  <c r="I36" i="56"/>
  <c r="K37" i="56"/>
  <c r="I38" i="56"/>
  <c r="K39" i="56"/>
  <c r="S40" i="56"/>
  <c r="G41" i="56"/>
  <c r="O41" i="56"/>
  <c r="K42" i="56"/>
  <c r="S42" i="56"/>
  <c r="G43" i="56"/>
  <c r="S43" i="56"/>
  <c r="L46" i="56"/>
  <c r="E40" i="56"/>
  <c r="I41" i="56"/>
  <c r="Q41" i="56"/>
  <c r="E42" i="56"/>
  <c r="M42" i="56"/>
  <c r="I43" i="56"/>
  <c r="D45" i="56"/>
  <c r="S35" i="56"/>
  <c r="Q36" i="56"/>
  <c r="S37" i="56"/>
  <c r="Q38" i="56"/>
  <c r="S39" i="56"/>
  <c r="K41" i="56"/>
  <c r="S41" i="56"/>
  <c r="G42" i="56"/>
  <c r="O42" i="56"/>
  <c r="K43" i="56"/>
  <c r="L45" i="56"/>
  <c r="I23" i="57"/>
  <c r="O22" i="57"/>
  <c r="Q37" i="57"/>
  <c r="Q10" i="57"/>
  <c r="E11" i="57"/>
  <c r="Q12" i="57"/>
  <c r="Q16" i="57"/>
  <c r="E24" i="57"/>
  <c r="E29" i="57"/>
  <c r="E33" i="57"/>
  <c r="K10" i="57"/>
  <c r="S10" i="57"/>
  <c r="G11" i="57"/>
  <c r="O11" i="57"/>
  <c r="K12" i="57"/>
  <c r="S12" i="57"/>
  <c r="G13" i="57"/>
  <c r="O13" i="57"/>
  <c r="O15" i="57"/>
  <c r="O17" i="57"/>
  <c r="O19" i="57"/>
  <c r="G21" i="57"/>
  <c r="G22" i="57"/>
  <c r="S23" i="57"/>
  <c r="S25" i="57"/>
  <c r="S26" i="57"/>
  <c r="S28" i="57"/>
  <c r="S30" i="57"/>
  <c r="S32" i="57"/>
  <c r="S34" i="57"/>
  <c r="I10" i="57"/>
  <c r="I12" i="57"/>
  <c r="M13" i="57"/>
  <c r="Q14" i="57"/>
  <c r="Q20" i="57"/>
  <c r="E27" i="57"/>
  <c r="E31" i="57"/>
  <c r="E35" i="57"/>
  <c r="E10" i="57"/>
  <c r="M10" i="57"/>
  <c r="I11" i="57"/>
  <c r="Q11" i="57"/>
  <c r="E12" i="57"/>
  <c r="M12" i="57"/>
  <c r="I13" i="57"/>
  <c r="Q13" i="57"/>
  <c r="M14" i="57"/>
  <c r="M16" i="57"/>
  <c r="M18" i="57"/>
  <c r="M20" i="57"/>
  <c r="M11" i="57"/>
  <c r="E13" i="57"/>
  <c r="Q18" i="57"/>
  <c r="I20" i="57"/>
  <c r="G36" i="57"/>
  <c r="S22" i="57"/>
  <c r="G10" i="57"/>
  <c r="O10" i="57"/>
  <c r="K11" i="57"/>
  <c r="S11" i="57"/>
  <c r="G12" i="57"/>
  <c r="O12" i="57"/>
  <c r="K13" i="57"/>
  <c r="K15" i="57"/>
  <c r="K17" i="57"/>
  <c r="K19" i="57"/>
  <c r="K22" i="57"/>
  <c r="G9" i="57"/>
  <c r="S9" i="57"/>
  <c r="S13" i="57"/>
  <c r="E14" i="57"/>
  <c r="K14" i="57"/>
  <c r="I15" i="57"/>
  <c r="S15" i="57"/>
  <c r="E16" i="57"/>
  <c r="K16" i="57"/>
  <c r="I17" i="57"/>
  <c r="S17" i="57"/>
  <c r="E18" i="57"/>
  <c r="K18" i="57"/>
  <c r="I19" i="57"/>
  <c r="S19" i="57"/>
  <c r="E20" i="57"/>
  <c r="K20" i="57"/>
  <c r="S21" i="57"/>
  <c r="I22" i="57"/>
  <c r="E23" i="57"/>
  <c r="K23" i="57"/>
  <c r="O24" i="57"/>
  <c r="I25" i="57"/>
  <c r="O27" i="57"/>
  <c r="I28" i="57"/>
  <c r="O29" i="57"/>
  <c r="I30" i="57"/>
  <c r="O31" i="57"/>
  <c r="I32" i="57"/>
  <c r="O33" i="57"/>
  <c r="I34" i="57"/>
  <c r="O35" i="57"/>
  <c r="I36" i="57"/>
  <c r="E37" i="57"/>
  <c r="M37" i="57"/>
  <c r="M35" i="57"/>
  <c r="M33" i="57"/>
  <c r="M31" i="57"/>
  <c r="M29" i="57"/>
  <c r="M27" i="57"/>
  <c r="M24" i="57"/>
  <c r="G14" i="57"/>
  <c r="E15" i="57"/>
  <c r="G16" i="57"/>
  <c r="E17" i="57"/>
  <c r="G18" i="57"/>
  <c r="E19" i="57"/>
  <c r="G20" i="57"/>
  <c r="E21" i="57"/>
  <c r="E22" i="57"/>
  <c r="G23" i="57"/>
  <c r="I24" i="57"/>
  <c r="Q24" i="57"/>
  <c r="I27" i="57"/>
  <c r="Q27" i="57"/>
  <c r="I29" i="57"/>
  <c r="Q29" i="57"/>
  <c r="I31" i="57"/>
  <c r="Q31" i="57"/>
  <c r="I33" i="57"/>
  <c r="Q33" i="57"/>
  <c r="I35" i="57"/>
  <c r="Q35" i="57"/>
  <c r="S36" i="57"/>
  <c r="E9" i="57"/>
  <c r="I9" i="57"/>
  <c r="S14" i="57"/>
  <c r="Q15" i="57"/>
  <c r="S16" i="57"/>
  <c r="Q17" i="57"/>
  <c r="S18" i="57"/>
  <c r="Q19" i="57"/>
  <c r="S20" i="57"/>
  <c r="Q22" i="57"/>
  <c r="M23" i="57"/>
  <c r="K24" i="57"/>
  <c r="M25" i="57"/>
  <c r="K27" i="57"/>
  <c r="M28" i="57"/>
  <c r="K29" i="57"/>
  <c r="M30" i="57"/>
  <c r="K31" i="57"/>
  <c r="M32" i="57"/>
  <c r="K33" i="57"/>
  <c r="M34" i="57"/>
  <c r="K35" i="57"/>
  <c r="M36" i="57"/>
  <c r="I37" i="57"/>
  <c r="K36" i="57"/>
  <c r="K34" i="57"/>
  <c r="K32" i="57"/>
  <c r="K30" i="57"/>
  <c r="K28" i="57"/>
  <c r="K25" i="57"/>
  <c r="I14" i="57"/>
  <c r="O14" i="57"/>
  <c r="G15" i="57"/>
  <c r="M15" i="57"/>
  <c r="I16" i="57"/>
  <c r="O16" i="57"/>
  <c r="G17" i="57"/>
  <c r="M17" i="57"/>
  <c r="I18" i="57"/>
  <c r="O18" i="57"/>
  <c r="G19" i="57"/>
  <c r="M19" i="57"/>
  <c r="O20" i="57"/>
  <c r="M22" i="57"/>
  <c r="O23" i="57"/>
  <c r="G25" i="57"/>
  <c r="G26" i="57"/>
  <c r="G28" i="57"/>
  <c r="O28" i="57"/>
  <c r="G30" i="57"/>
  <c r="O30" i="57"/>
  <c r="G32" i="57"/>
  <c r="O32" i="57"/>
  <c r="G34" i="57"/>
  <c r="O34" i="57"/>
  <c r="O36" i="57"/>
  <c r="O37" i="57"/>
  <c r="I38" i="57"/>
  <c r="Q38" i="57"/>
  <c r="E39" i="57"/>
  <c r="M39" i="57"/>
  <c r="E41" i="57"/>
  <c r="M41" i="57"/>
  <c r="I42" i="57"/>
  <c r="Q42" i="57"/>
  <c r="E43" i="57"/>
  <c r="M43" i="57"/>
  <c r="K37" i="57"/>
  <c r="K38" i="57"/>
  <c r="S38" i="57"/>
  <c r="G39" i="57"/>
  <c r="O39" i="57"/>
  <c r="S40" i="57"/>
  <c r="G41" i="57"/>
  <c r="O41" i="57"/>
  <c r="K42" i="57"/>
  <c r="S42" i="57"/>
  <c r="G43" i="57"/>
  <c r="G24" i="57"/>
  <c r="E25" i="57"/>
  <c r="E26" i="57"/>
  <c r="G27" i="57"/>
  <c r="E28" i="57"/>
  <c r="G29" i="57"/>
  <c r="E30" i="57"/>
  <c r="G31" i="57"/>
  <c r="E32" i="57"/>
  <c r="G33" i="57"/>
  <c r="E34" i="57"/>
  <c r="G35" i="57"/>
  <c r="E36" i="57"/>
  <c r="G37" i="57"/>
  <c r="E38" i="57"/>
  <c r="M38" i="57"/>
  <c r="I39" i="57"/>
  <c r="Q39" i="57"/>
  <c r="E40" i="57"/>
  <c r="I41" i="57"/>
  <c r="Q41" i="57"/>
  <c r="E42" i="57"/>
  <c r="M42" i="57"/>
  <c r="I43" i="57"/>
  <c r="Q23" i="57"/>
  <c r="S24" i="57"/>
  <c r="S27" i="57"/>
  <c r="Q28" i="57"/>
  <c r="S29" i="57"/>
  <c r="Q30" i="57"/>
  <c r="S31" i="57"/>
  <c r="Q32" i="57"/>
  <c r="S33" i="57"/>
  <c r="Q34" i="57"/>
  <c r="S35" i="57"/>
  <c r="Q36" i="57"/>
  <c r="S37" i="57"/>
  <c r="G38" i="57"/>
  <c r="O38" i="57"/>
  <c r="K39" i="57"/>
  <c r="S39" i="57"/>
  <c r="G40" i="57"/>
  <c r="K41" i="57"/>
  <c r="S41" i="57"/>
  <c r="G42" i="57"/>
  <c r="O42" i="57"/>
  <c r="K43" i="57"/>
  <c r="S43" i="57"/>
  <c r="E8" i="57"/>
  <c r="S8" i="57"/>
  <c r="G8" i="57"/>
  <c r="O8" i="57"/>
  <c r="K8" i="57"/>
  <c r="N47" i="57"/>
  <c r="F46" i="57"/>
  <c r="N46" i="57"/>
  <c r="H47" i="57"/>
  <c r="H46" i="57"/>
  <c r="H45" i="57"/>
  <c r="P47" i="57"/>
  <c r="P46" i="57"/>
  <c r="P45" i="57"/>
  <c r="I8" i="57"/>
  <c r="M8" i="57"/>
  <c r="Q8" i="57"/>
  <c r="F45" i="57"/>
  <c r="F47" i="57"/>
  <c r="D47" i="57"/>
  <c r="D46" i="57"/>
  <c r="D45" i="57"/>
  <c r="L47" i="57"/>
  <c r="L46" i="57"/>
  <c r="L45" i="57"/>
  <c r="J47" i="57"/>
  <c r="J46" i="57"/>
  <c r="J45" i="57"/>
  <c r="R47" i="57"/>
  <c r="R46" i="57"/>
  <c r="R45" i="57"/>
  <c r="N45" i="57"/>
  <c r="M18" i="54"/>
  <c r="K12" i="54"/>
  <c r="S12" i="54"/>
  <c r="K14" i="54"/>
  <c r="S14" i="54"/>
  <c r="G17" i="54"/>
  <c r="G19" i="54"/>
  <c r="G21" i="54"/>
  <c r="G23" i="54"/>
  <c r="G25" i="54"/>
  <c r="G27" i="54"/>
  <c r="G8" i="54"/>
  <c r="O8" i="54"/>
  <c r="K9" i="54"/>
  <c r="Q11" i="54"/>
  <c r="Q13" i="54"/>
  <c r="E16" i="54"/>
  <c r="E18" i="54"/>
  <c r="E20" i="54"/>
  <c r="E9" i="54"/>
  <c r="O12" i="54"/>
  <c r="S15" i="54"/>
  <c r="I18" i="54"/>
  <c r="M9" i="54"/>
  <c r="O10" i="54"/>
  <c r="O14" i="54"/>
  <c r="S17" i="54"/>
  <c r="S19" i="54"/>
  <c r="G9" i="54"/>
  <c r="E11" i="54"/>
  <c r="M11" i="54"/>
  <c r="E13" i="54"/>
  <c r="M13" i="54"/>
  <c r="E15" i="54"/>
  <c r="M15" i="54"/>
  <c r="I16" i="54"/>
  <c r="I20" i="54"/>
  <c r="I22" i="54"/>
  <c r="I24" i="54"/>
  <c r="I26" i="54"/>
  <c r="E29" i="54"/>
  <c r="D39" i="54"/>
  <c r="D37" i="54"/>
  <c r="E28" i="54"/>
  <c r="E8" i="54"/>
  <c r="D38" i="54"/>
  <c r="J39" i="54"/>
  <c r="J38" i="54"/>
  <c r="J37" i="54"/>
  <c r="E10" i="54"/>
  <c r="G11" i="54"/>
  <c r="E12" i="54"/>
  <c r="G13" i="54"/>
  <c r="E14" i="54"/>
  <c r="G15" i="54"/>
  <c r="O16" i="54"/>
  <c r="I17" i="54"/>
  <c r="O17" i="54"/>
  <c r="S18" i="54"/>
  <c r="K19" i="54"/>
  <c r="O20" i="54"/>
  <c r="I21" i="54"/>
  <c r="O21" i="54"/>
  <c r="O22" i="54"/>
  <c r="O23" i="54"/>
  <c r="O24" i="54"/>
  <c r="O25" i="54"/>
  <c r="O26" i="54"/>
  <c r="S27" i="54"/>
  <c r="G28" i="54"/>
  <c r="M29" i="54"/>
  <c r="F39" i="54"/>
  <c r="F38" i="54"/>
  <c r="F37" i="54"/>
  <c r="K8" i="54"/>
  <c r="P39" i="54"/>
  <c r="P38" i="54"/>
  <c r="P37" i="54"/>
  <c r="Q8" i="54"/>
  <c r="S9" i="54"/>
  <c r="Q10" i="54"/>
  <c r="S11" i="54"/>
  <c r="Q12" i="54"/>
  <c r="S13" i="54"/>
  <c r="Q14" i="54"/>
  <c r="K16" i="54"/>
  <c r="Q16" i="54"/>
  <c r="Q17" i="54"/>
  <c r="M19" i="54"/>
  <c r="K20" i="54"/>
  <c r="Q20" i="54"/>
  <c r="Q21" i="54"/>
  <c r="E22" i="54"/>
  <c r="Q22" i="54"/>
  <c r="Q23" i="54"/>
  <c r="E24" i="54"/>
  <c r="Q24" i="54"/>
  <c r="Q25" i="54"/>
  <c r="E26" i="54"/>
  <c r="Q26" i="54"/>
  <c r="I28" i="54"/>
  <c r="L39" i="54"/>
  <c r="L37" i="54"/>
  <c r="M8" i="54"/>
  <c r="L38" i="54"/>
  <c r="R39" i="54"/>
  <c r="R38" i="54"/>
  <c r="R37" i="54"/>
  <c r="S28" i="54"/>
  <c r="I9" i="54"/>
  <c r="O9" i="54"/>
  <c r="M10" i="54"/>
  <c r="I11" i="54"/>
  <c r="O11" i="54"/>
  <c r="G12" i="54"/>
  <c r="M12" i="54"/>
  <c r="I13" i="54"/>
  <c r="O13" i="54"/>
  <c r="G14" i="54"/>
  <c r="M14" i="54"/>
  <c r="I15" i="54"/>
  <c r="O15" i="54"/>
  <c r="S16" i="54"/>
  <c r="K17" i="54"/>
  <c r="O18" i="54"/>
  <c r="I19" i="54"/>
  <c r="O19" i="54"/>
  <c r="S20" i="54"/>
  <c r="K21" i="54"/>
  <c r="S21" i="54"/>
  <c r="S22" i="54"/>
  <c r="K23" i="54"/>
  <c r="S23" i="54"/>
  <c r="S24" i="54"/>
  <c r="K25" i="54"/>
  <c r="S25" i="54"/>
  <c r="S26" i="54"/>
  <c r="K27" i="54"/>
  <c r="Q29" i="54"/>
  <c r="H39" i="54"/>
  <c r="H38" i="54"/>
  <c r="H37" i="54"/>
  <c r="I29" i="54"/>
  <c r="I8" i="54"/>
  <c r="N39" i="54"/>
  <c r="N38" i="54"/>
  <c r="N37" i="54"/>
  <c r="S8" i="54"/>
  <c r="I10" i="54"/>
  <c r="K11" i="54"/>
  <c r="I12" i="54"/>
  <c r="K13" i="54"/>
  <c r="I14" i="54"/>
  <c r="K15" i="54"/>
  <c r="Q15" i="54"/>
  <c r="M16" i="54"/>
  <c r="M17" i="54"/>
  <c r="K18" i="54"/>
  <c r="Q18" i="54"/>
  <c r="Q19" i="54"/>
  <c r="M20" i="54"/>
  <c r="M21" i="54"/>
  <c r="M22" i="54"/>
  <c r="M23" i="54"/>
  <c r="M24" i="54"/>
  <c r="M25" i="54"/>
  <c r="M26" i="54"/>
  <c r="M27" i="54"/>
  <c r="M28" i="54"/>
  <c r="G29" i="54"/>
  <c r="E30" i="54"/>
  <c r="M30" i="54"/>
  <c r="I31" i="54"/>
  <c r="Q31" i="54"/>
  <c r="E32" i="54"/>
  <c r="M32" i="54"/>
  <c r="I33" i="54"/>
  <c r="Q33" i="54"/>
  <c r="E34" i="54"/>
  <c r="M34" i="54"/>
  <c r="I35" i="54"/>
  <c r="Q35" i="54"/>
  <c r="O28" i="54"/>
  <c r="S29" i="54"/>
  <c r="G30" i="54"/>
  <c r="O30" i="54"/>
  <c r="K31" i="54"/>
  <c r="S31" i="54"/>
  <c r="G32" i="54"/>
  <c r="O32" i="54"/>
  <c r="K33" i="54"/>
  <c r="S33" i="54"/>
  <c r="G34" i="54"/>
  <c r="O34" i="54"/>
  <c r="K35" i="54"/>
  <c r="S35" i="54"/>
  <c r="K22" i="54"/>
  <c r="I23" i="54"/>
  <c r="K24" i="54"/>
  <c r="I25" i="54"/>
  <c r="K26" i="54"/>
  <c r="I27" i="54"/>
  <c r="G16" i="54"/>
  <c r="E17" i="54"/>
  <c r="G18" i="54"/>
  <c r="E19" i="54"/>
  <c r="G20" i="54"/>
  <c r="E21" i="54"/>
  <c r="G22" i="54"/>
  <c r="E23" i="54"/>
  <c r="G24" i="54"/>
  <c r="E25" i="54"/>
  <c r="G26" i="54"/>
  <c r="E27" i="54"/>
  <c r="K28" i="54"/>
  <c r="O29" i="54"/>
  <c r="I30" i="54"/>
  <c r="Q30" i="54"/>
  <c r="E31" i="54"/>
  <c r="M31" i="54"/>
  <c r="I32" i="54"/>
  <c r="Q32" i="54"/>
  <c r="E33" i="54"/>
  <c r="M33" i="54"/>
  <c r="I34" i="54"/>
  <c r="Q34" i="54"/>
  <c r="E35" i="54"/>
  <c r="M35" i="54"/>
  <c r="K29" i="54"/>
  <c r="K30" i="54"/>
  <c r="S30" i="54"/>
  <c r="G31" i="54"/>
  <c r="O31" i="54"/>
  <c r="K32" i="54"/>
  <c r="S32" i="54"/>
  <c r="G33" i="54"/>
  <c r="O33" i="54"/>
  <c r="K34" i="54"/>
  <c r="S34" i="54"/>
  <c r="G35" i="54"/>
  <c r="O35" i="54"/>
  <c r="G15" i="55"/>
  <c r="S15" i="55"/>
  <c r="E19" i="55"/>
  <c r="K15" i="55"/>
  <c r="S11" i="55"/>
  <c r="Q10" i="55"/>
  <c r="S13" i="55"/>
  <c r="G19" i="55"/>
  <c r="O19" i="55"/>
  <c r="Q12" i="55"/>
  <c r="O9" i="55"/>
  <c r="K9" i="55"/>
  <c r="K13" i="55"/>
  <c r="M19" i="55"/>
  <c r="G9" i="55"/>
  <c r="G11" i="55"/>
  <c r="O11" i="55"/>
  <c r="K12" i="55"/>
  <c r="Q14" i="55"/>
  <c r="I19" i="55"/>
  <c r="Q19" i="55"/>
  <c r="K19" i="55"/>
  <c r="S19" i="55"/>
  <c r="K11" i="55"/>
  <c r="E13" i="55"/>
  <c r="S9" i="55"/>
  <c r="G10" i="55"/>
  <c r="O10" i="55"/>
  <c r="S12" i="55"/>
  <c r="K14" i="55"/>
  <c r="O15" i="55"/>
  <c r="E9" i="55"/>
  <c r="G12" i="55"/>
  <c r="O12" i="55"/>
  <c r="S14" i="55"/>
  <c r="S10" i="55"/>
  <c r="K10" i="55"/>
  <c r="E11" i="55"/>
  <c r="G14" i="55"/>
  <c r="O14" i="55"/>
  <c r="M16" i="55"/>
  <c r="Q17" i="55"/>
  <c r="Q20" i="55"/>
  <c r="I22" i="55"/>
  <c r="E23" i="55"/>
  <c r="Q9" i="55"/>
  <c r="M10" i="55"/>
  <c r="Q11" i="55"/>
  <c r="M12" i="55"/>
  <c r="Q13" i="55"/>
  <c r="M14" i="55"/>
  <c r="Q15" i="55"/>
  <c r="E15" i="55"/>
  <c r="E16" i="55"/>
  <c r="I17" i="55"/>
  <c r="M18" i="55"/>
  <c r="I20" i="55"/>
  <c r="E21" i="55"/>
  <c r="Q22" i="55"/>
  <c r="M23" i="55"/>
  <c r="M9" i="55"/>
  <c r="I10" i="55"/>
  <c r="M11" i="55"/>
  <c r="I12" i="55"/>
  <c r="M13" i="55"/>
  <c r="I14" i="55"/>
  <c r="M15" i="55"/>
  <c r="E18" i="55"/>
  <c r="M21" i="55"/>
  <c r="I9" i="55"/>
  <c r="E10" i="55"/>
  <c r="I11" i="55"/>
  <c r="E12" i="55"/>
  <c r="I13" i="55"/>
  <c r="E14" i="55"/>
  <c r="I15" i="55"/>
  <c r="E25" i="55"/>
  <c r="E27" i="55"/>
  <c r="I28" i="55"/>
  <c r="M29" i="55"/>
  <c r="I30" i="55"/>
  <c r="M31" i="55"/>
  <c r="I32" i="55"/>
  <c r="E33" i="55"/>
  <c r="Q34" i="55"/>
  <c r="E35" i="55"/>
  <c r="G16" i="55"/>
  <c r="O16" i="55"/>
  <c r="K17" i="55"/>
  <c r="S17" i="55"/>
  <c r="G18" i="55"/>
  <c r="O18" i="55"/>
  <c r="K20" i="55"/>
  <c r="S20" i="55"/>
  <c r="G21" i="55"/>
  <c r="O21" i="55"/>
  <c r="K22" i="55"/>
  <c r="S22" i="55"/>
  <c r="G23" i="55"/>
  <c r="O23" i="55"/>
  <c r="K24" i="55"/>
  <c r="S24" i="55"/>
  <c r="G25" i="55"/>
  <c r="O25" i="55"/>
  <c r="K26" i="55"/>
  <c r="S26" i="55"/>
  <c r="G27" i="55"/>
  <c r="K28" i="55"/>
  <c r="S28" i="55"/>
  <c r="G29" i="55"/>
  <c r="O29" i="55"/>
  <c r="K30" i="55"/>
  <c r="S30" i="55"/>
  <c r="G31" i="55"/>
  <c r="O31" i="55"/>
  <c r="K32" i="55"/>
  <c r="S32" i="55"/>
  <c r="G33" i="55"/>
  <c r="O33" i="55"/>
  <c r="K34" i="55"/>
  <c r="S34" i="55"/>
  <c r="G35" i="55"/>
  <c r="O35" i="55"/>
  <c r="I24" i="55"/>
  <c r="Q24" i="55"/>
  <c r="M25" i="55"/>
  <c r="Q26" i="55"/>
  <c r="E29" i="55"/>
  <c r="Q30" i="55"/>
  <c r="Q32" i="55"/>
  <c r="M33" i="55"/>
  <c r="I34" i="55"/>
  <c r="M35" i="55"/>
  <c r="M8" i="55"/>
  <c r="Q8" i="55"/>
  <c r="I16" i="55"/>
  <c r="Q16" i="55"/>
  <c r="E17" i="55"/>
  <c r="M17" i="55"/>
  <c r="I18" i="55"/>
  <c r="Q18" i="55"/>
  <c r="E20" i="55"/>
  <c r="M20" i="55"/>
  <c r="I21" i="55"/>
  <c r="Q21" i="55"/>
  <c r="E22" i="55"/>
  <c r="M22" i="55"/>
  <c r="I23" i="55"/>
  <c r="Q23" i="55"/>
  <c r="E24" i="55"/>
  <c r="M24" i="55"/>
  <c r="I25" i="55"/>
  <c r="Q25" i="55"/>
  <c r="E26" i="55"/>
  <c r="M26" i="55"/>
  <c r="I27" i="55"/>
  <c r="E28" i="55"/>
  <c r="M28" i="55"/>
  <c r="I29" i="55"/>
  <c r="Q29" i="55"/>
  <c r="E30" i="55"/>
  <c r="M30" i="55"/>
  <c r="I31" i="55"/>
  <c r="Q31" i="55"/>
  <c r="E32" i="55"/>
  <c r="M32" i="55"/>
  <c r="I33" i="55"/>
  <c r="Q33" i="55"/>
  <c r="E34" i="55"/>
  <c r="M34" i="55"/>
  <c r="I35" i="55"/>
  <c r="Q35" i="55"/>
  <c r="I26" i="55"/>
  <c r="M27" i="55"/>
  <c r="E31" i="55"/>
  <c r="K16" i="55"/>
  <c r="S16" i="55"/>
  <c r="G17" i="55"/>
  <c r="O17" i="55"/>
  <c r="K18" i="55"/>
  <c r="S18" i="55"/>
  <c r="G20" i="55"/>
  <c r="O20" i="55"/>
  <c r="K21" i="55"/>
  <c r="S21" i="55"/>
  <c r="G22" i="55"/>
  <c r="O22" i="55"/>
  <c r="K23" i="55"/>
  <c r="S23" i="55"/>
  <c r="G24" i="55"/>
  <c r="O24" i="55"/>
  <c r="K25" i="55"/>
  <c r="S25" i="55"/>
  <c r="G26" i="55"/>
  <c r="O26" i="55"/>
  <c r="K27" i="55"/>
  <c r="S27" i="55"/>
  <c r="G28" i="55"/>
  <c r="O28" i="55"/>
  <c r="K29" i="55"/>
  <c r="S29" i="55"/>
  <c r="G30" i="55"/>
  <c r="O30" i="55"/>
  <c r="K31" i="55"/>
  <c r="S31" i="55"/>
  <c r="G32" i="55"/>
  <c r="O32" i="55"/>
  <c r="K33" i="55"/>
  <c r="S33" i="55"/>
  <c r="G34" i="55"/>
  <c r="O34" i="55"/>
  <c r="K35" i="55"/>
  <c r="S35" i="55"/>
  <c r="R39" i="55"/>
  <c r="R38" i="55"/>
  <c r="R37" i="55"/>
  <c r="S8" i="55"/>
  <c r="H39" i="55"/>
  <c r="H38" i="55"/>
  <c r="H37" i="55"/>
  <c r="D39" i="55"/>
  <c r="D37" i="55"/>
  <c r="I8" i="55"/>
  <c r="E8" i="55"/>
  <c r="J39" i="55"/>
  <c r="J38" i="55"/>
  <c r="J37" i="55"/>
  <c r="K8" i="55"/>
  <c r="P39" i="55"/>
  <c r="P38" i="55"/>
  <c r="P37" i="55"/>
  <c r="N39" i="55"/>
  <c r="N38" i="55"/>
  <c r="N37" i="55"/>
  <c r="O8" i="55"/>
  <c r="F39" i="55"/>
  <c r="F38" i="55"/>
  <c r="F37" i="55"/>
  <c r="G8" i="55"/>
  <c r="L39" i="55"/>
  <c r="L37" i="55"/>
  <c r="L38" i="55"/>
  <c r="D38" i="55"/>
  <c r="E10" i="51"/>
  <c r="Y11" i="51"/>
  <c r="U12" i="51"/>
  <c r="Q13" i="51"/>
  <c r="U14" i="51"/>
  <c r="K9" i="51"/>
  <c r="S9" i="51"/>
  <c r="AA9" i="51"/>
  <c r="G10" i="51"/>
  <c r="O10" i="51"/>
  <c r="W10" i="51"/>
  <c r="K11" i="51"/>
  <c r="S11" i="51"/>
  <c r="AA11" i="51"/>
  <c r="G12" i="51"/>
  <c r="O12" i="51"/>
  <c r="K13" i="51"/>
  <c r="S13" i="51"/>
  <c r="AA13" i="51"/>
  <c r="G14" i="51"/>
  <c r="O14" i="51"/>
  <c r="U10" i="51"/>
  <c r="Q11" i="51"/>
  <c r="M12" i="51"/>
  <c r="I13" i="51"/>
  <c r="E14" i="51"/>
  <c r="H18" i="51"/>
  <c r="P18" i="51"/>
  <c r="X18" i="51"/>
  <c r="E9" i="51"/>
  <c r="M9" i="51"/>
  <c r="U9" i="51"/>
  <c r="I10" i="51"/>
  <c r="Q10" i="51"/>
  <c r="Y10" i="51"/>
  <c r="E11" i="51"/>
  <c r="M11" i="51"/>
  <c r="U11" i="51"/>
  <c r="I12" i="51"/>
  <c r="Q12" i="51"/>
  <c r="E13" i="51"/>
  <c r="M13" i="51"/>
  <c r="U13" i="51"/>
  <c r="I14" i="51"/>
  <c r="Q14" i="51"/>
  <c r="M10" i="51"/>
  <c r="I11" i="51"/>
  <c r="E12" i="51"/>
  <c r="Y13" i="51"/>
  <c r="M14" i="51"/>
  <c r="G9" i="51"/>
  <c r="O9" i="51"/>
  <c r="W9" i="51"/>
  <c r="K10" i="51"/>
  <c r="S10" i="51"/>
  <c r="AA10" i="51"/>
  <c r="G11" i="51"/>
  <c r="O11" i="51"/>
  <c r="W11" i="51"/>
  <c r="K12" i="51"/>
  <c r="S12" i="51"/>
  <c r="AA12" i="51"/>
  <c r="G13" i="51"/>
  <c r="O13" i="51"/>
  <c r="W13" i="51"/>
  <c r="K14" i="51"/>
  <c r="S14" i="51"/>
  <c r="AA14" i="51"/>
  <c r="D16" i="51"/>
  <c r="L16" i="51"/>
  <c r="T16" i="51"/>
  <c r="D17" i="51"/>
  <c r="L17" i="51"/>
  <c r="T17" i="51"/>
  <c r="D18" i="51"/>
  <c r="L18" i="51"/>
  <c r="T18" i="51"/>
  <c r="I8" i="51"/>
  <c r="Q8" i="51"/>
  <c r="Y8" i="51"/>
  <c r="F16" i="51"/>
  <c r="N16" i="51"/>
  <c r="V16" i="51"/>
  <c r="F17" i="51"/>
  <c r="N17" i="51"/>
  <c r="V17" i="51"/>
  <c r="F18" i="51"/>
  <c r="N18" i="51"/>
  <c r="V18" i="51"/>
  <c r="H16" i="51"/>
  <c r="P16" i="51"/>
  <c r="X16" i="51"/>
  <c r="H17" i="51"/>
  <c r="P17" i="51"/>
  <c r="X17" i="51"/>
  <c r="K8" i="51"/>
  <c r="S8" i="51"/>
  <c r="AA8" i="51"/>
  <c r="J16" i="51"/>
  <c r="R16" i="51"/>
  <c r="Z16" i="51"/>
  <c r="J17" i="51"/>
  <c r="R17" i="51"/>
  <c r="Z17" i="51"/>
  <c r="F18" i="52"/>
  <c r="F17" i="52"/>
  <c r="F16" i="52"/>
  <c r="J18" i="52"/>
  <c r="J16" i="52"/>
  <c r="J17" i="52"/>
  <c r="N18" i="52"/>
  <c r="N17" i="52"/>
  <c r="N16" i="52"/>
  <c r="V18" i="52"/>
  <c r="V17" i="52"/>
  <c r="V16" i="52"/>
  <c r="Z18" i="52"/>
  <c r="Z16" i="52"/>
  <c r="Z17" i="52"/>
  <c r="R17" i="52"/>
  <c r="R18" i="52"/>
  <c r="R16" i="52"/>
  <c r="D18" i="52"/>
  <c r="D16" i="52"/>
  <c r="D17" i="52"/>
  <c r="H18" i="52"/>
  <c r="H17" i="52"/>
  <c r="H16" i="52"/>
  <c r="L17" i="52"/>
  <c r="L18" i="52"/>
  <c r="P18" i="52"/>
  <c r="P17" i="52"/>
  <c r="P16" i="52"/>
  <c r="T18" i="52"/>
  <c r="T16" i="52"/>
  <c r="T17" i="52"/>
  <c r="X18" i="52"/>
  <c r="X17" i="52"/>
  <c r="X16" i="52"/>
  <c r="L16" i="52"/>
  <c r="K11" i="49"/>
  <c r="S11" i="49"/>
  <c r="K13" i="49"/>
  <c r="AA13" i="49"/>
  <c r="G14" i="49"/>
  <c r="O14" i="49"/>
  <c r="K15" i="49"/>
  <c r="AA15" i="49"/>
  <c r="K9" i="49"/>
  <c r="S15" i="49"/>
  <c r="E10" i="49"/>
  <c r="M10" i="49"/>
  <c r="U10" i="49"/>
  <c r="E11" i="49"/>
  <c r="M11" i="49"/>
  <c r="U11" i="49"/>
  <c r="I12" i="49"/>
  <c r="Q12" i="49"/>
  <c r="Y12" i="49"/>
  <c r="E13" i="49"/>
  <c r="M13" i="49"/>
  <c r="U13" i="49"/>
  <c r="Y14" i="49"/>
  <c r="I16" i="49"/>
  <c r="S13" i="49"/>
  <c r="E9" i="49"/>
  <c r="M9" i="49"/>
  <c r="AA9" i="49"/>
  <c r="G10" i="49"/>
  <c r="O10" i="49"/>
  <c r="AA10" i="49"/>
  <c r="G11" i="49"/>
  <c r="O11" i="49"/>
  <c r="W11" i="49"/>
  <c r="K12" i="49"/>
  <c r="S12" i="49"/>
  <c r="AA12" i="49"/>
  <c r="G13" i="49"/>
  <c r="O13" i="49"/>
  <c r="W13" i="49"/>
  <c r="K14" i="49"/>
  <c r="O15" i="49"/>
  <c r="G9" i="49"/>
  <c r="O9" i="49"/>
  <c r="I10" i="49"/>
  <c r="Q10" i="49"/>
  <c r="I11" i="49"/>
  <c r="Q11" i="49"/>
  <c r="Y11" i="49"/>
  <c r="E12" i="49"/>
  <c r="M12" i="49"/>
  <c r="U12" i="49"/>
  <c r="I13" i="49"/>
  <c r="Q13" i="49"/>
  <c r="Y13" i="49"/>
  <c r="E14" i="49"/>
  <c r="U14" i="49"/>
  <c r="E16" i="49"/>
  <c r="U16" i="49"/>
  <c r="P31" i="49"/>
  <c r="P30" i="49"/>
  <c r="P29" i="49"/>
  <c r="Y15" i="49"/>
  <c r="I17" i="49"/>
  <c r="E18" i="49"/>
  <c r="Y19" i="49"/>
  <c r="U20" i="49"/>
  <c r="Q21" i="49"/>
  <c r="M22" i="49"/>
  <c r="O24" i="49"/>
  <c r="W27" i="49"/>
  <c r="M8" i="49"/>
  <c r="S9" i="49"/>
  <c r="U15" i="49"/>
  <c r="O16" i="49"/>
  <c r="K17" i="49"/>
  <c r="S17" i="49"/>
  <c r="AA17" i="49"/>
  <c r="G18" i="49"/>
  <c r="O18" i="49"/>
  <c r="W18" i="49"/>
  <c r="K19" i="49"/>
  <c r="S19" i="49"/>
  <c r="AA19" i="49"/>
  <c r="G20" i="49"/>
  <c r="O20" i="49"/>
  <c r="W20" i="49"/>
  <c r="K21" i="49"/>
  <c r="S21" i="49"/>
  <c r="AA21" i="49"/>
  <c r="G22" i="49"/>
  <c r="O22" i="49"/>
  <c r="E23" i="49"/>
  <c r="M23" i="49"/>
  <c r="U23" i="49"/>
  <c r="I24" i="49"/>
  <c r="Q24" i="49"/>
  <c r="Y24" i="49"/>
  <c r="E25" i="49"/>
  <c r="M25" i="49"/>
  <c r="U25" i="49"/>
  <c r="E26" i="49"/>
  <c r="M26" i="49"/>
  <c r="U26" i="49"/>
  <c r="I27" i="49"/>
  <c r="Q27" i="49"/>
  <c r="Y27" i="49"/>
  <c r="T29" i="49"/>
  <c r="D31" i="49"/>
  <c r="H31" i="49"/>
  <c r="H30" i="49"/>
  <c r="H29" i="49"/>
  <c r="S14" i="49"/>
  <c r="I15" i="49"/>
  <c r="M16" i="49"/>
  <c r="Q17" i="49"/>
  <c r="U18" i="49"/>
  <c r="Q19" i="49"/>
  <c r="E20" i="49"/>
  <c r="I21" i="49"/>
  <c r="Y21" i="49"/>
  <c r="K23" i="49"/>
  <c r="AA23" i="49"/>
  <c r="W24" i="49"/>
  <c r="S25" i="49"/>
  <c r="AA26" i="49"/>
  <c r="O27" i="49"/>
  <c r="L29" i="49"/>
  <c r="E8" i="49"/>
  <c r="I8" i="49"/>
  <c r="Q8" i="49"/>
  <c r="U8" i="49"/>
  <c r="F31" i="49"/>
  <c r="F30" i="49"/>
  <c r="F29" i="49"/>
  <c r="J31" i="49"/>
  <c r="J30" i="49"/>
  <c r="J29" i="49"/>
  <c r="N31" i="49"/>
  <c r="N30" i="49"/>
  <c r="N29" i="49"/>
  <c r="R31" i="49"/>
  <c r="R30" i="49"/>
  <c r="R29" i="49"/>
  <c r="V31" i="49"/>
  <c r="V30" i="49"/>
  <c r="V29" i="49"/>
  <c r="Z31" i="49"/>
  <c r="Z30" i="49"/>
  <c r="Z29" i="49"/>
  <c r="AA14" i="49"/>
  <c r="Q15" i="49"/>
  <c r="K16" i="49"/>
  <c r="E17" i="49"/>
  <c r="M17" i="49"/>
  <c r="U17" i="49"/>
  <c r="I18" i="49"/>
  <c r="Q18" i="49"/>
  <c r="Y18" i="49"/>
  <c r="E19" i="49"/>
  <c r="M19" i="49"/>
  <c r="U19" i="49"/>
  <c r="I20" i="49"/>
  <c r="Q20" i="49"/>
  <c r="Y20" i="49"/>
  <c r="E21" i="49"/>
  <c r="M21" i="49"/>
  <c r="U21" i="49"/>
  <c r="I22" i="49"/>
  <c r="AA22" i="49"/>
  <c r="G23" i="49"/>
  <c r="O23" i="49"/>
  <c r="W23" i="49"/>
  <c r="K24" i="49"/>
  <c r="S24" i="49"/>
  <c r="AA24" i="49"/>
  <c r="G25" i="49"/>
  <c r="O25" i="49"/>
  <c r="AA25" i="49"/>
  <c r="G26" i="49"/>
  <c r="O26" i="49"/>
  <c r="W26" i="49"/>
  <c r="K27" i="49"/>
  <c r="S27" i="49"/>
  <c r="AA27" i="49"/>
  <c r="D30" i="49"/>
  <c r="L31" i="49"/>
  <c r="X31" i="49"/>
  <c r="X30" i="49"/>
  <c r="X29" i="49"/>
  <c r="S16" i="49"/>
  <c r="Y17" i="49"/>
  <c r="M18" i="49"/>
  <c r="I19" i="49"/>
  <c r="M20" i="49"/>
  <c r="E22" i="49"/>
  <c r="S23" i="49"/>
  <c r="G24" i="49"/>
  <c r="K25" i="49"/>
  <c r="K26" i="49"/>
  <c r="S26" i="49"/>
  <c r="G27" i="49"/>
  <c r="T30" i="49"/>
  <c r="E15" i="49"/>
  <c r="G8" i="49"/>
  <c r="K8" i="49"/>
  <c r="O8" i="49"/>
  <c r="S8" i="49"/>
  <c r="W8" i="49"/>
  <c r="AA8" i="49"/>
  <c r="I14" i="49"/>
  <c r="M14" i="49"/>
  <c r="Q14" i="49"/>
  <c r="W14" i="49"/>
  <c r="G15" i="49"/>
  <c r="M15" i="49"/>
  <c r="W15" i="49"/>
  <c r="G16" i="49"/>
  <c r="Q16" i="49"/>
  <c r="AA16" i="49"/>
  <c r="G17" i="49"/>
  <c r="O17" i="49"/>
  <c r="W17" i="49"/>
  <c r="K18" i="49"/>
  <c r="S18" i="49"/>
  <c r="AA18" i="49"/>
  <c r="G19" i="49"/>
  <c r="O19" i="49"/>
  <c r="W19" i="49"/>
  <c r="K20" i="49"/>
  <c r="S20" i="49"/>
  <c r="AA20" i="49"/>
  <c r="G21" i="49"/>
  <c r="O21" i="49"/>
  <c r="W21" i="49"/>
  <c r="K22" i="49"/>
  <c r="I23" i="49"/>
  <c r="Q23" i="49"/>
  <c r="Y23" i="49"/>
  <c r="E24" i="49"/>
  <c r="M24" i="49"/>
  <c r="U24" i="49"/>
  <c r="I25" i="49"/>
  <c r="Q25" i="49"/>
  <c r="I26" i="49"/>
  <c r="Q26" i="49"/>
  <c r="Y26" i="49"/>
  <c r="E27" i="49"/>
  <c r="M27" i="49"/>
  <c r="U27" i="49"/>
  <c r="M12" i="50"/>
  <c r="M9" i="50"/>
  <c r="I10" i="50"/>
  <c r="S10" i="50"/>
  <c r="S12" i="50"/>
  <c r="Y14" i="50"/>
  <c r="M15" i="50"/>
  <c r="E12" i="50"/>
  <c r="I9" i="50"/>
  <c r="O13" i="50"/>
  <c r="U12" i="50"/>
  <c r="E10" i="50"/>
  <c r="U10" i="50"/>
  <c r="AA13" i="50"/>
  <c r="M14" i="50"/>
  <c r="U14" i="50"/>
  <c r="G10" i="50"/>
  <c r="M11" i="50"/>
  <c r="E14" i="50"/>
  <c r="I16" i="50"/>
  <c r="E9" i="50"/>
  <c r="K13" i="50"/>
  <c r="Q14" i="50"/>
  <c r="AA11" i="50"/>
  <c r="Q10" i="50"/>
  <c r="K11" i="50"/>
  <c r="O14" i="50"/>
  <c r="G11" i="50"/>
  <c r="Q11" i="50"/>
  <c r="Q13" i="50"/>
  <c r="I14" i="50"/>
  <c r="E15" i="50"/>
  <c r="M17" i="50"/>
  <c r="Q18" i="50"/>
  <c r="M19" i="50"/>
  <c r="Q20" i="50"/>
  <c r="U21" i="50"/>
  <c r="M23" i="50"/>
  <c r="Q24" i="50"/>
  <c r="E25" i="50"/>
  <c r="I26" i="50"/>
  <c r="Y26" i="50"/>
  <c r="U27" i="50"/>
  <c r="K14" i="50"/>
  <c r="AA14" i="50"/>
  <c r="G15" i="50"/>
  <c r="O15" i="50"/>
  <c r="W15" i="50"/>
  <c r="K16" i="50"/>
  <c r="S16" i="50"/>
  <c r="AA16" i="50"/>
  <c r="G17" i="50"/>
  <c r="O17" i="50"/>
  <c r="W17" i="50"/>
  <c r="K18" i="50"/>
  <c r="S18" i="50"/>
  <c r="AA18" i="50"/>
  <c r="G19" i="50"/>
  <c r="O19" i="50"/>
  <c r="W19" i="50"/>
  <c r="K20" i="50"/>
  <c r="S20" i="50"/>
  <c r="AA20" i="50"/>
  <c r="G21" i="50"/>
  <c r="O21" i="50"/>
  <c r="W21" i="50"/>
  <c r="K22" i="50"/>
  <c r="AA22" i="50"/>
  <c r="G23" i="50"/>
  <c r="O23" i="50"/>
  <c r="W23" i="50"/>
  <c r="K24" i="50"/>
  <c r="S24" i="50"/>
  <c r="AA24" i="50"/>
  <c r="G25" i="50"/>
  <c r="O25" i="50"/>
  <c r="K26" i="50"/>
  <c r="S26" i="50"/>
  <c r="AA26" i="50"/>
  <c r="G27" i="50"/>
  <c r="O27" i="50"/>
  <c r="W27" i="50"/>
  <c r="E17" i="50"/>
  <c r="I18" i="50"/>
  <c r="E19" i="50"/>
  <c r="I20" i="50"/>
  <c r="E21" i="50"/>
  <c r="U23" i="50"/>
  <c r="Y24" i="50"/>
  <c r="U25" i="50"/>
  <c r="M27" i="50"/>
  <c r="G9" i="50"/>
  <c r="K9" i="50"/>
  <c r="O9" i="50"/>
  <c r="S9" i="50"/>
  <c r="AA9" i="50"/>
  <c r="O11" i="50"/>
  <c r="S11" i="50"/>
  <c r="W11" i="50"/>
  <c r="Q12" i="50"/>
  <c r="G14" i="50"/>
  <c r="W14" i="50"/>
  <c r="I15" i="50"/>
  <c r="Q15" i="50"/>
  <c r="Y15" i="50"/>
  <c r="E16" i="50"/>
  <c r="M16" i="50"/>
  <c r="U16" i="50"/>
  <c r="I17" i="50"/>
  <c r="Q17" i="50"/>
  <c r="Y17" i="50"/>
  <c r="E18" i="50"/>
  <c r="M18" i="50"/>
  <c r="U18" i="50"/>
  <c r="I19" i="50"/>
  <c r="Q19" i="50"/>
  <c r="Y19" i="50"/>
  <c r="E20" i="50"/>
  <c r="M20" i="50"/>
  <c r="U20" i="50"/>
  <c r="I21" i="50"/>
  <c r="Q21" i="50"/>
  <c r="Y21" i="50"/>
  <c r="E22" i="50"/>
  <c r="M22" i="50"/>
  <c r="I23" i="50"/>
  <c r="Q23" i="50"/>
  <c r="Y23" i="50"/>
  <c r="E24" i="50"/>
  <c r="M24" i="50"/>
  <c r="U24" i="50"/>
  <c r="I25" i="50"/>
  <c r="Q25" i="50"/>
  <c r="E26" i="50"/>
  <c r="M26" i="50"/>
  <c r="U26" i="50"/>
  <c r="I27" i="50"/>
  <c r="Q27" i="50"/>
  <c r="Y27" i="50"/>
  <c r="U15" i="50"/>
  <c r="U17" i="50"/>
  <c r="Y18" i="50"/>
  <c r="U19" i="50"/>
  <c r="Y20" i="50"/>
  <c r="M21" i="50"/>
  <c r="I22" i="50"/>
  <c r="E23" i="50"/>
  <c r="I24" i="50"/>
  <c r="M25" i="50"/>
  <c r="Q26" i="50"/>
  <c r="E27" i="50"/>
  <c r="Q8" i="50"/>
  <c r="Y13" i="50"/>
  <c r="S14" i="50"/>
  <c r="K15" i="50"/>
  <c r="S15" i="50"/>
  <c r="AA15" i="50"/>
  <c r="G16" i="50"/>
  <c r="O16" i="50"/>
  <c r="K17" i="50"/>
  <c r="S17" i="50"/>
  <c r="AA17" i="50"/>
  <c r="G18" i="50"/>
  <c r="O18" i="50"/>
  <c r="W18" i="50"/>
  <c r="K19" i="50"/>
  <c r="S19" i="50"/>
  <c r="AA19" i="50"/>
  <c r="G20" i="50"/>
  <c r="O20" i="50"/>
  <c r="W20" i="50"/>
  <c r="K21" i="50"/>
  <c r="S21" i="50"/>
  <c r="AA21" i="50"/>
  <c r="G22" i="50"/>
  <c r="O22" i="50"/>
  <c r="K23" i="50"/>
  <c r="S23" i="50"/>
  <c r="AA23" i="50"/>
  <c r="G24" i="50"/>
  <c r="O24" i="50"/>
  <c r="W24" i="50"/>
  <c r="K25" i="50"/>
  <c r="S25" i="50"/>
  <c r="AA25" i="50"/>
  <c r="G26" i="50"/>
  <c r="O26" i="50"/>
  <c r="W26" i="50"/>
  <c r="K27" i="50"/>
  <c r="S27" i="50"/>
  <c r="AA27" i="50"/>
  <c r="N30" i="50"/>
  <c r="N31" i="50"/>
  <c r="N29" i="50"/>
  <c r="O8" i="50"/>
  <c r="J31" i="50"/>
  <c r="J30" i="50"/>
  <c r="J29" i="50"/>
  <c r="K8" i="50"/>
  <c r="X31" i="50"/>
  <c r="X30" i="50"/>
  <c r="X29" i="50"/>
  <c r="Y8" i="50"/>
  <c r="F29" i="50"/>
  <c r="F30" i="50"/>
  <c r="F31" i="50"/>
  <c r="G8" i="50"/>
  <c r="I8" i="50"/>
  <c r="R31" i="50"/>
  <c r="R30" i="50"/>
  <c r="R29" i="50"/>
  <c r="S8" i="50"/>
  <c r="T31" i="50"/>
  <c r="T30" i="50"/>
  <c r="T29" i="50"/>
  <c r="D31" i="50"/>
  <c r="D30" i="50"/>
  <c r="D29" i="50"/>
  <c r="H31" i="50"/>
  <c r="H30" i="50"/>
  <c r="H29" i="50"/>
  <c r="L31" i="50"/>
  <c r="L30" i="50"/>
  <c r="L29" i="50"/>
  <c r="P31" i="50"/>
  <c r="P30" i="50"/>
  <c r="P29" i="50"/>
  <c r="U8" i="50"/>
  <c r="Z31" i="50"/>
  <c r="Z30" i="50"/>
  <c r="Z29" i="50"/>
  <c r="AA8" i="50"/>
  <c r="E8" i="50"/>
  <c r="M8" i="50"/>
  <c r="V31" i="50"/>
  <c r="V29" i="50"/>
  <c r="V30" i="50"/>
  <c r="W8" i="50"/>
  <c r="M11" i="47"/>
  <c r="E13" i="47"/>
  <c r="U13" i="47"/>
  <c r="M19" i="47"/>
  <c r="M21" i="47"/>
  <c r="K10" i="47"/>
  <c r="AA10" i="47"/>
  <c r="K12" i="47"/>
  <c r="S12" i="47"/>
  <c r="AA12" i="47"/>
  <c r="S16" i="47"/>
  <c r="S18" i="47"/>
  <c r="S20" i="47"/>
  <c r="I19" i="47"/>
  <c r="Q12" i="47"/>
  <c r="Y19" i="47"/>
  <c r="I11" i="47"/>
  <c r="Q11" i="47"/>
  <c r="Y11" i="47"/>
  <c r="I13" i="47"/>
  <c r="Q13" i="47"/>
  <c r="Y13" i="47"/>
  <c r="Q15" i="47"/>
  <c r="Q17" i="47"/>
  <c r="Q19" i="47"/>
  <c r="Q21" i="47"/>
  <c r="Q23" i="47"/>
  <c r="E11" i="47"/>
  <c r="U11" i="47"/>
  <c r="M13" i="47"/>
  <c r="K8" i="47"/>
  <c r="S10" i="47"/>
  <c r="W8" i="47"/>
  <c r="G10" i="47"/>
  <c r="O10" i="47"/>
  <c r="W10" i="47"/>
  <c r="G12" i="47"/>
  <c r="O12" i="47"/>
  <c r="W12" i="47"/>
  <c r="G14" i="47"/>
  <c r="W14" i="47"/>
  <c r="G16" i="47"/>
  <c r="W16" i="47"/>
  <c r="G18" i="47"/>
  <c r="W18" i="47"/>
  <c r="G20" i="47"/>
  <c r="W20" i="47"/>
  <c r="G22" i="47"/>
  <c r="F38" i="47"/>
  <c r="F37" i="47"/>
  <c r="F36" i="47"/>
  <c r="G21" i="47"/>
  <c r="G19" i="47"/>
  <c r="G17" i="47"/>
  <c r="R38" i="47"/>
  <c r="R37" i="47"/>
  <c r="R36" i="47"/>
  <c r="S21" i="47"/>
  <c r="S19" i="47"/>
  <c r="S17" i="47"/>
  <c r="Z38" i="47"/>
  <c r="Z37" i="47"/>
  <c r="Z36" i="47"/>
  <c r="AA21" i="47"/>
  <c r="AA19" i="47"/>
  <c r="AA17" i="47"/>
  <c r="K14" i="47"/>
  <c r="AA14" i="47"/>
  <c r="E15" i="47"/>
  <c r="U15" i="47"/>
  <c r="K16" i="47"/>
  <c r="Q16" i="47"/>
  <c r="U17" i="47"/>
  <c r="AA18" i="47"/>
  <c r="E19" i="47"/>
  <c r="K20" i="47"/>
  <c r="K22" i="47"/>
  <c r="S22" i="47"/>
  <c r="U23" i="47"/>
  <c r="I24" i="47"/>
  <c r="Q24" i="47"/>
  <c r="Y24" i="47"/>
  <c r="E25" i="47"/>
  <c r="M25" i="47"/>
  <c r="U25" i="47"/>
  <c r="I26" i="47"/>
  <c r="Q26" i="47"/>
  <c r="Y26" i="47"/>
  <c r="E27" i="47"/>
  <c r="M27" i="47"/>
  <c r="U27" i="47"/>
  <c r="I28" i="47"/>
  <c r="Q28" i="47"/>
  <c r="Y28" i="47"/>
  <c r="E29" i="47"/>
  <c r="M29" i="47"/>
  <c r="U29" i="47"/>
  <c r="I30" i="47"/>
  <c r="Q30" i="47"/>
  <c r="Y30" i="47"/>
  <c r="E31" i="47"/>
  <c r="M31" i="47"/>
  <c r="N38" i="47"/>
  <c r="N37" i="47"/>
  <c r="N36" i="47"/>
  <c r="O22" i="47"/>
  <c r="O21" i="47"/>
  <c r="O19" i="47"/>
  <c r="O17" i="47"/>
  <c r="Q14" i="47"/>
  <c r="K15" i="47"/>
  <c r="AA15" i="47"/>
  <c r="AA16" i="47"/>
  <c r="E17" i="47"/>
  <c r="K18" i="47"/>
  <c r="U19" i="47"/>
  <c r="AA20" i="47"/>
  <c r="E21" i="47"/>
  <c r="U21" i="47"/>
  <c r="G8" i="47"/>
  <c r="O8" i="47"/>
  <c r="S8" i="47"/>
  <c r="AA8" i="47"/>
  <c r="E9" i="47"/>
  <c r="I9" i="47"/>
  <c r="M9" i="47"/>
  <c r="Q9" i="47"/>
  <c r="U9" i="47"/>
  <c r="Y9" i="47"/>
  <c r="M14" i="47"/>
  <c r="G15" i="47"/>
  <c r="W15" i="47"/>
  <c r="M16" i="47"/>
  <c r="M22" i="47"/>
  <c r="K23" i="47"/>
  <c r="W23" i="47"/>
  <c r="J38" i="47"/>
  <c r="J37" i="47"/>
  <c r="J36" i="47"/>
  <c r="K21" i="47"/>
  <c r="K19" i="47"/>
  <c r="K17" i="47"/>
  <c r="V38" i="47"/>
  <c r="V37" i="47"/>
  <c r="V36" i="47"/>
  <c r="W21" i="47"/>
  <c r="W19" i="47"/>
  <c r="W17" i="47"/>
  <c r="D38" i="47"/>
  <c r="D37" i="47"/>
  <c r="D36" i="47"/>
  <c r="E22" i="47"/>
  <c r="E20" i="47"/>
  <c r="E18" i="47"/>
  <c r="H38" i="47"/>
  <c r="H37" i="47"/>
  <c r="H36" i="47"/>
  <c r="I23" i="47"/>
  <c r="I20" i="47"/>
  <c r="I18" i="47"/>
  <c r="L38" i="47"/>
  <c r="L37" i="47"/>
  <c r="L36" i="47"/>
  <c r="M20" i="47"/>
  <c r="M18" i="47"/>
  <c r="P38" i="47"/>
  <c r="P37" i="47"/>
  <c r="P36" i="47"/>
  <c r="Q20" i="47"/>
  <c r="Q18" i="47"/>
  <c r="T38" i="47"/>
  <c r="T37" i="47"/>
  <c r="T36" i="47"/>
  <c r="U20" i="47"/>
  <c r="U18" i="47"/>
  <c r="X38" i="47"/>
  <c r="X37" i="47"/>
  <c r="X36" i="47"/>
  <c r="Y23" i="47"/>
  <c r="Y20" i="47"/>
  <c r="Y18" i="47"/>
  <c r="Y16" i="47"/>
  <c r="I14" i="47"/>
  <c r="S14" i="47"/>
  <c r="Y14" i="47"/>
  <c r="M15" i="47"/>
  <c r="S15" i="47"/>
  <c r="I16" i="47"/>
  <c r="M17" i="47"/>
  <c r="AA22" i="47"/>
  <c r="E23" i="47"/>
  <c r="M23" i="47"/>
  <c r="E8" i="47"/>
  <c r="I8" i="47"/>
  <c r="M8" i="47"/>
  <c r="Q8" i="47"/>
  <c r="U8" i="47"/>
  <c r="Y8" i="47"/>
  <c r="G9" i="47"/>
  <c r="K9" i="47"/>
  <c r="O9" i="47"/>
  <c r="S9" i="47"/>
  <c r="W9" i="47"/>
  <c r="AA9" i="47"/>
  <c r="E10" i="47"/>
  <c r="I10" i="47"/>
  <c r="M10" i="47"/>
  <c r="Q10" i="47"/>
  <c r="U10" i="47"/>
  <c r="Y10" i="47"/>
  <c r="G11" i="47"/>
  <c r="K11" i="47"/>
  <c r="O11" i="47"/>
  <c r="S11" i="47"/>
  <c r="W11" i="47"/>
  <c r="AA11" i="47"/>
  <c r="E12" i="47"/>
  <c r="I12" i="47"/>
  <c r="Y12" i="47"/>
  <c r="G13" i="47"/>
  <c r="K13" i="47"/>
  <c r="O13" i="47"/>
  <c r="S13" i="47"/>
  <c r="W13" i="47"/>
  <c r="AA13" i="47"/>
  <c r="O14" i="47"/>
  <c r="U14" i="47"/>
  <c r="I15" i="47"/>
  <c r="O15" i="47"/>
  <c r="Y15" i="47"/>
  <c r="E16" i="47"/>
  <c r="O16" i="47"/>
  <c r="U16" i="47"/>
  <c r="I17" i="47"/>
  <c r="Y17" i="47"/>
  <c r="O18" i="47"/>
  <c r="O20" i="47"/>
  <c r="I21" i="47"/>
  <c r="Y21" i="47"/>
  <c r="Q22" i="47"/>
  <c r="W22" i="47"/>
  <c r="G23" i="47"/>
  <c r="AA23" i="47"/>
  <c r="G24" i="47"/>
  <c r="O24" i="47"/>
  <c r="W24" i="47"/>
  <c r="K25" i="47"/>
  <c r="S25" i="47"/>
  <c r="AA25" i="47"/>
  <c r="G26" i="47"/>
  <c r="O26" i="47"/>
  <c r="W26" i="47"/>
  <c r="K27" i="47"/>
  <c r="S27" i="47"/>
  <c r="AA27" i="47"/>
  <c r="G28" i="47"/>
  <c r="O28" i="47"/>
  <c r="W28" i="47"/>
  <c r="K29" i="47"/>
  <c r="S29" i="47"/>
  <c r="AA29" i="47"/>
  <c r="G30" i="47"/>
  <c r="O30" i="47"/>
  <c r="U31" i="47"/>
  <c r="I32" i="47"/>
  <c r="Q32" i="47"/>
  <c r="Y32" i="47"/>
  <c r="E33" i="47"/>
  <c r="M33" i="47"/>
  <c r="U33" i="47"/>
  <c r="E34" i="47"/>
  <c r="M34" i="47"/>
  <c r="U34" i="47"/>
  <c r="I22" i="47"/>
  <c r="Y22" i="47"/>
  <c r="S23" i="47"/>
  <c r="K24" i="47"/>
  <c r="S24" i="47"/>
  <c r="AA24" i="47"/>
  <c r="G25" i="47"/>
  <c r="O25" i="47"/>
  <c r="W25" i="47"/>
  <c r="K26" i="47"/>
  <c r="S26" i="47"/>
  <c r="AA26" i="47"/>
  <c r="G27" i="47"/>
  <c r="O27" i="47"/>
  <c r="W27" i="47"/>
  <c r="K28" i="47"/>
  <c r="S28" i="47"/>
  <c r="AA28" i="47"/>
  <c r="G29" i="47"/>
  <c r="O29" i="47"/>
  <c r="W29" i="47"/>
  <c r="K30" i="47"/>
  <c r="S30" i="47"/>
  <c r="AA30" i="47"/>
  <c r="G31" i="47"/>
  <c r="O31" i="47"/>
  <c r="W31" i="47"/>
  <c r="K32" i="47"/>
  <c r="S32" i="47"/>
  <c r="AA32" i="47"/>
  <c r="G33" i="47"/>
  <c r="O33" i="47"/>
  <c r="AA33" i="47"/>
  <c r="G34" i="47"/>
  <c r="O34" i="47"/>
  <c r="W34" i="47"/>
  <c r="U22" i="47"/>
  <c r="O23" i="47"/>
  <c r="E24" i="47"/>
  <c r="M24" i="47"/>
  <c r="U24" i="47"/>
  <c r="I25" i="47"/>
  <c r="Q25" i="47"/>
  <c r="Y25" i="47"/>
  <c r="E26" i="47"/>
  <c r="M26" i="47"/>
  <c r="U26" i="47"/>
  <c r="I27" i="47"/>
  <c r="Q27" i="47"/>
  <c r="Y27" i="47"/>
  <c r="E28" i="47"/>
  <c r="M28" i="47"/>
  <c r="U28" i="47"/>
  <c r="I29" i="47"/>
  <c r="Q29" i="47"/>
  <c r="Y29" i="47"/>
  <c r="E30" i="47"/>
  <c r="M30" i="47"/>
  <c r="U30" i="47"/>
  <c r="I31" i="47"/>
  <c r="Q31" i="47"/>
  <c r="Y31" i="47"/>
  <c r="E32" i="47"/>
  <c r="M32" i="47"/>
  <c r="U32" i="47"/>
  <c r="I33" i="47"/>
  <c r="Q33" i="47"/>
  <c r="I34" i="47"/>
  <c r="Q34" i="47"/>
  <c r="Y34" i="47"/>
  <c r="W30" i="47"/>
  <c r="K31" i="47"/>
  <c r="S31" i="47"/>
  <c r="AA31" i="47"/>
  <c r="G32" i="47"/>
  <c r="O32" i="47"/>
  <c r="W32" i="47"/>
  <c r="K33" i="47"/>
  <c r="S33" i="47"/>
  <c r="K34" i="47"/>
  <c r="S34" i="47"/>
  <c r="AA34" i="47"/>
  <c r="M10" i="48"/>
  <c r="G10" i="48"/>
  <c r="I33" i="48"/>
  <c r="K17" i="48"/>
  <c r="O10" i="48"/>
  <c r="W16" i="48"/>
  <c r="G17" i="48"/>
  <c r="W19" i="48"/>
  <c r="W9" i="48"/>
  <c r="AA19" i="48"/>
  <c r="Y10" i="48"/>
  <c r="G9" i="48"/>
  <c r="S9" i="48"/>
  <c r="E28" i="48"/>
  <c r="E26" i="48"/>
  <c r="E9" i="48"/>
  <c r="E22" i="48"/>
  <c r="Q11" i="48"/>
  <c r="Q12" i="48"/>
  <c r="Q13" i="48"/>
  <c r="I14" i="48"/>
  <c r="Y14" i="48"/>
  <c r="Q15" i="48"/>
  <c r="AA17" i="48"/>
  <c r="K18" i="48"/>
  <c r="O19" i="48"/>
  <c r="S20" i="48"/>
  <c r="Y21" i="48"/>
  <c r="I22" i="48"/>
  <c r="M24" i="48"/>
  <c r="Y27" i="48"/>
  <c r="I28" i="48"/>
  <c r="U34" i="48"/>
  <c r="K9" i="48"/>
  <c r="Q32" i="48"/>
  <c r="Q24" i="48"/>
  <c r="Q9" i="48"/>
  <c r="Q34" i="48"/>
  <c r="Q26" i="48"/>
  <c r="Q28" i="48"/>
  <c r="AA9" i="48"/>
  <c r="I10" i="48"/>
  <c r="S10" i="48"/>
  <c r="AA10" i="48"/>
  <c r="K11" i="48"/>
  <c r="S11" i="48"/>
  <c r="AA11" i="48"/>
  <c r="K12" i="48"/>
  <c r="S12" i="48"/>
  <c r="AA12" i="48"/>
  <c r="K13" i="48"/>
  <c r="S13" i="48"/>
  <c r="AA13" i="48"/>
  <c r="K14" i="48"/>
  <c r="S14" i="48"/>
  <c r="AA14" i="48"/>
  <c r="K15" i="48"/>
  <c r="S15" i="48"/>
  <c r="K16" i="48"/>
  <c r="Y16" i="48"/>
  <c r="O17" i="48"/>
  <c r="W17" i="48"/>
  <c r="S18" i="48"/>
  <c r="AA18" i="48"/>
  <c r="Q19" i="48"/>
  <c r="G20" i="48"/>
  <c r="O20" i="48"/>
  <c r="I23" i="48"/>
  <c r="Q23" i="48"/>
  <c r="Y23" i="48"/>
  <c r="E27" i="48"/>
  <c r="Q30" i="48"/>
  <c r="Y30" i="48"/>
  <c r="G34" i="48"/>
  <c r="I11" i="48"/>
  <c r="Y11" i="48"/>
  <c r="Y12" i="48"/>
  <c r="Q22" i="48"/>
  <c r="E24" i="48"/>
  <c r="O31" i="48"/>
  <c r="M29" i="48"/>
  <c r="M27" i="48"/>
  <c r="M25" i="48"/>
  <c r="M9" i="48"/>
  <c r="M8" i="48"/>
  <c r="M23" i="48"/>
  <c r="E10" i="48"/>
  <c r="U10" i="48"/>
  <c r="E11" i="48"/>
  <c r="M11" i="48"/>
  <c r="U11" i="48"/>
  <c r="E12" i="48"/>
  <c r="M12" i="48"/>
  <c r="U12" i="48"/>
  <c r="E13" i="48"/>
  <c r="M13" i="48"/>
  <c r="U13" i="48"/>
  <c r="E14" i="48"/>
  <c r="M14" i="48"/>
  <c r="U14" i="48"/>
  <c r="E15" i="48"/>
  <c r="M15" i="48"/>
  <c r="U15" i="48"/>
  <c r="AA15" i="48"/>
  <c r="S16" i="48"/>
  <c r="AA16" i="48"/>
  <c r="Q17" i="48"/>
  <c r="G18" i="48"/>
  <c r="O18" i="48"/>
  <c r="K19" i="48"/>
  <c r="S19" i="48"/>
  <c r="I20" i="48"/>
  <c r="W20" i="48"/>
  <c r="M21" i="48"/>
  <c r="U21" i="48"/>
  <c r="G26" i="48"/>
  <c r="U29" i="48"/>
  <c r="Q33" i="48"/>
  <c r="U28" i="48"/>
  <c r="U26" i="48"/>
  <c r="U24" i="48"/>
  <c r="U9" i="48"/>
  <c r="I12" i="48"/>
  <c r="I13" i="48"/>
  <c r="Y13" i="48"/>
  <c r="Q14" i="48"/>
  <c r="I15" i="48"/>
  <c r="I16" i="48"/>
  <c r="Y18" i="48"/>
  <c r="I8" i="48"/>
  <c r="I27" i="48"/>
  <c r="I9" i="48"/>
  <c r="I29" i="48"/>
  <c r="I31" i="48"/>
  <c r="Y29" i="48"/>
  <c r="Y9" i="48"/>
  <c r="Y31" i="48"/>
  <c r="Y25" i="48"/>
  <c r="K10" i="48"/>
  <c r="Q10" i="48"/>
  <c r="W10" i="48"/>
  <c r="G11" i="48"/>
  <c r="O11" i="48"/>
  <c r="W11" i="48"/>
  <c r="G12" i="48"/>
  <c r="O12" i="48"/>
  <c r="W12" i="48"/>
  <c r="G13" i="48"/>
  <c r="O13" i="48"/>
  <c r="W13" i="48"/>
  <c r="G14" i="48"/>
  <c r="O14" i="48"/>
  <c r="W14" i="48"/>
  <c r="G15" i="48"/>
  <c r="O15" i="48"/>
  <c r="W15" i="48"/>
  <c r="G16" i="48"/>
  <c r="O16" i="48"/>
  <c r="S17" i="48"/>
  <c r="I18" i="48"/>
  <c r="W18" i="48"/>
  <c r="G19" i="48"/>
  <c r="K20" i="48"/>
  <c r="Y20" i="48"/>
  <c r="I21" i="48"/>
  <c r="U22" i="48"/>
  <c r="E23" i="48"/>
  <c r="I25" i="48"/>
  <c r="Q25" i="48"/>
  <c r="W28" i="48"/>
  <c r="E32" i="48"/>
  <c r="M32" i="48"/>
  <c r="E16" i="48"/>
  <c r="U16" i="48"/>
  <c r="M17" i="48"/>
  <c r="E18" i="48"/>
  <c r="U18" i="48"/>
  <c r="M19" i="48"/>
  <c r="E20" i="48"/>
  <c r="U20" i="48"/>
  <c r="AA20" i="48"/>
  <c r="O21" i="48"/>
  <c r="K22" i="48"/>
  <c r="W22" i="48"/>
  <c r="S23" i="48"/>
  <c r="G24" i="48"/>
  <c r="E25" i="48"/>
  <c r="I26" i="48"/>
  <c r="W26" i="48"/>
  <c r="U27" i="48"/>
  <c r="Y28" i="48"/>
  <c r="O29" i="48"/>
  <c r="E30" i="48"/>
  <c r="M30" i="48"/>
  <c r="Q31" i="48"/>
  <c r="G32" i="48"/>
  <c r="U32" i="48"/>
  <c r="E33" i="48"/>
  <c r="I34" i="48"/>
  <c r="W34" i="48"/>
  <c r="Y15" i="48"/>
  <c r="Q16" i="48"/>
  <c r="I17" i="48"/>
  <c r="Y17" i="48"/>
  <c r="Q18" i="48"/>
  <c r="I19" i="48"/>
  <c r="Y19" i="48"/>
  <c r="Q20" i="48"/>
  <c r="E21" i="48"/>
  <c r="Q21" i="48"/>
  <c r="M22" i="48"/>
  <c r="Y22" i="48"/>
  <c r="U23" i="48"/>
  <c r="I24" i="48"/>
  <c r="W24" i="48"/>
  <c r="U25" i="48"/>
  <c r="Y26" i="48"/>
  <c r="O27" i="48"/>
  <c r="M28" i="48"/>
  <c r="Q29" i="48"/>
  <c r="G30" i="48"/>
  <c r="U30" i="48"/>
  <c r="E31" i="48"/>
  <c r="I32" i="48"/>
  <c r="W32" i="48"/>
  <c r="M33" i="48"/>
  <c r="U33" i="48"/>
  <c r="Y34" i="48"/>
  <c r="M16" i="48"/>
  <c r="E17" i="48"/>
  <c r="U17" i="48"/>
  <c r="M18" i="48"/>
  <c r="E19" i="48"/>
  <c r="U19" i="48"/>
  <c r="M20" i="48"/>
  <c r="S21" i="48"/>
  <c r="G22" i="48"/>
  <c r="AA22" i="48"/>
  <c r="O23" i="48"/>
  <c r="K24" i="48"/>
  <c r="Y24" i="48"/>
  <c r="O25" i="48"/>
  <c r="M26" i="48"/>
  <c r="Q27" i="48"/>
  <c r="G28" i="48"/>
  <c r="E29" i="48"/>
  <c r="I30" i="48"/>
  <c r="W30" i="48"/>
  <c r="M31" i="48"/>
  <c r="U31" i="48"/>
  <c r="Y32" i="48"/>
  <c r="O33" i="48"/>
  <c r="E34" i="48"/>
  <c r="M34" i="48"/>
  <c r="K21" i="48"/>
  <c r="AA21" i="48"/>
  <c r="S22" i="48"/>
  <c r="K23" i="48"/>
  <c r="AA23" i="48"/>
  <c r="S24" i="48"/>
  <c r="K25" i="48"/>
  <c r="AA25" i="48"/>
  <c r="S26" i="48"/>
  <c r="K27" i="48"/>
  <c r="AA27" i="48"/>
  <c r="S28" i="48"/>
  <c r="K29" i="48"/>
  <c r="AA29" i="48"/>
  <c r="S30" i="48"/>
  <c r="K31" i="48"/>
  <c r="AA31" i="48"/>
  <c r="S32" i="48"/>
  <c r="K33" i="48"/>
  <c r="AA33" i="48"/>
  <c r="S34" i="48"/>
  <c r="G21" i="48"/>
  <c r="W21" i="48"/>
  <c r="O22" i="48"/>
  <c r="G23" i="48"/>
  <c r="W23" i="48"/>
  <c r="O24" i="48"/>
  <c r="G25" i="48"/>
  <c r="W25" i="48"/>
  <c r="O26" i="48"/>
  <c r="G27" i="48"/>
  <c r="W27" i="48"/>
  <c r="O28" i="48"/>
  <c r="G29" i="48"/>
  <c r="W29" i="48"/>
  <c r="O30" i="48"/>
  <c r="G31" i="48"/>
  <c r="W31" i="48"/>
  <c r="O32" i="48"/>
  <c r="G33" i="48"/>
  <c r="O34" i="48"/>
  <c r="AA24" i="48"/>
  <c r="S25" i="48"/>
  <c r="K26" i="48"/>
  <c r="AA26" i="48"/>
  <c r="S27" i="48"/>
  <c r="K28" i="48"/>
  <c r="AA28" i="48"/>
  <c r="S29" i="48"/>
  <c r="K30" i="48"/>
  <c r="AA30" i="48"/>
  <c r="S31" i="48"/>
  <c r="K32" i="48"/>
  <c r="AA32" i="48"/>
  <c r="S33" i="48"/>
  <c r="K34" i="48"/>
  <c r="AA34" i="48"/>
  <c r="E8" i="48"/>
  <c r="U8" i="48"/>
  <c r="L36" i="48"/>
  <c r="Q8" i="48"/>
  <c r="F38" i="48"/>
  <c r="F37" i="48"/>
  <c r="F36" i="48"/>
  <c r="J38" i="48"/>
  <c r="J37" i="48"/>
  <c r="J36" i="48"/>
  <c r="R38" i="48"/>
  <c r="R37" i="48"/>
  <c r="R36" i="48"/>
  <c r="V38" i="48"/>
  <c r="V37" i="48"/>
  <c r="V36" i="48"/>
  <c r="Z38" i="48"/>
  <c r="Z37" i="48"/>
  <c r="Z36" i="48"/>
  <c r="N38" i="48"/>
  <c r="N37" i="48"/>
  <c r="N36" i="48"/>
  <c r="G8" i="48"/>
  <c r="K8" i="48"/>
  <c r="O8" i="48"/>
  <c r="S8" i="48"/>
  <c r="W8" i="48"/>
  <c r="AA8" i="48"/>
  <c r="D36" i="48"/>
  <c r="D37" i="48"/>
  <c r="D38" i="48"/>
  <c r="H38" i="48"/>
  <c r="H37" i="48"/>
  <c r="H36" i="48"/>
  <c r="L37" i="48"/>
  <c r="L38" i="48"/>
  <c r="P38" i="48"/>
  <c r="P37" i="48"/>
  <c r="P36" i="48"/>
  <c r="T38" i="48"/>
  <c r="T36" i="48"/>
  <c r="X38" i="48"/>
  <c r="X37" i="48"/>
  <c r="X36" i="48"/>
  <c r="T37" i="48"/>
  <c r="S11" i="45"/>
  <c r="Y11" i="45"/>
  <c r="W14" i="45"/>
  <c r="S20" i="45"/>
  <c r="M15" i="45"/>
  <c r="Y8" i="45"/>
  <c r="O11" i="45"/>
  <c r="W13" i="45"/>
  <c r="S15" i="45"/>
  <c r="W18" i="45"/>
  <c r="K19" i="45"/>
  <c r="O10" i="45"/>
  <c r="W11" i="45"/>
  <c r="G15" i="45"/>
  <c r="O15" i="45"/>
  <c r="AA20" i="45"/>
  <c r="O27" i="45"/>
  <c r="S28" i="45"/>
  <c r="K10" i="45"/>
  <c r="Q16" i="45"/>
  <c r="G9" i="45"/>
  <c r="S9" i="45"/>
  <c r="Q11" i="45"/>
  <c r="G13" i="45"/>
  <c r="S13" i="45"/>
  <c r="W15" i="45"/>
  <c r="S18" i="45"/>
  <c r="U21" i="45"/>
  <c r="G22" i="45"/>
  <c r="W24" i="45"/>
  <c r="M12" i="45"/>
  <c r="M14" i="45"/>
  <c r="H41" i="45"/>
  <c r="H40" i="45"/>
  <c r="H39" i="45"/>
  <c r="I22" i="45"/>
  <c r="I19" i="45"/>
  <c r="I16" i="45"/>
  <c r="I27" i="45"/>
  <c r="M8" i="45"/>
  <c r="X41" i="45"/>
  <c r="X40" i="45"/>
  <c r="X39" i="45"/>
  <c r="Y22" i="45"/>
  <c r="Y19" i="45"/>
  <c r="I9" i="45"/>
  <c r="G10" i="45"/>
  <c r="Q10" i="45"/>
  <c r="W10" i="45"/>
  <c r="M11" i="45"/>
  <c r="I12" i="45"/>
  <c r="Y12" i="45"/>
  <c r="M13" i="45"/>
  <c r="I14" i="45"/>
  <c r="Y14" i="45"/>
  <c r="AA16" i="45"/>
  <c r="G17" i="45"/>
  <c r="Q18" i="45"/>
  <c r="Q19" i="45"/>
  <c r="Q20" i="45"/>
  <c r="O21" i="45"/>
  <c r="O22" i="45"/>
  <c r="W22" i="45"/>
  <c r="I23" i="45"/>
  <c r="Q23" i="45"/>
  <c r="S24" i="45"/>
  <c r="M25" i="45"/>
  <c r="I26" i="45"/>
  <c r="E27" i="45"/>
  <c r="L40" i="45"/>
  <c r="M27" i="45"/>
  <c r="M22" i="45"/>
  <c r="L41" i="45"/>
  <c r="M23" i="45"/>
  <c r="M21" i="45"/>
  <c r="L39" i="45"/>
  <c r="M19" i="45"/>
  <c r="AA9" i="45"/>
  <c r="D39" i="45"/>
  <c r="E25" i="45"/>
  <c r="E22" i="45"/>
  <c r="D40" i="45"/>
  <c r="D41" i="45"/>
  <c r="E16" i="45"/>
  <c r="T41" i="45"/>
  <c r="U25" i="45"/>
  <c r="U22" i="45"/>
  <c r="T39" i="45"/>
  <c r="T40" i="45"/>
  <c r="U16" i="45"/>
  <c r="E9" i="45"/>
  <c r="U9" i="45"/>
  <c r="M10" i="45"/>
  <c r="E12" i="45"/>
  <c r="U12" i="45"/>
  <c r="E14" i="45"/>
  <c r="U14" i="45"/>
  <c r="I15" i="45"/>
  <c r="Y15" i="45"/>
  <c r="K20" i="45"/>
  <c r="I21" i="45"/>
  <c r="Q21" i="45"/>
  <c r="K22" i="45"/>
  <c r="E23" i="45"/>
  <c r="Y23" i="45"/>
  <c r="W25" i="45"/>
  <c r="AA26" i="45"/>
  <c r="K28" i="45"/>
  <c r="AA28" i="45"/>
  <c r="G29" i="45"/>
  <c r="U31" i="45"/>
  <c r="M9" i="45"/>
  <c r="E8" i="45"/>
  <c r="P41" i="45"/>
  <c r="P40" i="45"/>
  <c r="P39" i="45"/>
  <c r="Q22" i="45"/>
  <c r="Q25" i="45"/>
  <c r="U8" i="45"/>
  <c r="K9" i="45"/>
  <c r="Q9" i="45"/>
  <c r="I10" i="45"/>
  <c r="AA10" i="45"/>
  <c r="E11" i="45"/>
  <c r="K11" i="45"/>
  <c r="U11" i="45"/>
  <c r="AA11" i="45"/>
  <c r="K12" i="45"/>
  <c r="Q12" i="45"/>
  <c r="AA12" i="45"/>
  <c r="E13" i="45"/>
  <c r="K13" i="45"/>
  <c r="U13" i="45"/>
  <c r="AA13" i="45"/>
  <c r="K14" i="45"/>
  <c r="Q14" i="45"/>
  <c r="AA14" i="45"/>
  <c r="E15" i="45"/>
  <c r="K15" i="45"/>
  <c r="U15" i="45"/>
  <c r="AA15" i="45"/>
  <c r="M16" i="45"/>
  <c r="AA17" i="45"/>
  <c r="G18" i="45"/>
  <c r="AA18" i="45"/>
  <c r="E19" i="45"/>
  <c r="AA19" i="45"/>
  <c r="G20" i="45"/>
  <c r="E21" i="45"/>
  <c r="Y21" i="45"/>
  <c r="AA22" i="45"/>
  <c r="U23" i="45"/>
  <c r="I34" i="45"/>
  <c r="Q34" i="45"/>
  <c r="M31" i="45"/>
  <c r="S16" i="45"/>
  <c r="M17" i="45"/>
  <c r="M18" i="45"/>
  <c r="G19" i="45"/>
  <c r="W19" i="45"/>
  <c r="M20" i="45"/>
  <c r="K21" i="45"/>
  <c r="M24" i="45"/>
  <c r="Y24" i="45"/>
  <c r="Y25" i="45"/>
  <c r="Q27" i="45"/>
  <c r="O29" i="45"/>
  <c r="W29" i="45"/>
  <c r="K30" i="45"/>
  <c r="S30" i="45"/>
  <c r="E31" i="45"/>
  <c r="I32" i="45"/>
  <c r="Q32" i="45"/>
  <c r="Y32" i="45"/>
  <c r="E33" i="45"/>
  <c r="M33" i="45"/>
  <c r="U33" i="45"/>
  <c r="F41" i="45"/>
  <c r="F40" i="45"/>
  <c r="F39" i="45"/>
  <c r="G23" i="45"/>
  <c r="J41" i="45"/>
  <c r="J40" i="45"/>
  <c r="J39" i="45"/>
  <c r="K26" i="45"/>
  <c r="K24" i="45"/>
  <c r="K23" i="45"/>
  <c r="N41" i="45"/>
  <c r="N40" i="45"/>
  <c r="N39" i="45"/>
  <c r="O23" i="45"/>
  <c r="R41" i="45"/>
  <c r="R40" i="45"/>
  <c r="R39" i="45"/>
  <c r="S23" i="45"/>
  <c r="V41" i="45"/>
  <c r="V40" i="45"/>
  <c r="V39" i="45"/>
  <c r="W23" i="45"/>
  <c r="W21" i="45"/>
  <c r="Z41" i="45"/>
  <c r="Z40" i="45"/>
  <c r="Z39" i="45"/>
  <c r="AA24" i="45"/>
  <c r="AA23" i="45"/>
  <c r="AA21" i="45"/>
  <c r="G8" i="45"/>
  <c r="K8" i="45"/>
  <c r="O8" i="45"/>
  <c r="S8" i="45"/>
  <c r="W8" i="45"/>
  <c r="AA8" i="45"/>
  <c r="O16" i="45"/>
  <c r="I17" i="45"/>
  <c r="I18" i="45"/>
  <c r="Y18" i="45"/>
  <c r="S19" i="45"/>
  <c r="I20" i="45"/>
  <c r="G21" i="45"/>
  <c r="G24" i="45"/>
  <c r="O24" i="45"/>
  <c r="G25" i="45"/>
  <c r="S25" i="45"/>
  <c r="M26" i="45"/>
  <c r="K27" i="45"/>
  <c r="K16" i="45"/>
  <c r="E17" i="45"/>
  <c r="O17" i="45"/>
  <c r="E18" i="45"/>
  <c r="O18" i="45"/>
  <c r="U18" i="45"/>
  <c r="O19" i="45"/>
  <c r="E20" i="45"/>
  <c r="O20" i="45"/>
  <c r="U20" i="45"/>
  <c r="S21" i="45"/>
  <c r="S22" i="45"/>
  <c r="I24" i="45"/>
  <c r="I25" i="45"/>
  <c r="G26" i="45"/>
  <c r="O26" i="45"/>
  <c r="I28" i="45"/>
  <c r="Q28" i="45"/>
  <c r="Y28" i="45"/>
  <c r="E29" i="45"/>
  <c r="M29" i="45"/>
  <c r="U29" i="45"/>
  <c r="I30" i="45"/>
  <c r="Q30" i="45"/>
  <c r="K31" i="45"/>
  <c r="S31" i="45"/>
  <c r="AA31" i="45"/>
  <c r="G32" i="45"/>
  <c r="O32" i="45"/>
  <c r="W32" i="45"/>
  <c r="K33" i="45"/>
  <c r="S33" i="45"/>
  <c r="AA33" i="45"/>
  <c r="G34" i="45"/>
  <c r="O34" i="45"/>
  <c r="AA34" i="45"/>
  <c r="G35" i="45"/>
  <c r="O35" i="45"/>
  <c r="AA35" i="45"/>
  <c r="G36" i="45"/>
  <c r="O36" i="45"/>
  <c r="W36" i="45"/>
  <c r="K37" i="45"/>
  <c r="S37" i="45"/>
  <c r="I35" i="45"/>
  <c r="Q35" i="45"/>
  <c r="I36" i="45"/>
  <c r="Q36" i="45"/>
  <c r="Y36" i="45"/>
  <c r="E37" i="45"/>
  <c r="M37" i="45"/>
  <c r="U37" i="45"/>
  <c r="E24" i="45"/>
  <c r="U24" i="45"/>
  <c r="O25" i="45"/>
  <c r="E26" i="45"/>
  <c r="G27" i="45"/>
  <c r="E28" i="45"/>
  <c r="M28" i="45"/>
  <c r="U28" i="45"/>
  <c r="I29" i="45"/>
  <c r="Q29" i="45"/>
  <c r="Y29" i="45"/>
  <c r="E30" i="45"/>
  <c r="M30" i="45"/>
  <c r="AA30" i="45"/>
  <c r="G31" i="45"/>
  <c r="O31" i="45"/>
  <c r="W31" i="45"/>
  <c r="K32" i="45"/>
  <c r="S32" i="45"/>
  <c r="AA32" i="45"/>
  <c r="G33" i="45"/>
  <c r="O33" i="45"/>
  <c r="W33" i="45"/>
  <c r="K34" i="45"/>
  <c r="S34" i="45"/>
  <c r="K35" i="45"/>
  <c r="S35" i="45"/>
  <c r="K36" i="45"/>
  <c r="S36" i="45"/>
  <c r="AA36" i="45"/>
  <c r="G37" i="45"/>
  <c r="O37" i="45"/>
  <c r="AA37" i="45"/>
  <c r="Q24" i="45"/>
  <c r="K25" i="45"/>
  <c r="AA25" i="45"/>
  <c r="Q26" i="45"/>
  <c r="AA27" i="45"/>
  <c r="G28" i="45"/>
  <c r="O28" i="45"/>
  <c r="W28" i="45"/>
  <c r="K29" i="45"/>
  <c r="S29" i="45"/>
  <c r="AA29" i="45"/>
  <c r="G30" i="45"/>
  <c r="O30" i="45"/>
  <c r="I31" i="45"/>
  <c r="Q31" i="45"/>
  <c r="Y31" i="45"/>
  <c r="E32" i="45"/>
  <c r="M32" i="45"/>
  <c r="U32" i="45"/>
  <c r="I33" i="45"/>
  <c r="Q33" i="45"/>
  <c r="Y33" i="45"/>
  <c r="E34" i="45"/>
  <c r="M34" i="45"/>
  <c r="U34" i="45"/>
  <c r="E35" i="45"/>
  <c r="M35" i="45"/>
  <c r="U35" i="45"/>
  <c r="E36" i="45"/>
  <c r="M36" i="45"/>
  <c r="U36" i="45"/>
  <c r="I37" i="45"/>
  <c r="Q37" i="45"/>
  <c r="Y11" i="46"/>
  <c r="Y13" i="46"/>
  <c r="Y18" i="46"/>
  <c r="Y22" i="46"/>
  <c r="Y24" i="46"/>
  <c r="Y28" i="46"/>
  <c r="Y32" i="46"/>
  <c r="Y36" i="46"/>
  <c r="W11" i="46"/>
  <c r="W18" i="46"/>
  <c r="W22" i="46"/>
  <c r="W36" i="46"/>
  <c r="W10" i="46"/>
  <c r="W12" i="46"/>
  <c r="W14" i="46"/>
  <c r="W15" i="46"/>
  <c r="W19" i="46"/>
  <c r="W21" i="46"/>
  <c r="W23" i="46"/>
  <c r="W25" i="46"/>
  <c r="W29" i="46"/>
  <c r="W31" i="46"/>
  <c r="W33" i="46"/>
  <c r="W13" i="46"/>
  <c r="W24" i="46"/>
  <c r="W28" i="46"/>
  <c r="W32" i="46"/>
  <c r="G9" i="46"/>
  <c r="O9" i="46"/>
  <c r="Y12" i="46"/>
  <c r="Y14" i="46"/>
  <c r="Y15" i="46"/>
  <c r="Y19" i="46"/>
  <c r="Y21" i="46"/>
  <c r="Y23" i="46"/>
  <c r="Y25" i="46"/>
  <c r="Y29" i="46"/>
  <c r="Y31" i="46"/>
  <c r="Y33" i="46"/>
  <c r="S10" i="46"/>
  <c r="AA10" i="46"/>
  <c r="O11" i="46"/>
  <c r="S12" i="46"/>
  <c r="G13" i="46"/>
  <c r="O13" i="46"/>
  <c r="S14" i="46"/>
  <c r="I9" i="46"/>
  <c r="M10" i="46"/>
  <c r="I11" i="46"/>
  <c r="M12" i="46"/>
  <c r="I13" i="46"/>
  <c r="M14" i="46"/>
  <c r="U15" i="46"/>
  <c r="O16" i="46"/>
  <c r="K9" i="46"/>
  <c r="S9" i="46"/>
  <c r="AA9" i="46"/>
  <c r="G10" i="46"/>
  <c r="O10" i="46"/>
  <c r="K11" i="46"/>
  <c r="S11" i="46"/>
  <c r="AA11" i="46"/>
  <c r="G12" i="46"/>
  <c r="O12" i="46"/>
  <c r="K13" i="46"/>
  <c r="S13" i="46"/>
  <c r="AA13" i="46"/>
  <c r="G14" i="46"/>
  <c r="O14" i="46"/>
  <c r="K16" i="46"/>
  <c r="S16" i="46"/>
  <c r="K10" i="46"/>
  <c r="G11" i="46"/>
  <c r="K12" i="46"/>
  <c r="AA12" i="46"/>
  <c r="K14" i="46"/>
  <c r="AA14" i="46"/>
  <c r="Q9" i="46"/>
  <c r="E10" i="46"/>
  <c r="U10" i="46"/>
  <c r="Q11" i="46"/>
  <c r="E12" i="46"/>
  <c r="U12" i="46"/>
  <c r="Q13" i="46"/>
  <c r="E14" i="46"/>
  <c r="U14" i="46"/>
  <c r="E15" i="46"/>
  <c r="M15" i="46"/>
  <c r="I15" i="46"/>
  <c r="E9" i="46"/>
  <c r="M9" i="46"/>
  <c r="U9" i="46"/>
  <c r="I10" i="46"/>
  <c r="Q10" i="46"/>
  <c r="E11" i="46"/>
  <c r="M11" i="46"/>
  <c r="U11" i="46"/>
  <c r="I12" i="46"/>
  <c r="Q12" i="46"/>
  <c r="E13" i="46"/>
  <c r="M13" i="46"/>
  <c r="U13" i="46"/>
  <c r="I14" i="46"/>
  <c r="Q14" i="46"/>
  <c r="D41" i="46"/>
  <c r="D40" i="46"/>
  <c r="D39" i="46"/>
  <c r="E25" i="46"/>
  <c r="L41" i="46"/>
  <c r="L40" i="46"/>
  <c r="L39" i="46"/>
  <c r="M24" i="46"/>
  <c r="X41" i="46"/>
  <c r="X40" i="46"/>
  <c r="X39" i="46"/>
  <c r="O15" i="46"/>
  <c r="E16" i="46"/>
  <c r="U16" i="46"/>
  <c r="AA16" i="46"/>
  <c r="G17" i="46"/>
  <c r="O17" i="46"/>
  <c r="K18" i="46"/>
  <c r="S18" i="46"/>
  <c r="AA18" i="46"/>
  <c r="G19" i="46"/>
  <c r="O19" i="46"/>
  <c r="K20" i="46"/>
  <c r="S20" i="46"/>
  <c r="AA20" i="46"/>
  <c r="G21" i="46"/>
  <c r="O21" i="46"/>
  <c r="H41" i="46"/>
  <c r="H40" i="46"/>
  <c r="H39" i="46"/>
  <c r="I28" i="46"/>
  <c r="I25" i="46"/>
  <c r="P41" i="46"/>
  <c r="P40" i="46"/>
  <c r="P39" i="46"/>
  <c r="Q25" i="46"/>
  <c r="Q24" i="46"/>
  <c r="Q28" i="46"/>
  <c r="T41" i="46"/>
  <c r="T40" i="46"/>
  <c r="T39" i="46"/>
  <c r="U24" i="46"/>
  <c r="E8" i="46"/>
  <c r="I8" i="46"/>
  <c r="M8" i="46"/>
  <c r="Q8" i="46"/>
  <c r="U8" i="46"/>
  <c r="Y8" i="46"/>
  <c r="K15" i="46"/>
  <c r="AA15" i="46"/>
  <c r="Q16" i="46"/>
  <c r="I17" i="46"/>
  <c r="E18" i="46"/>
  <c r="M18" i="46"/>
  <c r="U18" i="46"/>
  <c r="I19" i="46"/>
  <c r="Q19" i="46"/>
  <c r="E20" i="46"/>
  <c r="M20" i="46"/>
  <c r="U20" i="46"/>
  <c r="I21" i="46"/>
  <c r="Q21" i="46"/>
  <c r="F41" i="46"/>
  <c r="F40" i="46"/>
  <c r="F39" i="46"/>
  <c r="G26" i="46"/>
  <c r="G25" i="46"/>
  <c r="G27" i="46"/>
  <c r="N41" i="46"/>
  <c r="N40" i="46"/>
  <c r="N39" i="46"/>
  <c r="O27" i="46"/>
  <c r="O26" i="46"/>
  <c r="O24" i="46"/>
  <c r="V41" i="46"/>
  <c r="V40" i="46"/>
  <c r="V39" i="46"/>
  <c r="G15" i="46"/>
  <c r="Q15" i="46"/>
  <c r="G16" i="46"/>
  <c r="M16" i="46"/>
  <c r="K17" i="46"/>
  <c r="AA17" i="46"/>
  <c r="G18" i="46"/>
  <c r="O18" i="46"/>
  <c r="K19" i="46"/>
  <c r="S19" i="46"/>
  <c r="AA19" i="46"/>
  <c r="G20" i="46"/>
  <c r="O20" i="46"/>
  <c r="K21" i="46"/>
  <c r="S21" i="46"/>
  <c r="AA21" i="46"/>
  <c r="J41" i="46"/>
  <c r="J40" i="46"/>
  <c r="J39" i="46"/>
  <c r="R41" i="46"/>
  <c r="R40" i="46"/>
  <c r="R39" i="46"/>
  <c r="S24" i="46"/>
  <c r="Z41" i="46"/>
  <c r="Z40" i="46"/>
  <c r="Z39" i="46"/>
  <c r="AA24" i="46"/>
  <c r="G8" i="46"/>
  <c r="K8" i="46"/>
  <c r="O8" i="46"/>
  <c r="S8" i="46"/>
  <c r="W8" i="46"/>
  <c r="AA8" i="46"/>
  <c r="S15" i="46"/>
  <c r="I16" i="46"/>
  <c r="E17" i="46"/>
  <c r="M17" i="46"/>
  <c r="I18" i="46"/>
  <c r="Q18" i="46"/>
  <c r="E19" i="46"/>
  <c r="M19" i="46"/>
  <c r="U19" i="46"/>
  <c r="I20" i="46"/>
  <c r="Q20" i="46"/>
  <c r="E21" i="46"/>
  <c r="M21" i="46"/>
  <c r="U21" i="46"/>
  <c r="G22" i="46"/>
  <c r="O22" i="46"/>
  <c r="K23" i="46"/>
  <c r="S23" i="46"/>
  <c r="AA23" i="46"/>
  <c r="G24" i="46"/>
  <c r="K26" i="46"/>
  <c r="E28" i="46"/>
  <c r="M28" i="46"/>
  <c r="U28" i="46"/>
  <c r="I22" i="46"/>
  <c r="Q22" i="46"/>
  <c r="E23" i="46"/>
  <c r="M23" i="46"/>
  <c r="U23" i="46"/>
  <c r="I24" i="46"/>
  <c r="K27" i="46"/>
  <c r="AA27" i="46"/>
  <c r="K22" i="46"/>
  <c r="S22" i="46"/>
  <c r="AA22" i="46"/>
  <c r="G23" i="46"/>
  <c r="O23" i="46"/>
  <c r="K24" i="46"/>
  <c r="E22" i="46"/>
  <c r="M22" i="46"/>
  <c r="U22" i="46"/>
  <c r="I23" i="46"/>
  <c r="Q23" i="46"/>
  <c r="E24" i="46"/>
  <c r="M25" i="46"/>
  <c r="U25" i="46"/>
  <c r="O25" i="46"/>
  <c r="E26" i="46"/>
  <c r="M27" i="46"/>
  <c r="G28" i="46"/>
  <c r="I29" i="46"/>
  <c r="Q29" i="46"/>
  <c r="E30" i="46"/>
  <c r="M30" i="46"/>
  <c r="I31" i="46"/>
  <c r="Q31" i="46"/>
  <c r="E32" i="46"/>
  <c r="M32" i="46"/>
  <c r="U32" i="46"/>
  <c r="I33" i="46"/>
  <c r="Q33" i="46"/>
  <c r="E34" i="46"/>
  <c r="M34" i="46"/>
  <c r="U34" i="46"/>
  <c r="I35" i="46"/>
  <c r="Q35" i="46"/>
  <c r="E36" i="46"/>
  <c r="M36" i="46"/>
  <c r="U36" i="46"/>
  <c r="I37" i="46"/>
  <c r="Q37" i="46"/>
  <c r="K25" i="46"/>
  <c r="AA25" i="46"/>
  <c r="Q26" i="46"/>
  <c r="I27" i="46"/>
  <c r="S28" i="46"/>
  <c r="K29" i="46"/>
  <c r="S29" i="46"/>
  <c r="AA29" i="46"/>
  <c r="G30" i="46"/>
  <c r="O30" i="46"/>
  <c r="K31" i="46"/>
  <c r="S31" i="46"/>
  <c r="AA31" i="46"/>
  <c r="G32" i="46"/>
  <c r="O32" i="46"/>
  <c r="K33" i="46"/>
  <c r="S33" i="46"/>
  <c r="AA33" i="46"/>
  <c r="G34" i="46"/>
  <c r="O34" i="46"/>
  <c r="K35" i="46"/>
  <c r="S35" i="46"/>
  <c r="AA35" i="46"/>
  <c r="G36" i="46"/>
  <c r="O36" i="46"/>
  <c r="K37" i="46"/>
  <c r="S37" i="46"/>
  <c r="M26" i="46"/>
  <c r="E27" i="46"/>
  <c r="O28" i="46"/>
  <c r="E29" i="46"/>
  <c r="M29" i="46"/>
  <c r="U29" i="46"/>
  <c r="I30" i="46"/>
  <c r="Q30" i="46"/>
  <c r="E31" i="46"/>
  <c r="M31" i="46"/>
  <c r="U31" i="46"/>
  <c r="I32" i="46"/>
  <c r="Q32" i="46"/>
  <c r="E33" i="46"/>
  <c r="M33" i="46"/>
  <c r="U33" i="46"/>
  <c r="I34" i="46"/>
  <c r="Q34" i="46"/>
  <c r="E35" i="46"/>
  <c r="M35" i="46"/>
  <c r="U35" i="46"/>
  <c r="I36" i="46"/>
  <c r="Q36" i="46"/>
  <c r="E37" i="46"/>
  <c r="M37" i="46"/>
  <c r="U37" i="46"/>
  <c r="S25" i="46"/>
  <c r="I26" i="46"/>
  <c r="AA26" i="46"/>
  <c r="Q27" i="46"/>
  <c r="K28" i="46"/>
  <c r="AA28" i="46"/>
  <c r="G29" i="46"/>
  <c r="O29" i="46"/>
  <c r="K30" i="46"/>
  <c r="S30" i="46"/>
  <c r="AA30" i="46"/>
  <c r="G31" i="46"/>
  <c r="O31" i="46"/>
  <c r="K32" i="46"/>
  <c r="S32" i="46"/>
  <c r="AA32" i="46"/>
  <c r="G33" i="46"/>
  <c r="O33" i="46"/>
  <c r="K34" i="46"/>
  <c r="S34" i="46"/>
  <c r="AA34" i="46"/>
  <c r="G35" i="46"/>
  <c r="O35" i="46"/>
  <c r="K36" i="46"/>
  <c r="S36" i="46"/>
  <c r="AA36" i="46"/>
  <c r="G37" i="46"/>
  <c r="O37" i="46"/>
  <c r="AA37" i="46"/>
  <c r="AA16" i="43"/>
  <c r="G16" i="43"/>
  <c r="Q21" i="43"/>
  <c r="K31" i="43"/>
  <c r="I19" i="43"/>
  <c r="L40" i="43"/>
  <c r="L41" i="43"/>
  <c r="M30" i="43"/>
  <c r="M26" i="43"/>
  <c r="M17" i="43"/>
  <c r="M11" i="43"/>
  <c r="M9" i="43"/>
  <c r="L39" i="43"/>
  <c r="M21" i="43"/>
  <c r="M14" i="43"/>
  <c r="M13" i="43"/>
  <c r="M8" i="43"/>
  <c r="M19" i="43"/>
  <c r="M10" i="43"/>
  <c r="E12" i="43"/>
  <c r="G10" i="43"/>
  <c r="G8" i="43"/>
  <c r="G20" i="43"/>
  <c r="G9" i="43"/>
  <c r="O10" i="43"/>
  <c r="O8" i="43"/>
  <c r="O15" i="43"/>
  <c r="O25" i="43"/>
  <c r="O18" i="43"/>
  <c r="O9" i="43"/>
  <c r="AA10" i="43"/>
  <c r="AA8" i="43"/>
  <c r="AA9" i="43"/>
  <c r="AA21" i="43"/>
  <c r="AA20" i="43"/>
  <c r="G11" i="43"/>
  <c r="O11" i="43"/>
  <c r="AA11" i="43"/>
  <c r="Q13" i="43"/>
  <c r="Q16" i="43"/>
  <c r="K18" i="43"/>
  <c r="S20" i="43"/>
  <c r="AA23" i="43"/>
  <c r="G27" i="43"/>
  <c r="G31" i="43"/>
  <c r="D39" i="43"/>
  <c r="E30" i="43"/>
  <c r="D40" i="43"/>
  <c r="D41" i="43"/>
  <c r="E11" i="43"/>
  <c r="E9" i="43"/>
  <c r="E22" i="43"/>
  <c r="E26" i="43"/>
  <c r="E19" i="43"/>
  <c r="E8" i="43"/>
  <c r="E21" i="43"/>
  <c r="E10" i="43"/>
  <c r="M12" i="43"/>
  <c r="E14" i="43"/>
  <c r="E24" i="43"/>
  <c r="H41" i="43"/>
  <c r="H40" i="43"/>
  <c r="H39" i="43"/>
  <c r="I22" i="43"/>
  <c r="I21" i="43"/>
  <c r="I14" i="43"/>
  <c r="I13" i="43"/>
  <c r="I11" i="43"/>
  <c r="I9" i="43"/>
  <c r="I24" i="43"/>
  <c r="I17" i="43"/>
  <c r="I8" i="43"/>
  <c r="P41" i="43"/>
  <c r="P40" i="43"/>
  <c r="P39" i="43"/>
  <c r="Q19" i="43"/>
  <c r="Q11" i="43"/>
  <c r="Q9" i="43"/>
  <c r="Q30" i="43"/>
  <c r="Q26" i="43"/>
  <c r="Q17" i="43"/>
  <c r="Q8" i="43"/>
  <c r="I10" i="43"/>
  <c r="Q10" i="43"/>
  <c r="I12" i="43"/>
  <c r="K13" i="43"/>
  <c r="Q14" i="43"/>
  <c r="Q24" i="43"/>
  <c r="T41" i="43"/>
  <c r="U30" i="43"/>
  <c r="T39" i="43"/>
  <c r="T40" i="43"/>
  <c r="U11" i="43"/>
  <c r="U9" i="43"/>
  <c r="U19" i="43"/>
  <c r="U14" i="43"/>
  <c r="U26" i="43"/>
  <c r="U8" i="43"/>
  <c r="U10" i="43"/>
  <c r="K10" i="43"/>
  <c r="K8" i="43"/>
  <c r="K27" i="43"/>
  <c r="K16" i="43"/>
  <c r="K9" i="43"/>
  <c r="S10" i="43"/>
  <c r="S8" i="43"/>
  <c r="S9" i="43"/>
  <c r="K11" i="43"/>
  <c r="S11" i="43"/>
  <c r="AA12" i="43"/>
  <c r="E13" i="43"/>
  <c r="K14" i="43"/>
  <c r="K15" i="43"/>
  <c r="E17" i="43"/>
  <c r="U17" i="43"/>
  <c r="S27" i="43"/>
  <c r="O17" i="43"/>
  <c r="U18" i="43"/>
  <c r="M23" i="43"/>
  <c r="U25" i="43"/>
  <c r="AA26" i="43"/>
  <c r="K28" i="43"/>
  <c r="Q31" i="43"/>
  <c r="K32" i="43"/>
  <c r="S32" i="43"/>
  <c r="AA32" i="43"/>
  <c r="O33" i="43"/>
  <c r="AA33" i="43"/>
  <c r="G34" i="43"/>
  <c r="G13" i="43"/>
  <c r="G14" i="43"/>
  <c r="AA14" i="43"/>
  <c r="Q15" i="43"/>
  <c r="M16" i="43"/>
  <c r="K17" i="43"/>
  <c r="AA17" i="43"/>
  <c r="Q18" i="43"/>
  <c r="O19" i="43"/>
  <c r="I20" i="43"/>
  <c r="G21" i="43"/>
  <c r="G22" i="43"/>
  <c r="M22" i="43"/>
  <c r="K24" i="43"/>
  <c r="E25" i="43"/>
  <c r="K25" i="43"/>
  <c r="K26" i="43"/>
  <c r="M27" i="43"/>
  <c r="E28" i="43"/>
  <c r="AA30" i="43"/>
  <c r="S31" i="43"/>
  <c r="AA15" i="43"/>
  <c r="S19" i="43"/>
  <c r="K21" i="43"/>
  <c r="K22" i="43"/>
  <c r="I25" i="43"/>
  <c r="I26" i="43"/>
  <c r="I30" i="43"/>
  <c r="G33" i="43"/>
  <c r="F41" i="43"/>
  <c r="F40" i="43"/>
  <c r="F39" i="43"/>
  <c r="G28" i="43"/>
  <c r="J41" i="43"/>
  <c r="J40" i="43"/>
  <c r="J39" i="43"/>
  <c r="N41" i="43"/>
  <c r="N40" i="43"/>
  <c r="N39" i="43"/>
  <c r="O31" i="43"/>
  <c r="R41" i="43"/>
  <c r="R40" i="43"/>
  <c r="R39" i="43"/>
  <c r="Z41" i="43"/>
  <c r="Z40" i="43"/>
  <c r="Z39" i="43"/>
  <c r="AA29" i="43"/>
  <c r="O12" i="43"/>
  <c r="S13" i="43"/>
  <c r="S14" i="43"/>
  <c r="G15" i="43"/>
  <c r="M15" i="43"/>
  <c r="I16" i="43"/>
  <c r="S16" i="43"/>
  <c r="G17" i="43"/>
  <c r="V41" i="43"/>
  <c r="V40" i="43"/>
  <c r="V39" i="43"/>
  <c r="W17" i="43"/>
  <c r="G18" i="43"/>
  <c r="M18" i="43"/>
  <c r="AA18" i="43"/>
  <c r="K19" i="43"/>
  <c r="E20" i="43"/>
  <c r="O20" i="43"/>
  <c r="U20" i="43"/>
  <c r="S21" i="43"/>
  <c r="I23" i="43"/>
  <c r="O23" i="43"/>
  <c r="G24" i="43"/>
  <c r="M24" i="43"/>
  <c r="M25" i="43"/>
  <c r="AA25" i="43"/>
  <c r="W26" i="43"/>
  <c r="I27" i="43"/>
  <c r="O27" i="43"/>
  <c r="S28" i="43"/>
  <c r="E29" i="43"/>
  <c r="K29" i="43"/>
  <c r="Q29" i="43"/>
  <c r="M31" i="43"/>
  <c r="E15" i="43"/>
  <c r="E18" i="43"/>
  <c r="M20" i="43"/>
  <c r="G12" i="43"/>
  <c r="K12" i="43"/>
  <c r="O13" i="43"/>
  <c r="O14" i="43"/>
  <c r="I15" i="43"/>
  <c r="S15" i="43"/>
  <c r="E16" i="43"/>
  <c r="O16" i="43"/>
  <c r="U16" i="43"/>
  <c r="S17" i="43"/>
  <c r="X41" i="43"/>
  <c r="X40" i="43"/>
  <c r="X39" i="43"/>
  <c r="I18" i="43"/>
  <c r="S18" i="43"/>
  <c r="G19" i="43"/>
  <c r="AA19" i="43"/>
  <c r="K20" i="43"/>
  <c r="Q20" i="43"/>
  <c r="O21" i="43"/>
  <c r="O22" i="43"/>
  <c r="E23" i="43"/>
  <c r="K23" i="43"/>
  <c r="O24" i="43"/>
  <c r="G25" i="43"/>
  <c r="S25" i="43"/>
  <c r="G26" i="43"/>
  <c r="S26" i="43"/>
  <c r="Y26" i="43"/>
  <c r="Q27" i="43"/>
  <c r="I28" i="43"/>
  <c r="O28" i="43"/>
  <c r="AA28" i="43"/>
  <c r="G29" i="43"/>
  <c r="G30" i="43"/>
  <c r="S30" i="43"/>
  <c r="I32" i="43"/>
  <c r="Q32" i="43"/>
  <c r="Y32" i="43"/>
  <c r="E33" i="43"/>
  <c r="M33" i="43"/>
  <c r="U33" i="43"/>
  <c r="E34" i="43"/>
  <c r="M34" i="43"/>
  <c r="U34" i="43"/>
  <c r="E35" i="43"/>
  <c r="M35" i="43"/>
  <c r="U35" i="43"/>
  <c r="E36" i="43"/>
  <c r="M36" i="43"/>
  <c r="U36" i="43"/>
  <c r="I37" i="43"/>
  <c r="Q37" i="43"/>
  <c r="O34" i="43"/>
  <c r="AA34" i="43"/>
  <c r="G35" i="43"/>
  <c r="O35" i="43"/>
  <c r="AA35" i="43"/>
  <c r="G36" i="43"/>
  <c r="O36" i="43"/>
  <c r="W36" i="43"/>
  <c r="K37" i="43"/>
  <c r="S37" i="43"/>
  <c r="AA22" i="43"/>
  <c r="Q23" i="43"/>
  <c r="AA24" i="43"/>
  <c r="Q25" i="43"/>
  <c r="O26" i="43"/>
  <c r="E27" i="43"/>
  <c r="AA27" i="43"/>
  <c r="Q28" i="43"/>
  <c r="M29" i="43"/>
  <c r="O30" i="43"/>
  <c r="I31" i="43"/>
  <c r="E32" i="43"/>
  <c r="M32" i="43"/>
  <c r="U32" i="43"/>
  <c r="I33" i="43"/>
  <c r="Q33" i="43"/>
  <c r="I34" i="43"/>
  <c r="Q34" i="43"/>
  <c r="I35" i="43"/>
  <c r="Q35" i="43"/>
  <c r="I36" i="43"/>
  <c r="Q36" i="43"/>
  <c r="Y36" i="43"/>
  <c r="E37" i="43"/>
  <c r="M37" i="43"/>
  <c r="AA37" i="43"/>
  <c r="M28" i="43"/>
  <c r="I29" i="43"/>
  <c r="K30" i="43"/>
  <c r="E31" i="43"/>
  <c r="AA31" i="43"/>
  <c r="G32" i="43"/>
  <c r="O32" i="43"/>
  <c r="W32" i="43"/>
  <c r="K33" i="43"/>
  <c r="S33" i="43"/>
  <c r="K34" i="43"/>
  <c r="S34" i="43"/>
  <c r="K35" i="43"/>
  <c r="S35" i="43"/>
  <c r="K36" i="43"/>
  <c r="S36" i="43"/>
  <c r="AA36" i="43"/>
  <c r="G37" i="43"/>
  <c r="O37" i="43"/>
  <c r="G10" i="44"/>
  <c r="AA13" i="44"/>
  <c r="E9" i="44"/>
  <c r="M18" i="44"/>
  <c r="U9" i="44"/>
  <c r="I10" i="44"/>
  <c r="Q10" i="44"/>
  <c r="E11" i="44"/>
  <c r="M11" i="44"/>
  <c r="U11" i="44"/>
  <c r="I12" i="44"/>
  <c r="I14" i="44"/>
  <c r="I18" i="44"/>
  <c r="I20" i="44"/>
  <c r="O10" i="44"/>
  <c r="K11" i="44"/>
  <c r="K26" i="44"/>
  <c r="AA8" i="44"/>
  <c r="G9" i="44"/>
  <c r="O9" i="44"/>
  <c r="K10" i="44"/>
  <c r="S10" i="44"/>
  <c r="AA10" i="44"/>
  <c r="G11" i="44"/>
  <c r="O13" i="44"/>
  <c r="O15" i="44"/>
  <c r="O19" i="44"/>
  <c r="AA11" i="44"/>
  <c r="K13" i="44"/>
  <c r="M20" i="44"/>
  <c r="Q9" i="44"/>
  <c r="E10" i="44"/>
  <c r="M10" i="44"/>
  <c r="U10" i="44"/>
  <c r="I11" i="44"/>
  <c r="Q11" i="44"/>
  <c r="E12" i="44"/>
  <c r="E14" i="44"/>
  <c r="U14" i="44"/>
  <c r="F41" i="44"/>
  <c r="F40" i="44"/>
  <c r="F39" i="44"/>
  <c r="G27" i="44"/>
  <c r="G24" i="44"/>
  <c r="G15" i="44"/>
  <c r="R41" i="44"/>
  <c r="R40" i="44"/>
  <c r="R39" i="44"/>
  <c r="S21" i="44"/>
  <c r="S27" i="44"/>
  <c r="I13" i="44"/>
  <c r="M14" i="44"/>
  <c r="S14" i="44"/>
  <c r="K15" i="44"/>
  <c r="I16" i="44"/>
  <c r="U17" i="44"/>
  <c r="S19" i="44"/>
  <c r="E21" i="44"/>
  <c r="I27" i="44"/>
  <c r="G8" i="44"/>
  <c r="K8" i="44"/>
  <c r="O8" i="44"/>
  <c r="S8" i="44"/>
  <c r="I9" i="44"/>
  <c r="M9" i="44"/>
  <c r="O12" i="44"/>
  <c r="E13" i="44"/>
  <c r="O14" i="44"/>
  <c r="E15" i="44"/>
  <c r="E16" i="44"/>
  <c r="Q16" i="44"/>
  <c r="K17" i="44"/>
  <c r="W17" i="44"/>
  <c r="O18" i="44"/>
  <c r="I19" i="44"/>
  <c r="U19" i="44"/>
  <c r="U20" i="44"/>
  <c r="G21" i="44"/>
  <c r="O22" i="44"/>
  <c r="K25" i="44"/>
  <c r="N41" i="44"/>
  <c r="N40" i="44"/>
  <c r="N39" i="44"/>
  <c r="O26" i="44"/>
  <c r="O24" i="44"/>
  <c r="Z41" i="44"/>
  <c r="Z40" i="44"/>
  <c r="Z39" i="44"/>
  <c r="AA24" i="44"/>
  <c r="M12" i="44"/>
  <c r="S13" i="44"/>
  <c r="O16" i="44"/>
  <c r="O17" i="44"/>
  <c r="G19" i="44"/>
  <c r="S20" i="44"/>
  <c r="AA21" i="44"/>
  <c r="G23" i="44"/>
  <c r="D39" i="44"/>
  <c r="E25" i="44"/>
  <c r="D40" i="44"/>
  <c r="D41" i="44"/>
  <c r="H41" i="44"/>
  <c r="H40" i="44"/>
  <c r="H39" i="44"/>
  <c r="I25" i="44"/>
  <c r="L40" i="44"/>
  <c r="L41" i="44"/>
  <c r="M22" i="44"/>
  <c r="L39" i="44"/>
  <c r="M28" i="44"/>
  <c r="P41" i="44"/>
  <c r="P40" i="44"/>
  <c r="P39" i="44"/>
  <c r="Q28" i="44"/>
  <c r="T41" i="44"/>
  <c r="T39" i="44"/>
  <c r="T40" i="44"/>
  <c r="U25" i="44"/>
  <c r="X41" i="44"/>
  <c r="X40" i="44"/>
  <c r="X39" i="44"/>
  <c r="K12" i="44"/>
  <c r="AA12" i="44"/>
  <c r="Q13" i="44"/>
  <c r="K14" i="44"/>
  <c r="S15" i="44"/>
  <c r="AA15" i="44"/>
  <c r="S16" i="44"/>
  <c r="E17" i="44"/>
  <c r="Y17" i="44"/>
  <c r="E18" i="44"/>
  <c r="Q18" i="44"/>
  <c r="K19" i="44"/>
  <c r="O20" i="44"/>
  <c r="I21" i="44"/>
  <c r="O21" i="44"/>
  <c r="I22" i="44"/>
  <c r="K23" i="44"/>
  <c r="J41" i="44"/>
  <c r="J40" i="44"/>
  <c r="J39" i="44"/>
  <c r="K24" i="44"/>
  <c r="V41" i="44"/>
  <c r="V40" i="44"/>
  <c r="V39" i="44"/>
  <c r="I17" i="44"/>
  <c r="U18" i="44"/>
  <c r="AA19" i="44"/>
  <c r="S26" i="44"/>
  <c r="E8" i="44"/>
  <c r="I8" i="44"/>
  <c r="M8" i="44"/>
  <c r="Q8" i="44"/>
  <c r="U8" i="44"/>
  <c r="O11" i="44"/>
  <c r="S11" i="44"/>
  <c r="G12" i="44"/>
  <c r="G13" i="44"/>
  <c r="M13" i="44"/>
  <c r="G14" i="44"/>
  <c r="Q14" i="44"/>
  <c r="I15" i="44"/>
  <c r="M16" i="44"/>
  <c r="U16" i="44"/>
  <c r="G17" i="44"/>
  <c r="S17" i="44"/>
  <c r="AA17" i="44"/>
  <c r="S18" i="44"/>
  <c r="E19" i="44"/>
  <c r="E20" i="44"/>
  <c r="Q20" i="44"/>
  <c r="K21" i="44"/>
  <c r="E22" i="44"/>
  <c r="E23" i="44"/>
  <c r="AA23" i="44"/>
  <c r="AA14" i="44"/>
  <c r="Q15" i="44"/>
  <c r="K16" i="44"/>
  <c r="AA16" i="44"/>
  <c r="Q17" i="44"/>
  <c r="K18" i="44"/>
  <c r="AA18" i="44"/>
  <c r="Q19" i="44"/>
  <c r="K20" i="44"/>
  <c r="AA20" i="44"/>
  <c r="Q21" i="44"/>
  <c r="K22" i="44"/>
  <c r="AA22" i="44"/>
  <c r="Q23" i="44"/>
  <c r="E24" i="44"/>
  <c r="M24" i="44"/>
  <c r="M25" i="44"/>
  <c r="AA25" i="44"/>
  <c r="G26" i="44"/>
  <c r="K27" i="44"/>
  <c r="E28" i="44"/>
  <c r="S28" i="44"/>
  <c r="M15" i="44"/>
  <c r="G16" i="44"/>
  <c r="M17" i="44"/>
  <c r="G18" i="44"/>
  <c r="M19" i="44"/>
  <c r="G20" i="44"/>
  <c r="M21" i="44"/>
  <c r="G22" i="44"/>
  <c r="M23" i="44"/>
  <c r="G25" i="44"/>
  <c r="AA27" i="44"/>
  <c r="I23" i="44"/>
  <c r="I24" i="44"/>
  <c r="Q24" i="44"/>
  <c r="Q25" i="44"/>
  <c r="Q26" i="44"/>
  <c r="O27" i="44"/>
  <c r="I28" i="44"/>
  <c r="K29" i="44"/>
  <c r="AA29" i="44"/>
  <c r="G30" i="44"/>
  <c r="O30" i="44"/>
  <c r="K31" i="44"/>
  <c r="S31" i="44"/>
  <c r="AA31" i="44"/>
  <c r="G32" i="44"/>
  <c r="O32" i="44"/>
  <c r="K33" i="44"/>
  <c r="S33" i="44"/>
  <c r="AA33" i="44"/>
  <c r="G34" i="44"/>
  <c r="O34" i="44"/>
  <c r="K35" i="44"/>
  <c r="S35" i="44"/>
  <c r="AA35" i="44"/>
  <c r="G36" i="44"/>
  <c r="O36" i="44"/>
  <c r="K37" i="44"/>
  <c r="S37" i="44"/>
  <c r="M26" i="44"/>
  <c r="E27" i="44"/>
  <c r="O28" i="44"/>
  <c r="E29" i="44"/>
  <c r="M29" i="44"/>
  <c r="I30" i="44"/>
  <c r="Q30" i="44"/>
  <c r="E31" i="44"/>
  <c r="M31" i="44"/>
  <c r="I32" i="44"/>
  <c r="Q32" i="44"/>
  <c r="E33" i="44"/>
  <c r="M33" i="44"/>
  <c r="U33" i="44"/>
  <c r="I34" i="44"/>
  <c r="Q34" i="44"/>
  <c r="E35" i="44"/>
  <c r="M35" i="44"/>
  <c r="U35" i="44"/>
  <c r="I36" i="44"/>
  <c r="Q36" i="44"/>
  <c r="E37" i="44"/>
  <c r="M37" i="44"/>
  <c r="S25" i="44"/>
  <c r="I26" i="44"/>
  <c r="AA26" i="44"/>
  <c r="Q27" i="44"/>
  <c r="K28" i="44"/>
  <c r="AA28" i="44"/>
  <c r="G29" i="44"/>
  <c r="O29" i="44"/>
  <c r="K30" i="44"/>
  <c r="S30" i="44"/>
  <c r="AA30" i="44"/>
  <c r="G31" i="44"/>
  <c r="O31" i="44"/>
  <c r="K32" i="44"/>
  <c r="S32" i="44"/>
  <c r="AA32" i="44"/>
  <c r="G33" i="44"/>
  <c r="O33" i="44"/>
  <c r="K34" i="44"/>
  <c r="S34" i="44"/>
  <c r="AA34" i="44"/>
  <c r="G35" i="44"/>
  <c r="O35" i="44"/>
  <c r="K36" i="44"/>
  <c r="S36" i="44"/>
  <c r="AA36" i="44"/>
  <c r="G37" i="44"/>
  <c r="O37" i="44"/>
  <c r="AA37" i="44"/>
  <c r="O25" i="44"/>
  <c r="E26" i="44"/>
  <c r="U26" i="44"/>
  <c r="M27" i="44"/>
  <c r="G28" i="44"/>
  <c r="I29" i="44"/>
  <c r="Q29" i="44"/>
  <c r="E30" i="44"/>
  <c r="M30" i="44"/>
  <c r="U30" i="44"/>
  <c r="I31" i="44"/>
  <c r="Q31" i="44"/>
  <c r="E32" i="44"/>
  <c r="M32" i="44"/>
  <c r="U32" i="44"/>
  <c r="I33" i="44"/>
  <c r="Q33" i="44"/>
  <c r="E34" i="44"/>
  <c r="M34" i="44"/>
  <c r="U34" i="44"/>
  <c r="I35" i="44"/>
  <c r="Q35" i="44"/>
  <c r="E36" i="44"/>
  <c r="M36" i="44"/>
  <c r="U36" i="44"/>
  <c r="I37" i="44"/>
  <c r="Q37" i="44"/>
  <c r="E8" i="41"/>
  <c r="I9" i="41"/>
  <c r="Q9" i="41"/>
  <c r="E10" i="41"/>
  <c r="M10" i="41"/>
  <c r="I11" i="41"/>
  <c r="Q11" i="41"/>
  <c r="E12" i="41"/>
  <c r="M12" i="41"/>
  <c r="I14" i="41"/>
  <c r="Q14" i="41"/>
  <c r="E15" i="41"/>
  <c r="E16" i="41"/>
  <c r="M16" i="41"/>
  <c r="F20" i="41"/>
  <c r="K9" i="41"/>
  <c r="S9" i="41"/>
  <c r="G10" i="41"/>
  <c r="O10" i="41"/>
  <c r="K11" i="41"/>
  <c r="S11" i="41"/>
  <c r="G12" i="41"/>
  <c r="O12" i="41"/>
  <c r="K14" i="41"/>
  <c r="S14" i="41"/>
  <c r="S15" i="41"/>
  <c r="G16" i="41"/>
  <c r="O16" i="41"/>
  <c r="M9" i="41"/>
  <c r="I10" i="41"/>
  <c r="Q10" i="41"/>
  <c r="E11" i="41"/>
  <c r="M11" i="41"/>
  <c r="I12" i="41"/>
  <c r="Q12" i="41"/>
  <c r="E14" i="41"/>
  <c r="M14" i="41"/>
  <c r="I16" i="41"/>
  <c r="Q16" i="41"/>
  <c r="O9" i="41"/>
  <c r="K10" i="41"/>
  <c r="S10" i="41"/>
  <c r="G11" i="41"/>
  <c r="O11" i="41"/>
  <c r="K12" i="41"/>
  <c r="S12" i="41"/>
  <c r="G14" i="41"/>
  <c r="O14" i="41"/>
  <c r="K16" i="41"/>
  <c r="S16" i="41"/>
  <c r="D18" i="41"/>
  <c r="L18" i="41"/>
  <c r="D19" i="41"/>
  <c r="L19" i="41"/>
  <c r="D20" i="41"/>
  <c r="L20" i="41"/>
  <c r="G8" i="41"/>
  <c r="K8" i="41"/>
  <c r="O8" i="41"/>
  <c r="S8" i="41"/>
  <c r="F18" i="41"/>
  <c r="N18" i="41"/>
  <c r="F19" i="41"/>
  <c r="N19" i="41"/>
  <c r="H18" i="41"/>
  <c r="P18" i="41"/>
  <c r="H19" i="41"/>
  <c r="P19" i="41"/>
  <c r="H20" i="41"/>
  <c r="P20" i="41"/>
  <c r="J18" i="41"/>
  <c r="R18" i="41"/>
  <c r="J19" i="41"/>
  <c r="R19" i="41"/>
  <c r="I10" i="42"/>
  <c r="G9" i="42"/>
  <c r="E10" i="42"/>
  <c r="M10" i="42"/>
  <c r="Q10" i="42"/>
  <c r="G11" i="42"/>
  <c r="O11" i="42"/>
  <c r="S11" i="42"/>
  <c r="K11" i="42"/>
  <c r="E8" i="42"/>
  <c r="P20" i="42"/>
  <c r="P19" i="42"/>
  <c r="P18" i="42"/>
  <c r="Q14" i="42"/>
  <c r="Q11" i="42"/>
  <c r="Q9" i="42"/>
  <c r="Q12" i="42"/>
  <c r="O12" i="42"/>
  <c r="O10" i="42"/>
  <c r="O8" i="42"/>
  <c r="O14" i="42"/>
  <c r="S9" i="42"/>
  <c r="L20" i="42"/>
  <c r="L19" i="42"/>
  <c r="L18" i="42"/>
  <c r="M14" i="42"/>
  <c r="M11" i="42"/>
  <c r="M9" i="42"/>
  <c r="M12" i="42"/>
  <c r="Q8" i="42"/>
  <c r="K12" i="42"/>
  <c r="K10" i="42"/>
  <c r="K8" i="42"/>
  <c r="K14" i="42"/>
  <c r="O9" i="42"/>
  <c r="H20" i="42"/>
  <c r="H19" i="42"/>
  <c r="H18" i="42"/>
  <c r="I14" i="42"/>
  <c r="I11" i="42"/>
  <c r="I9" i="42"/>
  <c r="I12" i="42"/>
  <c r="M8" i="42"/>
  <c r="G12" i="42"/>
  <c r="G10" i="42"/>
  <c r="G8" i="42"/>
  <c r="G14" i="42"/>
  <c r="K9" i="42"/>
  <c r="D20" i="42"/>
  <c r="D19" i="42"/>
  <c r="D18" i="42"/>
  <c r="E14" i="42"/>
  <c r="E11" i="42"/>
  <c r="E9" i="42"/>
  <c r="E15" i="42"/>
  <c r="E12" i="42"/>
  <c r="S15" i="42"/>
  <c r="S12" i="42"/>
  <c r="S10" i="42"/>
  <c r="S8" i="42"/>
  <c r="S14" i="42"/>
  <c r="E16" i="42"/>
  <c r="M16" i="42"/>
  <c r="F20" i="42"/>
  <c r="F19" i="42"/>
  <c r="F18" i="42"/>
  <c r="J20" i="42"/>
  <c r="J19" i="42"/>
  <c r="J18" i="42"/>
  <c r="N20" i="42"/>
  <c r="N19" i="42"/>
  <c r="N18" i="42"/>
  <c r="R20" i="42"/>
  <c r="R19" i="42"/>
  <c r="R18" i="42"/>
  <c r="G16" i="42"/>
  <c r="O16" i="42"/>
  <c r="I16" i="42"/>
  <c r="Q16" i="42"/>
  <c r="K16" i="42"/>
  <c r="S16" i="42"/>
  <c r="D19" i="39"/>
  <c r="L19" i="39"/>
  <c r="D20" i="39"/>
  <c r="L20" i="39"/>
  <c r="D21" i="39"/>
  <c r="L21" i="39"/>
  <c r="G8" i="39"/>
  <c r="K8" i="39"/>
  <c r="O8" i="39"/>
  <c r="S8" i="39"/>
  <c r="F19" i="39"/>
  <c r="N19" i="39"/>
  <c r="F20" i="39"/>
  <c r="N20" i="39"/>
  <c r="F21" i="39"/>
  <c r="N21" i="39"/>
  <c r="H19" i="39"/>
  <c r="P19" i="39"/>
  <c r="H20" i="39"/>
  <c r="P20" i="39"/>
  <c r="H21" i="39"/>
  <c r="P21" i="39"/>
  <c r="E8" i="39"/>
  <c r="I8" i="39"/>
  <c r="M8" i="39"/>
  <c r="Q8" i="39"/>
  <c r="Q10" i="39"/>
  <c r="S11" i="39"/>
  <c r="E12" i="39"/>
  <c r="I12" i="39"/>
  <c r="S12" i="39"/>
  <c r="E13" i="39"/>
  <c r="G14" i="39"/>
  <c r="K14" i="39"/>
  <c r="S14" i="39"/>
  <c r="K16" i="39"/>
  <c r="J19" i="39"/>
  <c r="R19" i="39"/>
  <c r="J20" i="39"/>
  <c r="R20" i="39"/>
  <c r="E15" i="40"/>
  <c r="I9" i="40"/>
  <c r="S10" i="40"/>
  <c r="M13" i="40"/>
  <c r="G14" i="40"/>
  <c r="M10" i="40"/>
  <c r="Q13" i="40"/>
  <c r="I13" i="40"/>
  <c r="Q9" i="40"/>
  <c r="E9" i="40"/>
  <c r="S9" i="40"/>
  <c r="G10" i="40"/>
  <c r="O10" i="40"/>
  <c r="G16" i="40"/>
  <c r="I12" i="40"/>
  <c r="G13" i="40"/>
  <c r="E14" i="40"/>
  <c r="Q14" i="40"/>
  <c r="S15" i="40"/>
  <c r="G12" i="40"/>
  <c r="S12" i="40"/>
  <c r="E13" i="40"/>
  <c r="K13" i="40"/>
  <c r="I14" i="40"/>
  <c r="O14" i="40"/>
  <c r="E16" i="40"/>
  <c r="R21" i="40"/>
  <c r="G8" i="40"/>
  <c r="S8" i="40"/>
  <c r="J20" i="40"/>
  <c r="I10" i="40"/>
  <c r="E12" i="40"/>
  <c r="S13" i="40"/>
  <c r="M14" i="40"/>
  <c r="O8" i="40"/>
  <c r="G17" i="40"/>
  <c r="E10" i="40"/>
  <c r="Q10" i="40"/>
  <c r="S11" i="40"/>
  <c r="O13" i="40"/>
  <c r="S14" i="40"/>
  <c r="I16" i="40"/>
  <c r="K10" i="40"/>
  <c r="K12" i="40"/>
  <c r="K14" i="40"/>
  <c r="K16" i="40"/>
  <c r="D21" i="40"/>
  <c r="D20" i="40"/>
  <c r="D19" i="40"/>
  <c r="H21" i="40"/>
  <c r="H20" i="40"/>
  <c r="H19" i="40"/>
  <c r="L21" i="40"/>
  <c r="L20" i="40"/>
  <c r="L19" i="40"/>
  <c r="P21" i="40"/>
  <c r="P20" i="40"/>
  <c r="P19" i="40"/>
  <c r="E8" i="40"/>
  <c r="I8" i="40"/>
  <c r="M8" i="40"/>
  <c r="Q8" i="40"/>
  <c r="G9" i="40"/>
  <c r="K9" i="40"/>
  <c r="O9" i="40"/>
  <c r="M17" i="40"/>
  <c r="F21" i="40"/>
  <c r="F20" i="40"/>
  <c r="F19" i="40"/>
  <c r="N21" i="40"/>
  <c r="N20" i="40"/>
  <c r="N19" i="40"/>
  <c r="S16" i="40"/>
  <c r="I17" i="40"/>
  <c r="S17" i="40"/>
  <c r="R20" i="40"/>
  <c r="E17" i="40"/>
  <c r="J19" i="40"/>
  <c r="J21" i="40"/>
  <c r="K8" i="40"/>
  <c r="R19" i="40"/>
  <c r="G11" i="37"/>
  <c r="S11" i="37"/>
  <c r="E12" i="37"/>
  <c r="I13" i="37"/>
  <c r="M14" i="37"/>
  <c r="O15" i="37"/>
  <c r="G16" i="37"/>
  <c r="M18" i="37"/>
  <c r="O28" i="37"/>
  <c r="I8" i="37"/>
  <c r="G9" i="37"/>
  <c r="S9" i="37"/>
  <c r="Q10" i="37"/>
  <c r="M11" i="37"/>
  <c r="G12" i="37"/>
  <c r="K13" i="37"/>
  <c r="I14" i="37"/>
  <c r="K15" i="37"/>
  <c r="I16" i="37"/>
  <c r="O17" i="37"/>
  <c r="I18" i="37"/>
  <c r="Q20" i="37"/>
  <c r="E21" i="37"/>
  <c r="I22" i="37"/>
  <c r="S23" i="37"/>
  <c r="K26" i="37"/>
  <c r="M27" i="37"/>
  <c r="G30" i="37"/>
  <c r="O30" i="37"/>
  <c r="I15" i="37"/>
  <c r="M16" i="37"/>
  <c r="S17" i="37"/>
  <c r="K23" i="37"/>
  <c r="M25" i="37"/>
  <c r="E8" i="37"/>
  <c r="K8" i="37"/>
  <c r="I9" i="37"/>
  <c r="G10" i="37"/>
  <c r="M10" i="37"/>
  <c r="I11" i="37"/>
  <c r="O11" i="37"/>
  <c r="M12" i="37"/>
  <c r="G13" i="37"/>
  <c r="Q13" i="37"/>
  <c r="E14" i="37"/>
  <c r="O14" i="37"/>
  <c r="G15" i="37"/>
  <c r="E16" i="37"/>
  <c r="S16" i="37"/>
  <c r="E17" i="37"/>
  <c r="K17" i="37"/>
  <c r="K20" i="37"/>
  <c r="S20" i="37"/>
  <c r="I24" i="37"/>
  <c r="I25" i="37"/>
  <c r="Q25" i="37"/>
  <c r="K28" i="37"/>
  <c r="G31" i="37"/>
  <c r="E33" i="37"/>
  <c r="E35" i="37"/>
  <c r="K12" i="37"/>
  <c r="E24" i="37"/>
  <c r="E25" i="37"/>
  <c r="G28" i="37"/>
  <c r="I29" i="37"/>
  <c r="P44" i="37"/>
  <c r="Q8" i="37"/>
  <c r="E9" i="37"/>
  <c r="I10" i="37"/>
  <c r="K11" i="37"/>
  <c r="O12" i="37"/>
  <c r="S13" i="37"/>
  <c r="Q14" i="37"/>
  <c r="S15" i="37"/>
  <c r="G17" i="37"/>
  <c r="E18" i="37"/>
  <c r="Q18" i="37"/>
  <c r="S19" i="37"/>
  <c r="G20" i="37"/>
  <c r="H43" i="37"/>
  <c r="M22" i="37"/>
  <c r="G26" i="37"/>
  <c r="O26" i="37"/>
  <c r="I27" i="37"/>
  <c r="Q27" i="37"/>
  <c r="G22" i="37"/>
  <c r="S22" i="37"/>
  <c r="S24" i="37"/>
  <c r="I26" i="37"/>
  <c r="K27" i="37"/>
  <c r="S29" i="37"/>
  <c r="S30" i="37"/>
  <c r="Q32" i="37"/>
  <c r="M33" i="37"/>
  <c r="I34" i="37"/>
  <c r="M35" i="37"/>
  <c r="I36" i="37"/>
  <c r="E37" i="37"/>
  <c r="I38" i="37"/>
  <c r="Q38" i="37"/>
  <c r="M39" i="37"/>
  <c r="I40" i="37"/>
  <c r="Q40" i="37"/>
  <c r="F44" i="37"/>
  <c r="F43" i="37"/>
  <c r="F42" i="37"/>
  <c r="N44" i="37"/>
  <c r="N43" i="37"/>
  <c r="N42" i="37"/>
  <c r="G23" i="37"/>
  <c r="E26" i="37"/>
  <c r="G27" i="37"/>
  <c r="E28" i="37"/>
  <c r="G29" i="37"/>
  <c r="M30" i="37"/>
  <c r="I31" i="37"/>
  <c r="K32" i="37"/>
  <c r="S32" i="37"/>
  <c r="G33" i="37"/>
  <c r="O33" i="37"/>
  <c r="K34" i="37"/>
  <c r="S34" i="37"/>
  <c r="G35" i="37"/>
  <c r="O35" i="37"/>
  <c r="K36" i="37"/>
  <c r="S36" i="37"/>
  <c r="G37" i="37"/>
  <c r="O37" i="37"/>
  <c r="K38" i="37"/>
  <c r="S38" i="37"/>
  <c r="G39" i="37"/>
  <c r="O39" i="37"/>
  <c r="K40" i="37"/>
  <c r="S40" i="37"/>
  <c r="P43" i="37"/>
  <c r="M20" i="37"/>
  <c r="I21" i="37"/>
  <c r="G8" i="37"/>
  <c r="O8" i="37"/>
  <c r="E19" i="37"/>
  <c r="I20" i="37"/>
  <c r="K21" i="37"/>
  <c r="O22" i="37"/>
  <c r="K24" i="37"/>
  <c r="S25" i="37"/>
  <c r="Q26" i="37"/>
  <c r="S27" i="37"/>
  <c r="Q28" i="37"/>
  <c r="I30" i="37"/>
  <c r="K31" i="37"/>
  <c r="E32" i="37"/>
  <c r="M32" i="37"/>
  <c r="I33" i="37"/>
  <c r="Q33" i="37"/>
  <c r="E34" i="37"/>
  <c r="M34" i="37"/>
  <c r="I35" i="37"/>
  <c r="Q35" i="37"/>
  <c r="E36" i="37"/>
  <c r="M36" i="37"/>
  <c r="I37" i="37"/>
  <c r="Q37" i="37"/>
  <c r="E38" i="37"/>
  <c r="M38" i="37"/>
  <c r="I39" i="37"/>
  <c r="Q39" i="37"/>
  <c r="E40" i="37"/>
  <c r="M40" i="37"/>
  <c r="H42" i="37"/>
  <c r="H44" i="37"/>
  <c r="G18" i="37"/>
  <c r="G19" i="37"/>
  <c r="K25" i="37"/>
  <c r="S26" i="37"/>
  <c r="I28" i="37"/>
  <c r="S28" i="37"/>
  <c r="K30" i="37"/>
  <c r="I32" i="37"/>
  <c r="Q34" i="37"/>
  <c r="Q36" i="37"/>
  <c r="M37" i="37"/>
  <c r="E39" i="37"/>
  <c r="J44" i="37"/>
  <c r="J43" i="37"/>
  <c r="J42" i="37"/>
  <c r="R44" i="37"/>
  <c r="R43" i="37"/>
  <c r="R42" i="37"/>
  <c r="I19" i="37"/>
  <c r="O21" i="37"/>
  <c r="G25" i="37"/>
  <c r="D44" i="37"/>
  <c r="D43" i="37"/>
  <c r="D42" i="37"/>
  <c r="L44" i="37"/>
  <c r="L43" i="37"/>
  <c r="L42" i="37"/>
  <c r="S18" i="37"/>
  <c r="K19" i="37"/>
  <c r="E20" i="37"/>
  <c r="O20" i="37"/>
  <c r="G21" i="37"/>
  <c r="S21" i="37"/>
  <c r="E22" i="37"/>
  <c r="K22" i="37"/>
  <c r="G24" i="37"/>
  <c r="O25" i="37"/>
  <c r="M26" i="37"/>
  <c r="O27" i="37"/>
  <c r="M28" i="37"/>
  <c r="E30" i="37"/>
  <c r="E31" i="37"/>
  <c r="S31" i="37"/>
  <c r="G32" i="37"/>
  <c r="O32" i="37"/>
  <c r="K33" i="37"/>
  <c r="S33" i="37"/>
  <c r="G34" i="37"/>
  <c r="O34" i="37"/>
  <c r="K35" i="37"/>
  <c r="S35" i="37"/>
  <c r="G36" i="37"/>
  <c r="O36" i="37"/>
  <c r="K37" i="37"/>
  <c r="S37" i="37"/>
  <c r="G38" i="37"/>
  <c r="O38" i="37"/>
  <c r="K39" i="37"/>
  <c r="S39" i="37"/>
  <c r="G40" i="37"/>
  <c r="O40" i="37"/>
  <c r="P42" i="37"/>
  <c r="Q10" i="38"/>
  <c r="O18" i="38"/>
  <c r="E20" i="38"/>
  <c r="G22" i="38"/>
  <c r="S23" i="38"/>
  <c r="S11" i="38"/>
  <c r="I12" i="38"/>
  <c r="I18" i="38"/>
  <c r="Q8" i="38"/>
  <c r="E19" i="38"/>
  <c r="S19" i="38"/>
  <c r="G20" i="38"/>
  <c r="O20" i="38"/>
  <c r="K21" i="38"/>
  <c r="I22" i="38"/>
  <c r="S22" i="38"/>
  <c r="G23" i="38"/>
  <c r="I24" i="38"/>
  <c r="K19" i="38"/>
  <c r="I21" i="38"/>
  <c r="O22" i="38"/>
  <c r="E23" i="38"/>
  <c r="M14" i="38"/>
  <c r="K18" i="38"/>
  <c r="S18" i="38"/>
  <c r="G19" i="38"/>
  <c r="I20" i="38"/>
  <c r="Q20" i="38"/>
  <c r="E21" i="38"/>
  <c r="M21" i="38"/>
  <c r="K22" i="38"/>
  <c r="I23" i="38"/>
  <c r="K24" i="38"/>
  <c r="G18" i="38"/>
  <c r="M20" i="38"/>
  <c r="S21" i="38"/>
  <c r="G24" i="38"/>
  <c r="K13" i="38"/>
  <c r="S13" i="38"/>
  <c r="E18" i="38"/>
  <c r="M18" i="38"/>
  <c r="I19" i="38"/>
  <c r="K20" i="38"/>
  <c r="S20" i="38"/>
  <c r="G21" i="38"/>
  <c r="O21" i="38"/>
  <c r="E22" i="38"/>
  <c r="M22" i="38"/>
  <c r="K23" i="38"/>
  <c r="E24" i="38"/>
  <c r="S24" i="38"/>
  <c r="G11" i="38"/>
  <c r="M10" i="38"/>
  <c r="S10" i="38"/>
  <c r="E8" i="38"/>
  <c r="I14" i="38"/>
  <c r="Q18" i="38"/>
  <c r="Q14" i="38"/>
  <c r="G15" i="38"/>
  <c r="I8" i="38"/>
  <c r="K9" i="38"/>
  <c r="M12" i="38"/>
  <c r="G13" i="38"/>
  <c r="K16" i="38"/>
  <c r="E12" i="38"/>
  <c r="I10" i="38"/>
  <c r="K11" i="38"/>
  <c r="E14" i="38"/>
  <c r="O15" i="38"/>
  <c r="O10" i="38"/>
  <c r="K17" i="38"/>
  <c r="M8" i="38"/>
  <c r="S8" i="38"/>
  <c r="Q13" i="38"/>
  <c r="E16" i="38"/>
  <c r="M17" i="38"/>
  <c r="G9" i="38"/>
  <c r="S9" i="38"/>
  <c r="E10" i="38"/>
  <c r="K15" i="38"/>
  <c r="S15" i="38"/>
  <c r="G14" i="38"/>
  <c r="E15" i="38"/>
  <c r="I16" i="38"/>
  <c r="S14" i="38"/>
  <c r="O14" i="38"/>
  <c r="M15" i="38"/>
  <c r="Q15" i="38"/>
  <c r="S17" i="38"/>
  <c r="K25" i="38"/>
  <c r="O11" i="38"/>
  <c r="O13" i="38"/>
  <c r="Q17" i="38"/>
  <c r="G8" i="38"/>
  <c r="K8" i="38"/>
  <c r="O8" i="38"/>
  <c r="E9" i="38"/>
  <c r="I9" i="38"/>
  <c r="G10" i="38"/>
  <c r="K10" i="38"/>
  <c r="E11" i="38"/>
  <c r="I11" i="38"/>
  <c r="M11" i="38"/>
  <c r="G12" i="38"/>
  <c r="K12" i="38"/>
  <c r="O12" i="38"/>
  <c r="S12" i="38"/>
  <c r="E13" i="38"/>
  <c r="I13" i="38"/>
  <c r="M13" i="38"/>
  <c r="K14" i="38"/>
  <c r="M16" i="38"/>
  <c r="E17" i="38"/>
  <c r="I15" i="38"/>
  <c r="S25" i="38"/>
  <c r="G26" i="38"/>
  <c r="O26" i="38"/>
  <c r="K27" i="38"/>
  <c r="S27" i="38"/>
  <c r="G28" i="38"/>
  <c r="O28" i="38"/>
  <c r="S29" i="38"/>
  <c r="G30" i="38"/>
  <c r="O30" i="38"/>
  <c r="K31" i="38"/>
  <c r="S31" i="38"/>
  <c r="G32" i="38"/>
  <c r="O32" i="38"/>
  <c r="I33" i="38"/>
  <c r="Q33" i="38"/>
  <c r="E34" i="38"/>
  <c r="M34" i="38"/>
  <c r="I35" i="38"/>
  <c r="Q35" i="38"/>
  <c r="E36" i="38"/>
  <c r="M36" i="38"/>
  <c r="I37" i="38"/>
  <c r="Q37" i="38"/>
  <c r="E38" i="38"/>
  <c r="M38" i="38"/>
  <c r="I39" i="38"/>
  <c r="Q39" i="38"/>
  <c r="E40" i="38"/>
  <c r="M40" i="38"/>
  <c r="F44" i="38"/>
  <c r="F43" i="38"/>
  <c r="F42" i="38"/>
  <c r="J44" i="38"/>
  <c r="J43" i="38"/>
  <c r="J42" i="38"/>
  <c r="N44" i="38"/>
  <c r="N43" i="38"/>
  <c r="N42" i="38"/>
  <c r="R44" i="38"/>
  <c r="R43" i="38"/>
  <c r="R42" i="38"/>
  <c r="I17" i="38"/>
  <c r="O17" i="38"/>
  <c r="E25" i="38"/>
  <c r="M25" i="38"/>
  <c r="I26" i="38"/>
  <c r="Q26" i="38"/>
  <c r="E27" i="38"/>
  <c r="M27" i="38"/>
  <c r="I28" i="38"/>
  <c r="Q28" i="38"/>
  <c r="E29" i="38"/>
  <c r="I30" i="38"/>
  <c r="E31" i="38"/>
  <c r="I32" i="38"/>
  <c r="Q32" i="38"/>
  <c r="K33" i="38"/>
  <c r="S33" i="38"/>
  <c r="G34" i="38"/>
  <c r="O34" i="38"/>
  <c r="K35" i="38"/>
  <c r="S35" i="38"/>
  <c r="G36" i="38"/>
  <c r="O36" i="38"/>
  <c r="K37" i="38"/>
  <c r="S37" i="38"/>
  <c r="G38" i="38"/>
  <c r="O38" i="38"/>
  <c r="K39" i="38"/>
  <c r="S39" i="38"/>
  <c r="G40" i="38"/>
  <c r="O40" i="38"/>
  <c r="G16" i="38"/>
  <c r="S16" i="38"/>
  <c r="G25" i="38"/>
  <c r="O25" i="38"/>
  <c r="K26" i="38"/>
  <c r="S26" i="38"/>
  <c r="G27" i="38"/>
  <c r="O27" i="38"/>
  <c r="K28" i="38"/>
  <c r="S28" i="38"/>
  <c r="G29" i="38"/>
  <c r="K30" i="38"/>
  <c r="S30" i="38"/>
  <c r="G31" i="38"/>
  <c r="K32" i="38"/>
  <c r="S32" i="38"/>
  <c r="E33" i="38"/>
  <c r="M33" i="38"/>
  <c r="I34" i="38"/>
  <c r="Q34" i="38"/>
  <c r="E35" i="38"/>
  <c r="M35" i="38"/>
  <c r="I36" i="38"/>
  <c r="Q36" i="38"/>
  <c r="E37" i="38"/>
  <c r="M37" i="38"/>
  <c r="I38" i="38"/>
  <c r="Q38" i="38"/>
  <c r="E39" i="38"/>
  <c r="M39" i="38"/>
  <c r="I40" i="38"/>
  <c r="Q40" i="38"/>
  <c r="D44" i="38"/>
  <c r="D43" i="38"/>
  <c r="D42" i="38"/>
  <c r="H44" i="38"/>
  <c r="H43" i="38"/>
  <c r="H42" i="38"/>
  <c r="L44" i="38"/>
  <c r="L43" i="38"/>
  <c r="L42" i="38"/>
  <c r="P44" i="38"/>
  <c r="P43" i="38"/>
  <c r="P42" i="38"/>
  <c r="G17" i="38"/>
  <c r="I25" i="38"/>
  <c r="Q25" i="38"/>
  <c r="E26" i="38"/>
  <c r="M26" i="38"/>
  <c r="I27" i="38"/>
  <c r="Q27" i="38"/>
  <c r="E28" i="38"/>
  <c r="M28" i="38"/>
  <c r="I29" i="38"/>
  <c r="E30" i="38"/>
  <c r="M30" i="38"/>
  <c r="I31" i="38"/>
  <c r="E32" i="38"/>
  <c r="M32" i="38"/>
  <c r="G33" i="38"/>
  <c r="O33" i="38"/>
  <c r="K34" i="38"/>
  <c r="S34" i="38"/>
  <c r="G35" i="38"/>
  <c r="O35" i="38"/>
  <c r="K36" i="38"/>
  <c r="S36" i="38"/>
  <c r="G37" i="38"/>
  <c r="O37" i="38"/>
  <c r="K38" i="38"/>
  <c r="S38" i="38"/>
  <c r="G39" i="38"/>
  <c r="O39" i="38"/>
  <c r="K40" i="38"/>
  <c r="S40" i="38"/>
  <c r="E10" i="35"/>
  <c r="G10" i="35"/>
  <c r="O10" i="35"/>
  <c r="H14" i="35"/>
  <c r="P14" i="35"/>
  <c r="E9" i="35"/>
  <c r="M9" i="35"/>
  <c r="I10" i="35"/>
  <c r="Q10" i="35"/>
  <c r="M10" i="35"/>
  <c r="J14" i="35"/>
  <c r="R14" i="35"/>
  <c r="G9" i="35"/>
  <c r="O9" i="35"/>
  <c r="K10" i="35"/>
  <c r="S10" i="35"/>
  <c r="D12" i="35"/>
  <c r="L12" i="35"/>
  <c r="D13" i="35"/>
  <c r="L13" i="35"/>
  <c r="D14" i="35"/>
  <c r="L14" i="35"/>
  <c r="I8" i="35"/>
  <c r="Q8" i="35"/>
  <c r="F12" i="35"/>
  <c r="N12" i="35"/>
  <c r="F13" i="35"/>
  <c r="N13" i="35"/>
  <c r="F14" i="35"/>
  <c r="N14" i="35"/>
  <c r="H12" i="35"/>
  <c r="P12" i="35"/>
  <c r="H13" i="35"/>
  <c r="P13" i="35"/>
  <c r="K8" i="35"/>
  <c r="S8" i="35"/>
  <c r="J12" i="35"/>
  <c r="R12" i="35"/>
  <c r="J13" i="35"/>
  <c r="R13" i="35"/>
  <c r="M10" i="36"/>
  <c r="K9" i="36"/>
  <c r="S9" i="36"/>
  <c r="G10" i="36"/>
  <c r="O10" i="36"/>
  <c r="H14" i="36"/>
  <c r="P14" i="36"/>
  <c r="E9" i="36"/>
  <c r="M9" i="36"/>
  <c r="I10" i="36"/>
  <c r="Q10" i="36"/>
  <c r="E10" i="36"/>
  <c r="G9" i="36"/>
  <c r="O9" i="36"/>
  <c r="K10" i="36"/>
  <c r="S10" i="36"/>
  <c r="D12" i="36"/>
  <c r="L12" i="36"/>
  <c r="D13" i="36"/>
  <c r="L13" i="36"/>
  <c r="D14" i="36"/>
  <c r="L14" i="36"/>
  <c r="I8" i="36"/>
  <c r="Q8" i="36"/>
  <c r="F12" i="36"/>
  <c r="N12" i="36"/>
  <c r="F13" i="36"/>
  <c r="N13" i="36"/>
  <c r="F14" i="36"/>
  <c r="N14" i="36"/>
  <c r="H12" i="36"/>
  <c r="P12" i="36"/>
  <c r="H13" i="36"/>
  <c r="P13" i="36"/>
  <c r="K8" i="36"/>
  <c r="S8" i="36"/>
  <c r="J12" i="36"/>
  <c r="R12" i="36"/>
  <c r="J13" i="36"/>
  <c r="R13" i="36"/>
  <c r="K8" i="34"/>
  <c r="M11" i="34"/>
  <c r="L16" i="33"/>
  <c r="E8" i="33"/>
  <c r="I8" i="33"/>
  <c r="M8" i="33"/>
  <c r="F15" i="33"/>
  <c r="N15" i="33"/>
  <c r="F16" i="33"/>
  <c r="N16" i="33"/>
  <c r="F17" i="33"/>
  <c r="N17" i="33"/>
  <c r="D15" i="33"/>
  <c r="D16" i="33"/>
  <c r="Q8" i="33"/>
  <c r="H15" i="33"/>
  <c r="P15" i="33"/>
  <c r="H16" i="33"/>
  <c r="P16" i="33"/>
  <c r="L15" i="33"/>
  <c r="K8" i="33"/>
  <c r="S8" i="33"/>
  <c r="J15" i="33"/>
  <c r="R15" i="33"/>
  <c r="J16" i="33"/>
  <c r="R16" i="33"/>
  <c r="E11" i="34"/>
  <c r="I9" i="34"/>
  <c r="M8" i="34"/>
  <c r="I11" i="34"/>
  <c r="Q11" i="34"/>
  <c r="O8" i="34"/>
  <c r="E9" i="34"/>
  <c r="M9" i="34"/>
  <c r="O12" i="34"/>
  <c r="E8" i="34"/>
  <c r="G10" i="34"/>
  <c r="G12" i="34"/>
  <c r="K11" i="34"/>
  <c r="K9" i="34"/>
  <c r="S11" i="34"/>
  <c r="S9" i="34"/>
  <c r="S8" i="34"/>
  <c r="S10" i="34"/>
  <c r="S12" i="34"/>
  <c r="O11" i="34"/>
  <c r="O9" i="34"/>
  <c r="G11" i="34"/>
  <c r="G9" i="34"/>
  <c r="G8" i="34"/>
  <c r="K10" i="34"/>
  <c r="K12" i="34"/>
  <c r="Q8" i="34"/>
  <c r="Q12" i="34"/>
  <c r="I8" i="34"/>
  <c r="I10" i="34"/>
  <c r="I12" i="34"/>
  <c r="M12" i="34"/>
  <c r="E13" i="34"/>
  <c r="M13" i="34"/>
  <c r="E10" i="34"/>
  <c r="E12" i="34"/>
  <c r="F17" i="34"/>
  <c r="F16" i="34"/>
  <c r="F15" i="34"/>
  <c r="J17" i="34"/>
  <c r="J16" i="34"/>
  <c r="J15" i="34"/>
  <c r="N17" i="34"/>
  <c r="N16" i="34"/>
  <c r="N15" i="34"/>
  <c r="R17" i="34"/>
  <c r="R16" i="34"/>
  <c r="R15" i="34"/>
  <c r="G13" i="34"/>
  <c r="O13" i="34"/>
  <c r="I13" i="34"/>
  <c r="Q13" i="34"/>
  <c r="D17" i="34"/>
  <c r="D16" i="34"/>
  <c r="D15" i="34"/>
  <c r="H17" i="34"/>
  <c r="H16" i="34"/>
  <c r="H15" i="34"/>
  <c r="L17" i="34"/>
  <c r="L16" i="34"/>
  <c r="L15" i="34"/>
  <c r="P17" i="34"/>
  <c r="P16" i="34"/>
  <c r="P15" i="34"/>
  <c r="K13" i="34"/>
  <c r="S13" i="34"/>
  <c r="K15" i="31"/>
  <c r="I9" i="31"/>
  <c r="Q13" i="31"/>
  <c r="E9" i="31"/>
  <c r="E11" i="31"/>
  <c r="O12" i="31"/>
  <c r="S8" i="31"/>
  <c r="M9" i="31"/>
  <c r="S10" i="31"/>
  <c r="Q12" i="31"/>
  <c r="E13" i="31"/>
  <c r="O9" i="31"/>
  <c r="I11" i="31"/>
  <c r="Q11" i="31"/>
  <c r="S12" i="31"/>
  <c r="M8" i="31"/>
  <c r="L33" i="31"/>
  <c r="M13" i="31"/>
  <c r="G14" i="31"/>
  <c r="G17" i="31"/>
  <c r="K18" i="31"/>
  <c r="G19" i="31"/>
  <c r="K20" i="31"/>
  <c r="S21" i="31"/>
  <c r="O22" i="31"/>
  <c r="G24" i="31"/>
  <c r="O24" i="31"/>
  <c r="N33" i="31"/>
  <c r="N32" i="31"/>
  <c r="N31" i="31"/>
  <c r="I10" i="31"/>
  <c r="O13" i="31"/>
  <c r="Q14" i="31"/>
  <c r="M15" i="31"/>
  <c r="I17" i="31"/>
  <c r="E18" i="31"/>
  <c r="E20" i="31"/>
  <c r="G21" i="31"/>
  <c r="I22" i="31"/>
  <c r="E23" i="31"/>
  <c r="Q24" i="31"/>
  <c r="M25" i="31"/>
  <c r="I26" i="31"/>
  <c r="S28" i="31"/>
  <c r="G29" i="31"/>
  <c r="E8" i="31"/>
  <c r="G9" i="31"/>
  <c r="E10" i="31"/>
  <c r="K11" i="31"/>
  <c r="I12" i="31"/>
  <c r="K13" i="31"/>
  <c r="K14" i="31"/>
  <c r="S14" i="31"/>
  <c r="G15" i="31"/>
  <c r="S15" i="31"/>
  <c r="G16" i="31"/>
  <c r="O16" i="31"/>
  <c r="K17" i="31"/>
  <c r="S17" i="31"/>
  <c r="G18" i="31"/>
  <c r="O18" i="31"/>
  <c r="S19" i="31"/>
  <c r="G20" i="31"/>
  <c r="I21" i="31"/>
  <c r="K22" i="31"/>
  <c r="S22" i="31"/>
  <c r="G23" i="31"/>
  <c r="O23" i="31"/>
  <c r="K24" i="31"/>
  <c r="S24" i="31"/>
  <c r="G25" i="31"/>
  <c r="O25" i="31"/>
  <c r="K26" i="31"/>
  <c r="S26" i="31"/>
  <c r="G27" i="31"/>
  <c r="O27" i="31"/>
  <c r="I29" i="31"/>
  <c r="D32" i="31"/>
  <c r="R33" i="31"/>
  <c r="R32" i="31"/>
  <c r="R31" i="31"/>
  <c r="M10" i="31"/>
  <c r="S11" i="31"/>
  <c r="S13" i="31"/>
  <c r="O14" i="31"/>
  <c r="K16" i="31"/>
  <c r="S16" i="31"/>
  <c r="O17" i="31"/>
  <c r="S18" i="31"/>
  <c r="E21" i="31"/>
  <c r="G22" i="31"/>
  <c r="K23" i="31"/>
  <c r="S23" i="31"/>
  <c r="K25" i="31"/>
  <c r="H33" i="31"/>
  <c r="H32" i="31"/>
  <c r="H31" i="31"/>
  <c r="I8" i="31"/>
  <c r="K9" i="31"/>
  <c r="O11" i="31"/>
  <c r="M12" i="31"/>
  <c r="I14" i="31"/>
  <c r="E15" i="31"/>
  <c r="E16" i="31"/>
  <c r="M16" i="31"/>
  <c r="Q17" i="31"/>
  <c r="M18" i="31"/>
  <c r="I19" i="31"/>
  <c r="S20" i="31"/>
  <c r="Q22" i="31"/>
  <c r="M23" i="31"/>
  <c r="I24" i="31"/>
  <c r="E25" i="31"/>
  <c r="Q26" i="31"/>
  <c r="E27" i="31"/>
  <c r="M27" i="31"/>
  <c r="L31" i="31"/>
  <c r="J33" i="31"/>
  <c r="J32" i="31"/>
  <c r="J31" i="31"/>
  <c r="O8" i="31"/>
  <c r="F33" i="31"/>
  <c r="F32" i="31"/>
  <c r="F31" i="31"/>
  <c r="K8" i="31"/>
  <c r="P33" i="31"/>
  <c r="P32" i="31"/>
  <c r="P31" i="31"/>
  <c r="Q8" i="31"/>
  <c r="S9" i="31"/>
  <c r="G11" i="31"/>
  <c r="E12" i="31"/>
  <c r="G13" i="31"/>
  <c r="E14" i="31"/>
  <c r="M14" i="31"/>
  <c r="I15" i="31"/>
  <c r="I16" i="31"/>
  <c r="Q16" i="31"/>
  <c r="E17" i="31"/>
  <c r="M17" i="31"/>
  <c r="I18" i="31"/>
  <c r="Q18" i="31"/>
  <c r="E19" i="31"/>
  <c r="I20" i="31"/>
  <c r="K21" i="31"/>
  <c r="E22" i="31"/>
  <c r="M22" i="31"/>
  <c r="I23" i="31"/>
  <c r="Q23" i="31"/>
  <c r="E24" i="31"/>
  <c r="M24" i="31"/>
  <c r="I25" i="31"/>
  <c r="Q25" i="31"/>
  <c r="E26" i="31"/>
  <c r="M26" i="31"/>
  <c r="I27" i="31"/>
  <c r="Q27" i="31"/>
  <c r="E28" i="31"/>
  <c r="S29" i="31"/>
  <c r="L32" i="31"/>
  <c r="M11" i="31"/>
  <c r="S25" i="31"/>
  <c r="G26" i="31"/>
  <c r="O26" i="31"/>
  <c r="K27" i="31"/>
  <c r="S27" i="31"/>
  <c r="G28" i="31"/>
  <c r="E29" i="31"/>
  <c r="D31" i="31"/>
  <c r="D33" i="31"/>
  <c r="K16" i="32"/>
  <c r="G9" i="32"/>
  <c r="I12" i="32"/>
  <c r="G11" i="32"/>
  <c r="I8" i="32"/>
  <c r="E17" i="32"/>
  <c r="S11" i="32"/>
  <c r="E10" i="32"/>
  <c r="S16" i="32"/>
  <c r="O11" i="32"/>
  <c r="Q12" i="32"/>
  <c r="Q14" i="32"/>
  <c r="M15" i="32"/>
  <c r="M12" i="32"/>
  <c r="E12" i="32"/>
  <c r="K9" i="32"/>
  <c r="Q17" i="32"/>
  <c r="E8" i="32"/>
  <c r="Q11" i="32"/>
  <c r="O16" i="32"/>
  <c r="S9" i="32"/>
  <c r="K14" i="32"/>
  <c r="I17" i="32"/>
  <c r="M11" i="32"/>
  <c r="Q8" i="32"/>
  <c r="K12" i="32"/>
  <c r="O9" i="32"/>
  <c r="S13" i="32"/>
  <c r="I11" i="32"/>
  <c r="M8" i="32"/>
  <c r="G12" i="32"/>
  <c r="M10" i="32"/>
  <c r="K11" i="32"/>
  <c r="M13" i="32"/>
  <c r="K18" i="32"/>
  <c r="G19" i="32"/>
  <c r="O13" i="32"/>
  <c r="G14" i="32"/>
  <c r="M16" i="32"/>
  <c r="E18" i="32"/>
  <c r="I19" i="32"/>
  <c r="E20" i="32"/>
  <c r="M22" i="32"/>
  <c r="I23" i="32"/>
  <c r="G8" i="32"/>
  <c r="K8" i="32"/>
  <c r="O8" i="32"/>
  <c r="S8" i="32"/>
  <c r="E9" i="32"/>
  <c r="I9" i="32"/>
  <c r="M9" i="32"/>
  <c r="Q9" i="32"/>
  <c r="G10" i="32"/>
  <c r="K10" i="32"/>
  <c r="S10" i="32"/>
  <c r="E11" i="32"/>
  <c r="O12" i="32"/>
  <c r="S12" i="32"/>
  <c r="E13" i="32"/>
  <c r="K13" i="32"/>
  <c r="I14" i="32"/>
  <c r="S14" i="32"/>
  <c r="E15" i="32"/>
  <c r="K15" i="32"/>
  <c r="I16" i="32"/>
  <c r="M17" i="32"/>
  <c r="E25" i="32"/>
  <c r="S15" i="32"/>
  <c r="D33" i="32"/>
  <c r="D32" i="32"/>
  <c r="D31" i="32"/>
  <c r="H33" i="32"/>
  <c r="H32" i="32"/>
  <c r="H31" i="32"/>
  <c r="L33" i="32"/>
  <c r="L32" i="32"/>
  <c r="L31" i="32"/>
  <c r="P33" i="32"/>
  <c r="P32" i="32"/>
  <c r="P31" i="32"/>
  <c r="G13" i="32"/>
  <c r="Q13" i="32"/>
  <c r="E14" i="32"/>
  <c r="O14" i="32"/>
  <c r="G15" i="32"/>
  <c r="E16" i="32"/>
  <c r="G17" i="32"/>
  <c r="S20" i="32"/>
  <c r="G21" i="32"/>
  <c r="K22" i="32"/>
  <c r="S22" i="32"/>
  <c r="G23" i="32"/>
  <c r="O23" i="32"/>
  <c r="E24" i="32"/>
  <c r="M24" i="32"/>
  <c r="Q16" i="32"/>
  <c r="S18" i="32"/>
  <c r="K20" i="32"/>
  <c r="I13" i="32"/>
  <c r="M14" i="32"/>
  <c r="I15" i="32"/>
  <c r="G16" i="32"/>
  <c r="K17" i="32"/>
  <c r="M18" i="32"/>
  <c r="I21" i="32"/>
  <c r="E22" i="32"/>
  <c r="Q23" i="32"/>
  <c r="G24" i="32"/>
  <c r="O24" i="32"/>
  <c r="M25" i="32"/>
  <c r="I26" i="32"/>
  <c r="Q26" i="32"/>
  <c r="E27" i="32"/>
  <c r="M27" i="32"/>
  <c r="E29" i="32"/>
  <c r="S17" i="32"/>
  <c r="G18" i="32"/>
  <c r="O18" i="32"/>
  <c r="S19" i="32"/>
  <c r="G20" i="32"/>
  <c r="K21" i="32"/>
  <c r="S21" i="32"/>
  <c r="G22" i="32"/>
  <c r="O22" i="32"/>
  <c r="K23" i="32"/>
  <c r="S23" i="32"/>
  <c r="I24" i="32"/>
  <c r="Q24" i="32"/>
  <c r="F33" i="32"/>
  <c r="F32" i="32"/>
  <c r="F31" i="32"/>
  <c r="J33" i="32"/>
  <c r="J32" i="32"/>
  <c r="J31" i="32"/>
  <c r="N33" i="32"/>
  <c r="N32" i="32"/>
  <c r="N31" i="32"/>
  <c r="R33" i="32"/>
  <c r="R32" i="32"/>
  <c r="R31" i="32"/>
  <c r="O17" i="32"/>
  <c r="I18" i="32"/>
  <c r="Q18" i="32"/>
  <c r="E19" i="32"/>
  <c r="I20" i="32"/>
  <c r="E21" i="32"/>
  <c r="I22" i="32"/>
  <c r="Q22" i="32"/>
  <c r="E23" i="32"/>
  <c r="M23" i="32"/>
  <c r="K24" i="32"/>
  <c r="S24" i="32"/>
  <c r="G25" i="32"/>
  <c r="O25" i="32"/>
  <c r="K26" i="32"/>
  <c r="S26" i="32"/>
  <c r="G27" i="32"/>
  <c r="O27" i="32"/>
  <c r="S28" i="32"/>
  <c r="G29" i="32"/>
  <c r="I25" i="32"/>
  <c r="Q25" i="32"/>
  <c r="E26" i="32"/>
  <c r="M26" i="32"/>
  <c r="I27" i="32"/>
  <c r="Q27" i="32"/>
  <c r="E28" i="32"/>
  <c r="I29" i="32"/>
  <c r="K25" i="32"/>
  <c r="S25" i="32"/>
  <c r="G26" i="32"/>
  <c r="O26" i="32"/>
  <c r="K27" i="32"/>
  <c r="S27" i="32"/>
  <c r="G28" i="32"/>
  <c r="S29" i="32"/>
  <c r="R30" i="29"/>
  <c r="P30" i="29"/>
  <c r="N30" i="29"/>
  <c r="L30" i="29"/>
  <c r="J30" i="29"/>
  <c r="H30" i="29"/>
  <c r="F30" i="29"/>
  <c r="D30" i="29"/>
  <c r="C30" i="29"/>
  <c r="B30" i="29"/>
  <c r="R29" i="29"/>
  <c r="J29" i="29"/>
  <c r="H29" i="29"/>
  <c r="F29" i="29"/>
  <c r="D29" i="29"/>
  <c r="C29" i="29"/>
  <c r="B29" i="29"/>
  <c r="R28" i="29"/>
  <c r="P28" i="29"/>
  <c r="N28" i="29"/>
  <c r="L28" i="29"/>
  <c r="J28" i="29"/>
  <c r="H28" i="29"/>
  <c r="F28" i="29"/>
  <c r="D28" i="29"/>
  <c r="C28" i="29"/>
  <c r="B28" i="29"/>
  <c r="R27" i="29"/>
  <c r="P27" i="29"/>
  <c r="N27" i="29"/>
  <c r="L27" i="29"/>
  <c r="J27" i="29"/>
  <c r="H27" i="29"/>
  <c r="F27" i="29"/>
  <c r="D27" i="29"/>
  <c r="C27" i="29"/>
  <c r="B27" i="29"/>
  <c r="R26" i="29"/>
  <c r="P26" i="29"/>
  <c r="N26" i="29"/>
  <c r="L26" i="29"/>
  <c r="J26" i="29"/>
  <c r="H26" i="29"/>
  <c r="F26" i="29"/>
  <c r="D26" i="29"/>
  <c r="C26" i="29"/>
  <c r="B26" i="29"/>
  <c r="R25" i="29"/>
  <c r="J25" i="29"/>
  <c r="H25" i="29"/>
  <c r="F25" i="29"/>
  <c r="D25" i="29"/>
  <c r="C25" i="29"/>
  <c r="B25" i="29"/>
  <c r="R24" i="29"/>
  <c r="P24" i="29"/>
  <c r="N24" i="29"/>
  <c r="L24" i="29"/>
  <c r="J24" i="29"/>
  <c r="H24" i="29"/>
  <c r="F24" i="29"/>
  <c r="D24" i="29"/>
  <c r="C24" i="29"/>
  <c r="B24" i="29"/>
  <c r="R23" i="29"/>
  <c r="P23" i="29"/>
  <c r="N23" i="29"/>
  <c r="L23" i="29"/>
  <c r="J23" i="29"/>
  <c r="H23" i="29"/>
  <c r="F23" i="29"/>
  <c r="D23" i="29"/>
  <c r="C23" i="29"/>
  <c r="B23" i="29"/>
  <c r="R22" i="29"/>
  <c r="P22" i="29"/>
  <c r="N22" i="29"/>
  <c r="L22" i="29"/>
  <c r="J22" i="29"/>
  <c r="H22" i="29"/>
  <c r="F22" i="29"/>
  <c r="D22" i="29"/>
  <c r="C22" i="29"/>
  <c r="B22" i="29"/>
  <c r="R21" i="29"/>
  <c r="D21" i="29"/>
  <c r="C21" i="29"/>
  <c r="B21" i="29"/>
  <c r="R20" i="29"/>
  <c r="J20" i="29"/>
  <c r="H20" i="29"/>
  <c r="F20" i="29"/>
  <c r="D20" i="29"/>
  <c r="C20" i="29"/>
  <c r="B20" i="29"/>
  <c r="R19" i="29"/>
  <c r="D19" i="29"/>
  <c r="C19" i="29"/>
  <c r="B19" i="29"/>
  <c r="R18" i="29"/>
  <c r="N18" i="29"/>
  <c r="L18" i="29"/>
  <c r="J18" i="29"/>
  <c r="H18" i="29"/>
  <c r="F18" i="29"/>
  <c r="D18" i="29"/>
  <c r="C18" i="29"/>
  <c r="B18" i="29"/>
  <c r="R17" i="29"/>
  <c r="P17" i="29"/>
  <c r="N17" i="29"/>
  <c r="L17" i="29"/>
  <c r="J17" i="29"/>
  <c r="H17" i="29"/>
  <c r="F17" i="29"/>
  <c r="D17" i="29"/>
  <c r="C17" i="29"/>
  <c r="B17" i="29"/>
  <c r="R16" i="29"/>
  <c r="P16" i="29"/>
  <c r="N16" i="29"/>
  <c r="L16" i="29"/>
  <c r="J16" i="29"/>
  <c r="H16" i="29"/>
  <c r="F16" i="29"/>
  <c r="D16" i="29"/>
  <c r="C16" i="29"/>
  <c r="B16" i="29"/>
  <c r="R15" i="29"/>
  <c r="P15" i="29"/>
  <c r="N15" i="29"/>
  <c r="L15" i="29"/>
  <c r="J15" i="29"/>
  <c r="H15" i="29"/>
  <c r="F15" i="29"/>
  <c r="D15" i="29"/>
  <c r="C15" i="29"/>
  <c r="B15" i="29"/>
  <c r="R14" i="29"/>
  <c r="P14" i="29"/>
  <c r="N14" i="29"/>
  <c r="L14" i="29"/>
  <c r="J14" i="29"/>
  <c r="H14" i="29"/>
  <c r="F14" i="29"/>
  <c r="D14" i="29"/>
  <c r="C14" i="29"/>
  <c r="B14" i="29"/>
  <c r="R13" i="29"/>
  <c r="J13" i="29"/>
  <c r="H13" i="29"/>
  <c r="F13" i="29"/>
  <c r="D13" i="29"/>
  <c r="C13" i="29"/>
  <c r="B13" i="29"/>
  <c r="R12" i="29"/>
  <c r="P12" i="29"/>
  <c r="N12" i="29"/>
  <c r="L12" i="29"/>
  <c r="J12" i="29"/>
  <c r="H12" i="29"/>
  <c r="F12" i="29"/>
  <c r="D12" i="29"/>
  <c r="C12" i="29"/>
  <c r="B12" i="29"/>
  <c r="R11" i="29"/>
  <c r="J11" i="29"/>
  <c r="H11" i="29"/>
  <c r="F11" i="29"/>
  <c r="D11" i="29"/>
  <c r="C11" i="29"/>
  <c r="B11" i="29"/>
  <c r="R10" i="29"/>
  <c r="J10" i="29"/>
  <c r="H10" i="29"/>
  <c r="F10" i="29"/>
  <c r="D10" i="29"/>
  <c r="C10" i="29"/>
  <c r="B10" i="29"/>
  <c r="R9" i="29"/>
  <c r="P9" i="29"/>
  <c r="N9" i="29"/>
  <c r="L9" i="29"/>
  <c r="J9" i="29"/>
  <c r="H9" i="29"/>
  <c r="F9" i="29"/>
  <c r="D9" i="29"/>
  <c r="C9" i="29"/>
  <c r="B9" i="29"/>
  <c r="R8" i="29"/>
  <c r="P8" i="29"/>
  <c r="N8" i="29"/>
  <c r="L8" i="29"/>
  <c r="J8" i="29"/>
  <c r="H8" i="29"/>
  <c r="F8" i="29"/>
  <c r="D8" i="29"/>
  <c r="C8" i="29"/>
  <c r="B8" i="29"/>
  <c r="R30" i="30"/>
  <c r="P30" i="30"/>
  <c r="N30" i="30"/>
  <c r="L30" i="30"/>
  <c r="J30" i="30"/>
  <c r="H30" i="30"/>
  <c r="F30" i="30"/>
  <c r="D30" i="30"/>
  <c r="C30" i="30"/>
  <c r="B30" i="30"/>
  <c r="R29" i="30"/>
  <c r="J29" i="30"/>
  <c r="H29" i="30"/>
  <c r="F29" i="30"/>
  <c r="D29" i="30"/>
  <c r="C29" i="30"/>
  <c r="B29" i="30"/>
  <c r="R28" i="30"/>
  <c r="P28" i="30"/>
  <c r="N28" i="30"/>
  <c r="L28" i="30"/>
  <c r="J28" i="30"/>
  <c r="H28" i="30"/>
  <c r="F28" i="30"/>
  <c r="D28" i="30"/>
  <c r="C28" i="30"/>
  <c r="B28" i="30"/>
  <c r="R27" i="30"/>
  <c r="P27" i="30"/>
  <c r="N27" i="30"/>
  <c r="L27" i="30"/>
  <c r="J27" i="30"/>
  <c r="H27" i="30"/>
  <c r="F27" i="30"/>
  <c r="D27" i="30"/>
  <c r="C27" i="30"/>
  <c r="B27" i="30"/>
  <c r="R26" i="30"/>
  <c r="P26" i="30"/>
  <c r="N26" i="30"/>
  <c r="L26" i="30"/>
  <c r="J26" i="30"/>
  <c r="H26" i="30"/>
  <c r="F26" i="30"/>
  <c r="D26" i="30"/>
  <c r="C26" i="30"/>
  <c r="B26" i="30"/>
  <c r="R25" i="30"/>
  <c r="J25" i="30"/>
  <c r="H25" i="30"/>
  <c r="F25" i="30"/>
  <c r="D25" i="30"/>
  <c r="C25" i="30"/>
  <c r="B25" i="30"/>
  <c r="R24" i="30"/>
  <c r="P24" i="30"/>
  <c r="N24" i="30"/>
  <c r="L24" i="30"/>
  <c r="J24" i="30"/>
  <c r="H24" i="30"/>
  <c r="F24" i="30"/>
  <c r="D24" i="30"/>
  <c r="C24" i="30"/>
  <c r="B24" i="30"/>
  <c r="R23" i="30"/>
  <c r="P23" i="30"/>
  <c r="N23" i="30"/>
  <c r="L23" i="30"/>
  <c r="J23" i="30"/>
  <c r="H23" i="30"/>
  <c r="F23" i="30"/>
  <c r="D23" i="30"/>
  <c r="C23" i="30"/>
  <c r="B23" i="30"/>
  <c r="R22" i="30"/>
  <c r="P22" i="30"/>
  <c r="N22" i="30"/>
  <c r="L22" i="30"/>
  <c r="J22" i="30"/>
  <c r="H22" i="30"/>
  <c r="F22" i="30"/>
  <c r="D22" i="30"/>
  <c r="C22" i="30"/>
  <c r="B22" i="30"/>
  <c r="R21" i="30"/>
  <c r="D21" i="30"/>
  <c r="C21" i="30"/>
  <c r="B21" i="30"/>
  <c r="R20" i="30"/>
  <c r="J20" i="30"/>
  <c r="H20" i="30"/>
  <c r="F20" i="30"/>
  <c r="D20" i="30"/>
  <c r="C20" i="30"/>
  <c r="B20" i="30"/>
  <c r="R19" i="30"/>
  <c r="D19" i="30"/>
  <c r="C19" i="30"/>
  <c r="B19" i="30"/>
  <c r="R18" i="30"/>
  <c r="N18" i="30"/>
  <c r="L18" i="30"/>
  <c r="J18" i="30"/>
  <c r="H18" i="30"/>
  <c r="F18" i="30"/>
  <c r="D18" i="30"/>
  <c r="C18" i="30"/>
  <c r="B18" i="30"/>
  <c r="R17" i="30"/>
  <c r="P17" i="30"/>
  <c r="N17" i="30"/>
  <c r="L17" i="30"/>
  <c r="J17" i="30"/>
  <c r="H17" i="30"/>
  <c r="F17" i="30"/>
  <c r="D17" i="30"/>
  <c r="C17" i="30"/>
  <c r="B17" i="30"/>
  <c r="R16" i="30"/>
  <c r="P16" i="30"/>
  <c r="N16" i="30"/>
  <c r="L16" i="30"/>
  <c r="J16" i="30"/>
  <c r="H16" i="30"/>
  <c r="F16" i="30"/>
  <c r="D16" i="30"/>
  <c r="C16" i="30"/>
  <c r="B16" i="30"/>
  <c r="R15" i="30"/>
  <c r="P15" i="30"/>
  <c r="N15" i="30"/>
  <c r="L15" i="30"/>
  <c r="J15" i="30"/>
  <c r="H15" i="30"/>
  <c r="F15" i="30"/>
  <c r="D15" i="30"/>
  <c r="C15" i="30"/>
  <c r="B15" i="30"/>
  <c r="R14" i="30"/>
  <c r="P14" i="30"/>
  <c r="N14" i="30"/>
  <c r="L14" i="30"/>
  <c r="J14" i="30"/>
  <c r="H14" i="30"/>
  <c r="F14" i="30"/>
  <c r="D14" i="30"/>
  <c r="C14" i="30"/>
  <c r="B14" i="30"/>
  <c r="R13" i="30"/>
  <c r="J13" i="30"/>
  <c r="H13" i="30"/>
  <c r="F13" i="30"/>
  <c r="D13" i="30"/>
  <c r="C13" i="30"/>
  <c r="B13" i="30"/>
  <c r="R12" i="30"/>
  <c r="P12" i="30"/>
  <c r="N12" i="30"/>
  <c r="L12" i="30"/>
  <c r="J12" i="30"/>
  <c r="H12" i="30"/>
  <c r="F12" i="30"/>
  <c r="D12" i="30"/>
  <c r="C12" i="30"/>
  <c r="B12" i="30"/>
  <c r="R11" i="30"/>
  <c r="J11" i="30"/>
  <c r="H11" i="30"/>
  <c r="F11" i="30"/>
  <c r="D11" i="30"/>
  <c r="C11" i="30"/>
  <c r="B11" i="30"/>
  <c r="R10" i="30"/>
  <c r="J10" i="30"/>
  <c r="H10" i="30"/>
  <c r="F10" i="30"/>
  <c r="D10" i="30"/>
  <c r="C10" i="30"/>
  <c r="B10" i="30"/>
  <c r="R9" i="30"/>
  <c r="P9" i="30"/>
  <c r="N9" i="30"/>
  <c r="L9" i="30"/>
  <c r="J9" i="30"/>
  <c r="H9" i="30"/>
  <c r="F9" i="30"/>
  <c r="D9" i="30"/>
  <c r="C9" i="30"/>
  <c r="B9" i="30"/>
  <c r="R8" i="30"/>
  <c r="P8" i="30"/>
  <c r="N8" i="30"/>
  <c r="L8" i="30"/>
  <c r="J8" i="30"/>
  <c r="H8" i="30"/>
  <c r="F8" i="30"/>
  <c r="D8" i="30"/>
  <c r="C8" i="30"/>
  <c r="B8" i="30"/>
  <c r="R33" i="27"/>
  <c r="P33" i="27"/>
  <c r="N33" i="27"/>
  <c r="L33" i="27"/>
  <c r="J33" i="27"/>
  <c r="H33" i="27"/>
  <c r="F33" i="27"/>
  <c r="D33" i="27"/>
  <c r="C33" i="27"/>
  <c r="B33" i="27"/>
  <c r="R32" i="27"/>
  <c r="D32" i="27"/>
  <c r="C32" i="27"/>
  <c r="B32" i="27"/>
  <c r="R31" i="27"/>
  <c r="P31" i="27"/>
  <c r="N31" i="27"/>
  <c r="L31" i="27"/>
  <c r="J31" i="27"/>
  <c r="H31" i="27"/>
  <c r="F31" i="27"/>
  <c r="D31" i="27"/>
  <c r="C31" i="27"/>
  <c r="B31" i="27"/>
  <c r="R30" i="27"/>
  <c r="P30" i="27"/>
  <c r="N30" i="27"/>
  <c r="L30" i="27"/>
  <c r="J30" i="27"/>
  <c r="H30" i="27"/>
  <c r="F30" i="27"/>
  <c r="D30" i="27"/>
  <c r="C30" i="27"/>
  <c r="B30" i="27"/>
  <c r="R29" i="27"/>
  <c r="P29" i="27"/>
  <c r="N29" i="27"/>
  <c r="L29" i="27"/>
  <c r="J29" i="27"/>
  <c r="H29" i="27"/>
  <c r="F29" i="27"/>
  <c r="D29" i="27"/>
  <c r="C29" i="27"/>
  <c r="B29" i="27"/>
  <c r="R28" i="27"/>
  <c r="P28" i="27"/>
  <c r="N28" i="27"/>
  <c r="L28" i="27"/>
  <c r="J28" i="27"/>
  <c r="H28" i="27"/>
  <c r="F28" i="27"/>
  <c r="D28" i="27"/>
  <c r="C28" i="27"/>
  <c r="B28" i="27"/>
  <c r="R27" i="27"/>
  <c r="P27" i="27"/>
  <c r="N27" i="27"/>
  <c r="L27" i="27"/>
  <c r="J27" i="27"/>
  <c r="H27" i="27"/>
  <c r="F27" i="27"/>
  <c r="D27" i="27"/>
  <c r="C27" i="27"/>
  <c r="B27" i="27"/>
  <c r="R26" i="27"/>
  <c r="D26" i="27"/>
  <c r="C26" i="27"/>
  <c r="B26" i="27"/>
  <c r="R25" i="27"/>
  <c r="P25" i="27"/>
  <c r="N25" i="27"/>
  <c r="L25" i="27"/>
  <c r="J25" i="27"/>
  <c r="H25" i="27"/>
  <c r="F25" i="27"/>
  <c r="D25" i="27"/>
  <c r="C25" i="27"/>
  <c r="B25" i="27"/>
  <c r="R24" i="27"/>
  <c r="P24" i="27"/>
  <c r="N24" i="27"/>
  <c r="L24" i="27"/>
  <c r="J24" i="27"/>
  <c r="H24" i="27"/>
  <c r="F24" i="27"/>
  <c r="D24" i="27"/>
  <c r="C24" i="27"/>
  <c r="B24" i="27"/>
  <c r="R23" i="27"/>
  <c r="P23" i="27"/>
  <c r="N23" i="27"/>
  <c r="L23" i="27"/>
  <c r="J23" i="27"/>
  <c r="H23" i="27"/>
  <c r="F23" i="27"/>
  <c r="D23" i="27"/>
  <c r="C23" i="27"/>
  <c r="B23" i="27"/>
  <c r="R22" i="27"/>
  <c r="H22" i="27"/>
  <c r="F22" i="27"/>
  <c r="D22" i="27"/>
  <c r="C22" i="27"/>
  <c r="B22" i="27"/>
  <c r="R21" i="27"/>
  <c r="L21" i="27"/>
  <c r="J21" i="27"/>
  <c r="H21" i="27"/>
  <c r="F21" i="27"/>
  <c r="D21" i="27"/>
  <c r="C21" i="27"/>
  <c r="B21" i="27"/>
  <c r="R20" i="27"/>
  <c r="P20" i="27"/>
  <c r="N20" i="27"/>
  <c r="L20" i="27"/>
  <c r="J20" i="27"/>
  <c r="H20" i="27"/>
  <c r="F20" i="27"/>
  <c r="D20" i="27"/>
  <c r="C20" i="27"/>
  <c r="B20" i="27"/>
  <c r="R19" i="27"/>
  <c r="P19" i="27"/>
  <c r="N19" i="27"/>
  <c r="L19" i="27"/>
  <c r="J19" i="27"/>
  <c r="H19" i="27"/>
  <c r="F19" i="27"/>
  <c r="D19" i="27"/>
  <c r="C19" i="27"/>
  <c r="B19" i="27"/>
  <c r="R18" i="27"/>
  <c r="P18" i="27"/>
  <c r="N18" i="27"/>
  <c r="L18" i="27"/>
  <c r="J18" i="27"/>
  <c r="H18" i="27"/>
  <c r="F18" i="27"/>
  <c r="D18" i="27"/>
  <c r="C18" i="27"/>
  <c r="B18" i="27"/>
  <c r="R17" i="27"/>
  <c r="N17" i="27"/>
  <c r="L17" i="27"/>
  <c r="J17" i="27"/>
  <c r="H17" i="27"/>
  <c r="F17" i="27"/>
  <c r="D17" i="27"/>
  <c r="C17" i="27"/>
  <c r="B17" i="27"/>
  <c r="R16" i="27"/>
  <c r="P16" i="27"/>
  <c r="N16" i="27"/>
  <c r="L16" i="27"/>
  <c r="J16" i="27"/>
  <c r="H16" i="27"/>
  <c r="F16" i="27"/>
  <c r="D16" i="27"/>
  <c r="C16" i="27"/>
  <c r="B16" i="27"/>
  <c r="R15" i="27"/>
  <c r="P15" i="27"/>
  <c r="N15" i="27"/>
  <c r="L15" i="27"/>
  <c r="J15" i="27"/>
  <c r="H15" i="27"/>
  <c r="F15" i="27"/>
  <c r="D15" i="27"/>
  <c r="C15" i="27"/>
  <c r="B15" i="27"/>
  <c r="R14" i="27"/>
  <c r="P14" i="27"/>
  <c r="N14" i="27"/>
  <c r="L14" i="27"/>
  <c r="J14" i="27"/>
  <c r="H14" i="27"/>
  <c r="F14" i="27"/>
  <c r="D14" i="27"/>
  <c r="C14" i="27"/>
  <c r="B14" i="27"/>
  <c r="R13" i="27"/>
  <c r="P13" i="27"/>
  <c r="N13" i="27"/>
  <c r="L13" i="27"/>
  <c r="J13" i="27"/>
  <c r="H13" i="27"/>
  <c r="F13" i="27"/>
  <c r="D13" i="27"/>
  <c r="C13" i="27"/>
  <c r="B13" i="27"/>
  <c r="R12" i="27"/>
  <c r="P12" i="27"/>
  <c r="N12" i="27"/>
  <c r="L12" i="27"/>
  <c r="J12" i="27"/>
  <c r="H12" i="27"/>
  <c r="F12" i="27"/>
  <c r="D12" i="27"/>
  <c r="C12" i="27"/>
  <c r="B12" i="27"/>
  <c r="R11" i="27"/>
  <c r="P11" i="27"/>
  <c r="N11" i="27"/>
  <c r="L11" i="27"/>
  <c r="J11" i="27"/>
  <c r="H11" i="27"/>
  <c r="F11" i="27"/>
  <c r="D11" i="27"/>
  <c r="C11" i="27"/>
  <c r="B11" i="27"/>
  <c r="R10" i="27"/>
  <c r="P10" i="27"/>
  <c r="N10" i="27"/>
  <c r="L10" i="27"/>
  <c r="J10" i="27"/>
  <c r="H10" i="27"/>
  <c r="F10" i="27"/>
  <c r="D10" i="27"/>
  <c r="C10" i="27"/>
  <c r="B10" i="27"/>
  <c r="R9" i="27"/>
  <c r="P9" i="27"/>
  <c r="N9" i="27"/>
  <c r="L9" i="27"/>
  <c r="J9" i="27"/>
  <c r="H9" i="27"/>
  <c r="F9" i="27"/>
  <c r="D9" i="27"/>
  <c r="C9" i="27"/>
  <c r="B9" i="27"/>
  <c r="R8" i="27"/>
  <c r="P8" i="27"/>
  <c r="N8" i="27"/>
  <c r="L8" i="27"/>
  <c r="J8" i="27"/>
  <c r="H8" i="27"/>
  <c r="F8" i="27"/>
  <c r="D8" i="27"/>
  <c r="C8" i="27"/>
  <c r="B8" i="27"/>
  <c r="R33" i="28"/>
  <c r="P33" i="28"/>
  <c r="N33" i="28"/>
  <c r="L33" i="28"/>
  <c r="J33" i="28"/>
  <c r="H33" i="28"/>
  <c r="F33" i="28"/>
  <c r="D33" i="28"/>
  <c r="C33" i="28"/>
  <c r="B33" i="28"/>
  <c r="R32" i="28"/>
  <c r="D32" i="28"/>
  <c r="C32" i="28"/>
  <c r="B32" i="28"/>
  <c r="R31" i="28"/>
  <c r="P31" i="28"/>
  <c r="N31" i="28"/>
  <c r="L31" i="28"/>
  <c r="J31" i="28"/>
  <c r="H31" i="28"/>
  <c r="F31" i="28"/>
  <c r="D31" i="28"/>
  <c r="C31" i="28"/>
  <c r="B31" i="28"/>
  <c r="R30" i="28"/>
  <c r="P30" i="28"/>
  <c r="N30" i="28"/>
  <c r="L30" i="28"/>
  <c r="J30" i="28"/>
  <c r="H30" i="28"/>
  <c r="F30" i="28"/>
  <c r="D30" i="28"/>
  <c r="C30" i="28"/>
  <c r="B30" i="28"/>
  <c r="R29" i="28"/>
  <c r="P29" i="28"/>
  <c r="N29" i="28"/>
  <c r="L29" i="28"/>
  <c r="J29" i="28"/>
  <c r="H29" i="28"/>
  <c r="F29" i="28"/>
  <c r="D29" i="28"/>
  <c r="C29" i="28"/>
  <c r="B29" i="28"/>
  <c r="R28" i="28"/>
  <c r="P28" i="28"/>
  <c r="N28" i="28"/>
  <c r="L28" i="28"/>
  <c r="J28" i="28"/>
  <c r="H28" i="28"/>
  <c r="F28" i="28"/>
  <c r="D28" i="28"/>
  <c r="C28" i="28"/>
  <c r="B28" i="28"/>
  <c r="R27" i="28"/>
  <c r="P27" i="28"/>
  <c r="N27" i="28"/>
  <c r="L27" i="28"/>
  <c r="J27" i="28"/>
  <c r="H27" i="28"/>
  <c r="F27" i="28"/>
  <c r="D27" i="28"/>
  <c r="C27" i="28"/>
  <c r="B27" i="28"/>
  <c r="R26" i="28"/>
  <c r="D26" i="28"/>
  <c r="C26" i="28"/>
  <c r="B26" i="28"/>
  <c r="R25" i="28"/>
  <c r="P25" i="28"/>
  <c r="N25" i="28"/>
  <c r="L25" i="28"/>
  <c r="J25" i="28"/>
  <c r="H25" i="28"/>
  <c r="F25" i="28"/>
  <c r="D25" i="28"/>
  <c r="C25" i="28"/>
  <c r="B25" i="28"/>
  <c r="R24" i="28"/>
  <c r="P24" i="28"/>
  <c r="N24" i="28"/>
  <c r="L24" i="28"/>
  <c r="J24" i="28"/>
  <c r="H24" i="28"/>
  <c r="F24" i="28"/>
  <c r="D24" i="28"/>
  <c r="C24" i="28"/>
  <c r="B24" i="28"/>
  <c r="R23" i="28"/>
  <c r="P23" i="28"/>
  <c r="N23" i="28"/>
  <c r="L23" i="28"/>
  <c r="J23" i="28"/>
  <c r="H23" i="28"/>
  <c r="F23" i="28"/>
  <c r="D23" i="28"/>
  <c r="C23" i="28"/>
  <c r="B23" i="28"/>
  <c r="R22" i="28"/>
  <c r="H22" i="28"/>
  <c r="F22" i="28"/>
  <c r="D22" i="28"/>
  <c r="C22" i="28"/>
  <c r="B22" i="28"/>
  <c r="R21" i="28"/>
  <c r="L21" i="28"/>
  <c r="J21" i="28"/>
  <c r="H21" i="28"/>
  <c r="F21" i="28"/>
  <c r="D21" i="28"/>
  <c r="C21" i="28"/>
  <c r="B21" i="28"/>
  <c r="R20" i="28"/>
  <c r="P20" i="28"/>
  <c r="N20" i="28"/>
  <c r="L20" i="28"/>
  <c r="J20" i="28"/>
  <c r="H20" i="28"/>
  <c r="F20" i="28"/>
  <c r="D20" i="28"/>
  <c r="C20" i="28"/>
  <c r="B20" i="28"/>
  <c r="R19" i="28"/>
  <c r="P19" i="28"/>
  <c r="N19" i="28"/>
  <c r="L19" i="28"/>
  <c r="J19" i="28"/>
  <c r="H19" i="28"/>
  <c r="F19" i="28"/>
  <c r="D19" i="28"/>
  <c r="C19" i="28"/>
  <c r="B19" i="28"/>
  <c r="R18" i="28"/>
  <c r="P18" i="28"/>
  <c r="N18" i="28"/>
  <c r="L18" i="28"/>
  <c r="J18" i="28"/>
  <c r="H18" i="28"/>
  <c r="F18" i="28"/>
  <c r="D18" i="28"/>
  <c r="C18" i="28"/>
  <c r="B18" i="28"/>
  <c r="R17" i="28"/>
  <c r="N17" i="28"/>
  <c r="L17" i="28"/>
  <c r="J17" i="28"/>
  <c r="H17" i="28"/>
  <c r="F17" i="28"/>
  <c r="D17" i="28"/>
  <c r="C17" i="28"/>
  <c r="B17" i="28"/>
  <c r="R16" i="28"/>
  <c r="P16" i="28"/>
  <c r="N16" i="28"/>
  <c r="L16" i="28"/>
  <c r="J16" i="28"/>
  <c r="H16" i="28"/>
  <c r="F16" i="28"/>
  <c r="D16" i="28"/>
  <c r="C16" i="28"/>
  <c r="B16" i="28"/>
  <c r="R15" i="28"/>
  <c r="P15" i="28"/>
  <c r="N15" i="28"/>
  <c r="L15" i="28"/>
  <c r="J15" i="28"/>
  <c r="H15" i="28"/>
  <c r="F15" i="28"/>
  <c r="D15" i="28"/>
  <c r="C15" i="28"/>
  <c r="B15" i="28"/>
  <c r="R14" i="28"/>
  <c r="P14" i="28"/>
  <c r="N14" i="28"/>
  <c r="L14" i="28"/>
  <c r="J14" i="28"/>
  <c r="H14" i="28"/>
  <c r="F14" i="28"/>
  <c r="D14" i="28"/>
  <c r="C14" i="28"/>
  <c r="B14" i="28"/>
  <c r="R13" i="28"/>
  <c r="P13" i="28"/>
  <c r="N13" i="28"/>
  <c r="L13" i="28"/>
  <c r="J13" i="28"/>
  <c r="H13" i="28"/>
  <c r="F13" i="28"/>
  <c r="D13" i="28"/>
  <c r="C13" i="28"/>
  <c r="B13" i="28"/>
  <c r="R12" i="28"/>
  <c r="P12" i="28"/>
  <c r="N12" i="28"/>
  <c r="L12" i="28"/>
  <c r="J12" i="28"/>
  <c r="H12" i="28"/>
  <c r="F12" i="28"/>
  <c r="D12" i="28"/>
  <c r="C12" i="28"/>
  <c r="B12" i="28"/>
  <c r="R11" i="28"/>
  <c r="P11" i="28"/>
  <c r="N11" i="28"/>
  <c r="L11" i="28"/>
  <c r="J11" i="28"/>
  <c r="H11" i="28"/>
  <c r="F11" i="28"/>
  <c r="D11" i="28"/>
  <c r="C11" i="28"/>
  <c r="B11" i="28"/>
  <c r="R10" i="28"/>
  <c r="P10" i="28"/>
  <c r="N10" i="28"/>
  <c r="L10" i="28"/>
  <c r="J10" i="28"/>
  <c r="H10" i="28"/>
  <c r="F10" i="28"/>
  <c r="D10" i="28"/>
  <c r="C10" i="28"/>
  <c r="B10" i="28"/>
  <c r="R9" i="28"/>
  <c r="P9" i="28"/>
  <c r="N9" i="28"/>
  <c r="L9" i="28"/>
  <c r="J9" i="28"/>
  <c r="H9" i="28"/>
  <c r="F9" i="28"/>
  <c r="D9" i="28"/>
  <c r="C9" i="28"/>
  <c r="B9" i="28"/>
  <c r="R8" i="28"/>
  <c r="P8" i="28"/>
  <c r="N8" i="28"/>
  <c r="L8" i="28"/>
  <c r="J8" i="28"/>
  <c r="H8" i="28"/>
  <c r="F8" i="28"/>
  <c r="D8" i="28"/>
  <c r="C8" i="28"/>
  <c r="B8" i="28"/>
  <c r="R41" i="25"/>
  <c r="P41" i="25"/>
  <c r="N41" i="25"/>
  <c r="L41" i="25"/>
  <c r="J41" i="25"/>
  <c r="H41" i="25"/>
  <c r="F41" i="25"/>
  <c r="D41" i="25"/>
  <c r="C41" i="25"/>
  <c r="B41" i="25"/>
  <c r="R40" i="25"/>
  <c r="P40" i="25"/>
  <c r="N40" i="25"/>
  <c r="L40" i="25"/>
  <c r="J40" i="25"/>
  <c r="H40" i="25"/>
  <c r="F40" i="25"/>
  <c r="D40" i="25"/>
  <c r="C40" i="25"/>
  <c r="B40" i="25"/>
  <c r="R39" i="25"/>
  <c r="P39" i="25"/>
  <c r="N39" i="25"/>
  <c r="L39" i="25"/>
  <c r="J39" i="25"/>
  <c r="H39" i="25"/>
  <c r="F39" i="25"/>
  <c r="D39" i="25"/>
  <c r="C39" i="25"/>
  <c r="B39" i="25"/>
  <c r="R38" i="25"/>
  <c r="J38" i="25"/>
  <c r="H38" i="25"/>
  <c r="F38" i="25"/>
  <c r="D38" i="25"/>
  <c r="C38" i="25"/>
  <c r="B38" i="25"/>
  <c r="R37" i="25"/>
  <c r="H37" i="25"/>
  <c r="F37" i="25"/>
  <c r="D37" i="25"/>
  <c r="C37" i="25"/>
  <c r="B37" i="25"/>
  <c r="R36" i="25"/>
  <c r="J36" i="25"/>
  <c r="H36" i="25"/>
  <c r="F36" i="25"/>
  <c r="D36" i="25"/>
  <c r="C36" i="25"/>
  <c r="B36" i="25"/>
  <c r="R35" i="25"/>
  <c r="P35" i="25"/>
  <c r="N35" i="25"/>
  <c r="L35" i="25"/>
  <c r="J35" i="25"/>
  <c r="H35" i="25"/>
  <c r="F35" i="25"/>
  <c r="D35" i="25"/>
  <c r="C35" i="25"/>
  <c r="B35" i="25"/>
  <c r="R34" i="25"/>
  <c r="P34" i="25"/>
  <c r="N34" i="25"/>
  <c r="L34" i="25"/>
  <c r="J34" i="25"/>
  <c r="H34" i="25"/>
  <c r="F34" i="25"/>
  <c r="D34" i="25"/>
  <c r="C34" i="25"/>
  <c r="B34" i="25"/>
  <c r="R33" i="25"/>
  <c r="P33" i="25"/>
  <c r="N33" i="25"/>
  <c r="L33" i="25"/>
  <c r="J33" i="25"/>
  <c r="H33" i="25"/>
  <c r="F33" i="25"/>
  <c r="D33" i="25"/>
  <c r="C33" i="25"/>
  <c r="B33" i="25"/>
  <c r="R32" i="25"/>
  <c r="P32" i="25"/>
  <c r="N32" i="25"/>
  <c r="L32" i="25"/>
  <c r="J32" i="25"/>
  <c r="H32" i="25"/>
  <c r="F32" i="25"/>
  <c r="D32" i="25"/>
  <c r="C32" i="25"/>
  <c r="B32" i="25"/>
  <c r="R31" i="25"/>
  <c r="P31" i="25"/>
  <c r="N31" i="25"/>
  <c r="L31" i="25"/>
  <c r="J31" i="25"/>
  <c r="H31" i="25"/>
  <c r="F31" i="25"/>
  <c r="D31" i="25"/>
  <c r="C31" i="25"/>
  <c r="B31" i="25"/>
  <c r="R30" i="25"/>
  <c r="P30" i="25"/>
  <c r="N30" i="25"/>
  <c r="L30" i="25"/>
  <c r="J30" i="25"/>
  <c r="H30" i="25"/>
  <c r="F30" i="25"/>
  <c r="D30" i="25"/>
  <c r="C30" i="25"/>
  <c r="B30" i="25"/>
  <c r="R29" i="25"/>
  <c r="P29" i="25"/>
  <c r="N29" i="25"/>
  <c r="L29" i="25"/>
  <c r="J29" i="25"/>
  <c r="H29" i="25"/>
  <c r="F29" i="25"/>
  <c r="D29" i="25"/>
  <c r="C29" i="25"/>
  <c r="B29" i="25"/>
  <c r="R28" i="25"/>
  <c r="N28" i="25"/>
  <c r="L28" i="25"/>
  <c r="J28" i="25"/>
  <c r="H28" i="25"/>
  <c r="F28" i="25"/>
  <c r="D28" i="25"/>
  <c r="C28" i="25"/>
  <c r="B28" i="25"/>
  <c r="R27" i="25"/>
  <c r="P27" i="25"/>
  <c r="N27" i="25"/>
  <c r="L27" i="25"/>
  <c r="J27" i="25"/>
  <c r="H27" i="25"/>
  <c r="F27" i="25"/>
  <c r="D27" i="25"/>
  <c r="C27" i="25"/>
  <c r="B27" i="25"/>
  <c r="R26" i="25"/>
  <c r="P26" i="25"/>
  <c r="N26" i="25"/>
  <c r="L26" i="25"/>
  <c r="J26" i="25"/>
  <c r="H26" i="25"/>
  <c r="F26" i="25"/>
  <c r="D26" i="25"/>
  <c r="C26" i="25"/>
  <c r="B26" i="25"/>
  <c r="R25" i="25"/>
  <c r="P25" i="25"/>
  <c r="N25" i="25"/>
  <c r="L25" i="25"/>
  <c r="J25" i="25"/>
  <c r="H25" i="25"/>
  <c r="F25" i="25"/>
  <c r="D25" i="25"/>
  <c r="C25" i="25"/>
  <c r="B25" i="25"/>
  <c r="R24" i="25"/>
  <c r="P24" i="25"/>
  <c r="N24" i="25"/>
  <c r="L24" i="25"/>
  <c r="J24" i="25"/>
  <c r="H24" i="25"/>
  <c r="F24" i="25"/>
  <c r="D24" i="25"/>
  <c r="C24" i="25"/>
  <c r="B24" i="25"/>
  <c r="R23" i="25"/>
  <c r="J23" i="25"/>
  <c r="H23" i="25"/>
  <c r="F23" i="25"/>
  <c r="D23" i="25"/>
  <c r="C23" i="25"/>
  <c r="B23" i="25"/>
  <c r="R22" i="25"/>
  <c r="P22" i="25"/>
  <c r="N22" i="25"/>
  <c r="L22" i="25"/>
  <c r="J22" i="25"/>
  <c r="H22" i="25"/>
  <c r="F22" i="25"/>
  <c r="D22" i="25"/>
  <c r="C22" i="25"/>
  <c r="B22" i="25"/>
  <c r="R21" i="25"/>
  <c r="P21" i="25"/>
  <c r="N21" i="25"/>
  <c r="L21" i="25"/>
  <c r="J21" i="25"/>
  <c r="H21" i="25"/>
  <c r="F21" i="25"/>
  <c r="D21" i="25"/>
  <c r="C21" i="25"/>
  <c r="B21" i="25"/>
  <c r="R20" i="25"/>
  <c r="P20" i="25"/>
  <c r="N20" i="25"/>
  <c r="L20" i="25"/>
  <c r="J20" i="25"/>
  <c r="H20" i="25"/>
  <c r="F20" i="25"/>
  <c r="D20" i="25"/>
  <c r="C20" i="25"/>
  <c r="B20" i="25"/>
  <c r="R19" i="25"/>
  <c r="P19" i="25"/>
  <c r="N19" i="25"/>
  <c r="L19" i="25"/>
  <c r="J19" i="25"/>
  <c r="H19" i="25"/>
  <c r="F19" i="25"/>
  <c r="D19" i="25"/>
  <c r="C19" i="25"/>
  <c r="B19" i="25"/>
  <c r="R18" i="25"/>
  <c r="P18" i="25"/>
  <c r="N18" i="25"/>
  <c r="L18" i="25"/>
  <c r="J18" i="25"/>
  <c r="H18" i="25"/>
  <c r="F18" i="25"/>
  <c r="D18" i="25"/>
  <c r="C18" i="25"/>
  <c r="B18" i="25"/>
  <c r="R17" i="25"/>
  <c r="P17" i="25"/>
  <c r="N17" i="25"/>
  <c r="L17" i="25"/>
  <c r="J17" i="25"/>
  <c r="H17" i="25"/>
  <c r="F17" i="25"/>
  <c r="D17" i="25"/>
  <c r="C17" i="25"/>
  <c r="B17" i="25"/>
  <c r="R16" i="25"/>
  <c r="P16" i="25"/>
  <c r="N16" i="25"/>
  <c r="L16" i="25"/>
  <c r="J16" i="25"/>
  <c r="H16" i="25"/>
  <c r="F16" i="25"/>
  <c r="D16" i="25"/>
  <c r="C16" i="25"/>
  <c r="B16" i="25"/>
  <c r="R15" i="25"/>
  <c r="J15" i="25"/>
  <c r="H15" i="25"/>
  <c r="F15" i="25"/>
  <c r="D15" i="25"/>
  <c r="C15" i="25"/>
  <c r="B15" i="25"/>
  <c r="R14" i="25"/>
  <c r="P14" i="25"/>
  <c r="N14" i="25"/>
  <c r="L14" i="25"/>
  <c r="J14" i="25"/>
  <c r="H14" i="25"/>
  <c r="F14" i="25"/>
  <c r="D14" i="25"/>
  <c r="C14" i="25"/>
  <c r="B14" i="25"/>
  <c r="R13" i="25"/>
  <c r="P13" i="25"/>
  <c r="N13" i="25"/>
  <c r="L13" i="25"/>
  <c r="J13" i="25"/>
  <c r="H13" i="25"/>
  <c r="F13" i="25"/>
  <c r="D13" i="25"/>
  <c r="C13" i="25"/>
  <c r="B13" i="25"/>
  <c r="R12" i="25"/>
  <c r="P12" i="25"/>
  <c r="N12" i="25"/>
  <c r="L12" i="25"/>
  <c r="J12" i="25"/>
  <c r="H12" i="25"/>
  <c r="F12" i="25"/>
  <c r="D12" i="25"/>
  <c r="C12" i="25"/>
  <c r="B12" i="25"/>
  <c r="R11" i="25"/>
  <c r="P11" i="25"/>
  <c r="N11" i="25"/>
  <c r="L11" i="25"/>
  <c r="J11" i="25"/>
  <c r="H11" i="25"/>
  <c r="F11" i="25"/>
  <c r="D11" i="25"/>
  <c r="C11" i="25"/>
  <c r="B11" i="25"/>
  <c r="R10" i="25"/>
  <c r="P10" i="25"/>
  <c r="N10" i="25"/>
  <c r="L10" i="25"/>
  <c r="J10" i="25"/>
  <c r="H10" i="25"/>
  <c r="F10" i="25"/>
  <c r="D10" i="25"/>
  <c r="C10" i="25"/>
  <c r="B10" i="25"/>
  <c r="R9" i="25"/>
  <c r="L9" i="25"/>
  <c r="J9" i="25"/>
  <c r="H9" i="25"/>
  <c r="F9" i="25"/>
  <c r="D9" i="25"/>
  <c r="C9" i="25"/>
  <c r="B9" i="25"/>
  <c r="R8" i="25"/>
  <c r="P8" i="25"/>
  <c r="N8" i="25"/>
  <c r="L8" i="25"/>
  <c r="J8" i="25"/>
  <c r="H8" i="25"/>
  <c r="F8" i="25"/>
  <c r="D8" i="25"/>
  <c r="C8" i="25"/>
  <c r="B8" i="25"/>
  <c r="R41" i="26"/>
  <c r="P41" i="26"/>
  <c r="N41" i="26"/>
  <c r="L41" i="26"/>
  <c r="J41" i="26"/>
  <c r="H41" i="26"/>
  <c r="F41" i="26"/>
  <c r="D41" i="26"/>
  <c r="R40" i="26"/>
  <c r="P40" i="26"/>
  <c r="N40" i="26"/>
  <c r="L40" i="26"/>
  <c r="J40" i="26"/>
  <c r="H40" i="26"/>
  <c r="F40" i="26"/>
  <c r="D40" i="26"/>
  <c r="R39" i="26"/>
  <c r="P39" i="26"/>
  <c r="N39" i="26"/>
  <c r="L39" i="26"/>
  <c r="J39" i="26"/>
  <c r="H39" i="26"/>
  <c r="F39" i="26"/>
  <c r="D39" i="26"/>
  <c r="R38" i="26"/>
  <c r="J38" i="26"/>
  <c r="H38" i="26"/>
  <c r="F38" i="26"/>
  <c r="D38" i="26"/>
  <c r="R37" i="26"/>
  <c r="H37" i="26"/>
  <c r="F37" i="26"/>
  <c r="D37" i="26"/>
  <c r="R36" i="26"/>
  <c r="J36" i="26"/>
  <c r="H36" i="26"/>
  <c r="F36" i="26"/>
  <c r="D36" i="26"/>
  <c r="R35" i="26"/>
  <c r="P35" i="26"/>
  <c r="N35" i="26"/>
  <c r="L35" i="26"/>
  <c r="J35" i="26"/>
  <c r="H35" i="26"/>
  <c r="F35" i="26"/>
  <c r="D35" i="26"/>
  <c r="R34" i="26"/>
  <c r="P34" i="26"/>
  <c r="N34" i="26"/>
  <c r="L34" i="26"/>
  <c r="J34" i="26"/>
  <c r="H34" i="26"/>
  <c r="F34" i="26"/>
  <c r="D34" i="26"/>
  <c r="R33" i="26"/>
  <c r="P33" i="26"/>
  <c r="N33" i="26"/>
  <c r="L33" i="26"/>
  <c r="J33" i="26"/>
  <c r="H33" i="26"/>
  <c r="F33" i="26"/>
  <c r="D33" i="26"/>
  <c r="R32" i="26"/>
  <c r="P32" i="26"/>
  <c r="N32" i="26"/>
  <c r="L32" i="26"/>
  <c r="J32" i="26"/>
  <c r="H32" i="26"/>
  <c r="F32" i="26"/>
  <c r="D32" i="26"/>
  <c r="R31" i="26"/>
  <c r="P31" i="26"/>
  <c r="N31" i="26"/>
  <c r="L31" i="26"/>
  <c r="J31" i="26"/>
  <c r="H31" i="26"/>
  <c r="F31" i="26"/>
  <c r="D31" i="26"/>
  <c r="R30" i="26"/>
  <c r="P30" i="26"/>
  <c r="N30" i="26"/>
  <c r="L30" i="26"/>
  <c r="J30" i="26"/>
  <c r="H30" i="26"/>
  <c r="F30" i="26"/>
  <c r="D30" i="26"/>
  <c r="R29" i="26"/>
  <c r="P29" i="26"/>
  <c r="N29" i="26"/>
  <c r="L29" i="26"/>
  <c r="J29" i="26"/>
  <c r="H29" i="26"/>
  <c r="F29" i="26"/>
  <c r="D29" i="26"/>
  <c r="R28" i="26"/>
  <c r="N28" i="26"/>
  <c r="L28" i="26"/>
  <c r="J28" i="26"/>
  <c r="H28" i="26"/>
  <c r="F28" i="26"/>
  <c r="D28" i="26"/>
  <c r="R27" i="26"/>
  <c r="P27" i="26"/>
  <c r="N27" i="26"/>
  <c r="L27" i="26"/>
  <c r="J27" i="26"/>
  <c r="H27" i="26"/>
  <c r="F27" i="26"/>
  <c r="D27" i="26"/>
  <c r="R26" i="26"/>
  <c r="P26" i="26"/>
  <c r="N26" i="26"/>
  <c r="L26" i="26"/>
  <c r="J26" i="26"/>
  <c r="H26" i="26"/>
  <c r="F26" i="26"/>
  <c r="D26" i="26"/>
  <c r="R25" i="26"/>
  <c r="P25" i="26"/>
  <c r="N25" i="26"/>
  <c r="L25" i="26"/>
  <c r="J25" i="26"/>
  <c r="H25" i="26"/>
  <c r="F25" i="26"/>
  <c r="D25" i="26"/>
  <c r="R24" i="26"/>
  <c r="P24" i="26"/>
  <c r="N24" i="26"/>
  <c r="L24" i="26"/>
  <c r="J24" i="26"/>
  <c r="H24" i="26"/>
  <c r="F24" i="26"/>
  <c r="D24" i="26"/>
  <c r="R23" i="26"/>
  <c r="J23" i="26"/>
  <c r="H23" i="26"/>
  <c r="F23" i="26"/>
  <c r="D23" i="26"/>
  <c r="R22" i="26"/>
  <c r="P22" i="26"/>
  <c r="N22" i="26"/>
  <c r="L22" i="26"/>
  <c r="J22" i="26"/>
  <c r="H22" i="26"/>
  <c r="F22" i="26"/>
  <c r="D22" i="26"/>
  <c r="R21" i="26"/>
  <c r="P21" i="26"/>
  <c r="N21" i="26"/>
  <c r="L21" i="26"/>
  <c r="J21" i="26"/>
  <c r="H21" i="26"/>
  <c r="F21" i="26"/>
  <c r="D21" i="26"/>
  <c r="R20" i="26"/>
  <c r="P20" i="26"/>
  <c r="N20" i="26"/>
  <c r="L20" i="26"/>
  <c r="J20" i="26"/>
  <c r="H20" i="26"/>
  <c r="F20" i="26"/>
  <c r="D20" i="26"/>
  <c r="R19" i="26"/>
  <c r="P19" i="26"/>
  <c r="N19" i="26"/>
  <c r="L19" i="26"/>
  <c r="J19" i="26"/>
  <c r="H19" i="26"/>
  <c r="F19" i="26"/>
  <c r="D19" i="26"/>
  <c r="R18" i="26"/>
  <c r="P18" i="26"/>
  <c r="N18" i="26"/>
  <c r="L18" i="26"/>
  <c r="J18" i="26"/>
  <c r="H18" i="26"/>
  <c r="F18" i="26"/>
  <c r="D18" i="26"/>
  <c r="R17" i="26"/>
  <c r="P17" i="26"/>
  <c r="N17" i="26"/>
  <c r="L17" i="26"/>
  <c r="J17" i="26"/>
  <c r="H17" i="26"/>
  <c r="F17" i="26"/>
  <c r="D17" i="26"/>
  <c r="R16" i="26"/>
  <c r="P16" i="26"/>
  <c r="N16" i="26"/>
  <c r="L16" i="26"/>
  <c r="J16" i="26"/>
  <c r="H16" i="26"/>
  <c r="F16" i="26"/>
  <c r="D16" i="26"/>
  <c r="R15" i="26"/>
  <c r="J15" i="26"/>
  <c r="H15" i="26"/>
  <c r="F15" i="26"/>
  <c r="D15" i="26"/>
  <c r="R14" i="26"/>
  <c r="P14" i="26"/>
  <c r="N14" i="26"/>
  <c r="L14" i="26"/>
  <c r="J14" i="26"/>
  <c r="H14" i="26"/>
  <c r="F14" i="26"/>
  <c r="D14" i="26"/>
  <c r="R13" i="26"/>
  <c r="P13" i="26"/>
  <c r="N13" i="26"/>
  <c r="L13" i="26"/>
  <c r="J13" i="26"/>
  <c r="H13" i="26"/>
  <c r="F13" i="26"/>
  <c r="D13" i="26"/>
  <c r="R12" i="26"/>
  <c r="P12" i="26"/>
  <c r="N12" i="26"/>
  <c r="L12" i="26"/>
  <c r="J12" i="26"/>
  <c r="H12" i="26"/>
  <c r="F12" i="26"/>
  <c r="D12" i="26"/>
  <c r="R11" i="26"/>
  <c r="P11" i="26"/>
  <c r="N11" i="26"/>
  <c r="L11" i="26"/>
  <c r="J11" i="26"/>
  <c r="H11" i="26"/>
  <c r="F11" i="26"/>
  <c r="D11" i="26"/>
  <c r="R10" i="26"/>
  <c r="P10" i="26"/>
  <c r="N10" i="26"/>
  <c r="L10" i="26"/>
  <c r="J10" i="26"/>
  <c r="H10" i="26"/>
  <c r="F10" i="26"/>
  <c r="D10" i="26"/>
  <c r="R9" i="26"/>
  <c r="L9" i="26"/>
  <c r="J9" i="26"/>
  <c r="H9" i="26"/>
  <c r="F9" i="26"/>
  <c r="D9" i="26"/>
  <c r="C21" i="26"/>
  <c r="B21" i="26"/>
  <c r="C20" i="26"/>
  <c r="B20" i="26"/>
  <c r="C19" i="26"/>
  <c r="B19" i="26"/>
  <c r="C18" i="26"/>
  <c r="B18" i="26"/>
  <c r="C17" i="26"/>
  <c r="B17" i="26"/>
  <c r="C16" i="26"/>
  <c r="B16" i="26"/>
  <c r="C41" i="26"/>
  <c r="B41" i="26"/>
  <c r="C40" i="26"/>
  <c r="B40" i="26"/>
  <c r="C39" i="26"/>
  <c r="B39" i="26"/>
  <c r="C38" i="26"/>
  <c r="B38" i="26"/>
  <c r="C37" i="26"/>
  <c r="B37" i="26"/>
  <c r="C36" i="26"/>
  <c r="B36" i="26"/>
  <c r="C35" i="26"/>
  <c r="B35" i="26"/>
  <c r="C34" i="26"/>
  <c r="B34" i="26"/>
  <c r="C33" i="26"/>
  <c r="B33" i="26"/>
  <c r="C32" i="26"/>
  <c r="B32" i="26"/>
  <c r="C31" i="26"/>
  <c r="B31" i="26"/>
  <c r="C30" i="26"/>
  <c r="B30" i="26"/>
  <c r="C29" i="26"/>
  <c r="B29" i="26"/>
  <c r="C28" i="26"/>
  <c r="B28" i="26"/>
  <c r="C27" i="26"/>
  <c r="B27" i="26"/>
  <c r="C26" i="26"/>
  <c r="B26" i="26"/>
  <c r="C25" i="26"/>
  <c r="B25" i="26"/>
  <c r="C24" i="26"/>
  <c r="B24" i="26"/>
  <c r="C23" i="26"/>
  <c r="B23" i="26"/>
  <c r="C22" i="26"/>
  <c r="B22" i="26"/>
  <c r="C15" i="26"/>
  <c r="B15" i="26"/>
  <c r="C14" i="26"/>
  <c r="B14" i="26"/>
  <c r="C13" i="26"/>
  <c r="B13" i="26"/>
  <c r="C12" i="26"/>
  <c r="B12" i="26"/>
  <c r="C11" i="26"/>
  <c r="B11" i="26"/>
  <c r="C10" i="26"/>
  <c r="B10" i="26"/>
  <c r="C9" i="26"/>
  <c r="B9" i="26"/>
  <c r="R8" i="26"/>
  <c r="P8" i="26"/>
  <c r="N8" i="26"/>
  <c r="L8" i="26"/>
  <c r="J8" i="26"/>
  <c r="H8" i="26"/>
  <c r="F8" i="26"/>
  <c r="D8" i="26"/>
  <c r="C8" i="26"/>
  <c r="B8" i="26"/>
  <c r="R34" i="24"/>
  <c r="P34" i="24"/>
  <c r="N34" i="24"/>
  <c r="L34" i="24"/>
  <c r="J34" i="24"/>
  <c r="H34" i="24"/>
  <c r="F34" i="24"/>
  <c r="D34" i="24"/>
  <c r="C34" i="24"/>
  <c r="B34" i="24"/>
  <c r="R33" i="24"/>
  <c r="F33" i="24"/>
  <c r="D33" i="24"/>
  <c r="C33" i="24"/>
  <c r="B33" i="24"/>
  <c r="R32" i="24"/>
  <c r="P32" i="24"/>
  <c r="N32" i="24"/>
  <c r="L32" i="24"/>
  <c r="J32" i="24"/>
  <c r="H32" i="24"/>
  <c r="F32" i="24"/>
  <c r="D32" i="24"/>
  <c r="C32" i="24"/>
  <c r="B32" i="24"/>
  <c r="R31" i="24"/>
  <c r="P31" i="24"/>
  <c r="N31" i="24"/>
  <c r="L31" i="24"/>
  <c r="J31" i="24"/>
  <c r="H31" i="24"/>
  <c r="F31" i="24"/>
  <c r="D31" i="24"/>
  <c r="C31" i="24"/>
  <c r="B31" i="24"/>
  <c r="R30" i="24"/>
  <c r="P30" i="24"/>
  <c r="N30" i="24"/>
  <c r="L30" i="24"/>
  <c r="J30" i="24"/>
  <c r="H30" i="24"/>
  <c r="F30" i="24"/>
  <c r="D30" i="24"/>
  <c r="C30" i="24"/>
  <c r="B30" i="24"/>
  <c r="R29" i="24"/>
  <c r="P29" i="24"/>
  <c r="N29" i="24"/>
  <c r="L29" i="24"/>
  <c r="J29" i="24"/>
  <c r="H29" i="24"/>
  <c r="F29" i="24"/>
  <c r="D29" i="24"/>
  <c r="C29" i="24"/>
  <c r="B29" i="24"/>
  <c r="R28" i="24"/>
  <c r="P28" i="24"/>
  <c r="N28" i="24"/>
  <c r="L28" i="24"/>
  <c r="J28" i="24"/>
  <c r="H28" i="24"/>
  <c r="F28" i="24"/>
  <c r="D28" i="24"/>
  <c r="C28" i="24"/>
  <c r="B28" i="24"/>
  <c r="R27" i="24"/>
  <c r="P27" i="24"/>
  <c r="N27" i="24"/>
  <c r="L27" i="24"/>
  <c r="J27" i="24"/>
  <c r="H27" i="24"/>
  <c r="F27" i="24"/>
  <c r="D27" i="24"/>
  <c r="C27" i="24"/>
  <c r="B27" i="24"/>
  <c r="R26" i="24"/>
  <c r="F26" i="24"/>
  <c r="D26" i="24"/>
  <c r="C26" i="24"/>
  <c r="B26" i="24"/>
  <c r="R25" i="24"/>
  <c r="P25" i="24"/>
  <c r="N25" i="24"/>
  <c r="L25" i="24"/>
  <c r="J25" i="24"/>
  <c r="H25" i="24"/>
  <c r="F25" i="24"/>
  <c r="D25" i="24"/>
  <c r="C25" i="24"/>
  <c r="B25" i="24"/>
  <c r="R24" i="24"/>
  <c r="D24" i="24"/>
  <c r="C24" i="24"/>
  <c r="B24" i="24"/>
  <c r="R23" i="24"/>
  <c r="P23" i="24"/>
  <c r="N23" i="24"/>
  <c r="L23" i="24"/>
  <c r="J23" i="24"/>
  <c r="H23" i="24"/>
  <c r="F23" i="24"/>
  <c r="D23" i="24"/>
  <c r="C23" i="24"/>
  <c r="B23" i="24"/>
  <c r="R22" i="24"/>
  <c r="P22" i="24"/>
  <c r="N22" i="24"/>
  <c r="L22" i="24"/>
  <c r="J22" i="24"/>
  <c r="H22" i="24"/>
  <c r="F22" i="24"/>
  <c r="D22" i="24"/>
  <c r="C22" i="24"/>
  <c r="B22" i="24"/>
  <c r="R21" i="24"/>
  <c r="P21" i="24"/>
  <c r="N21" i="24"/>
  <c r="L21" i="24"/>
  <c r="J21" i="24"/>
  <c r="H21" i="24"/>
  <c r="F21" i="24"/>
  <c r="D21" i="24"/>
  <c r="C21" i="24"/>
  <c r="B21" i="24"/>
  <c r="R20" i="24"/>
  <c r="P20" i="24"/>
  <c r="N20" i="24"/>
  <c r="L20" i="24"/>
  <c r="J20" i="24"/>
  <c r="H20" i="24"/>
  <c r="F20" i="24"/>
  <c r="D20" i="24"/>
  <c r="C20" i="24"/>
  <c r="B20" i="24"/>
  <c r="R19" i="24"/>
  <c r="P19" i="24"/>
  <c r="N19" i="24"/>
  <c r="L19" i="24"/>
  <c r="J19" i="24"/>
  <c r="H19" i="24"/>
  <c r="F19" i="24"/>
  <c r="D19" i="24"/>
  <c r="C19" i="24"/>
  <c r="B19" i="24"/>
  <c r="R18" i="24"/>
  <c r="P18" i="24"/>
  <c r="N18" i="24"/>
  <c r="L18" i="24"/>
  <c r="J18" i="24"/>
  <c r="H18" i="24"/>
  <c r="F18" i="24"/>
  <c r="D18" i="24"/>
  <c r="C18" i="24"/>
  <c r="B18" i="24"/>
  <c r="R17" i="24"/>
  <c r="J17" i="24"/>
  <c r="H17" i="24"/>
  <c r="F17" i="24"/>
  <c r="D17" i="24"/>
  <c r="C17" i="24"/>
  <c r="B17" i="24"/>
  <c r="R16" i="24"/>
  <c r="P16" i="24"/>
  <c r="N16" i="24"/>
  <c r="L16" i="24"/>
  <c r="J16" i="24"/>
  <c r="H16" i="24"/>
  <c r="F16" i="24"/>
  <c r="D16" i="24"/>
  <c r="C16" i="24"/>
  <c r="B16" i="24"/>
  <c r="R15" i="24"/>
  <c r="P15" i="24"/>
  <c r="N15" i="24"/>
  <c r="L15" i="24"/>
  <c r="J15" i="24"/>
  <c r="H15" i="24"/>
  <c r="F15" i="24"/>
  <c r="D15" i="24"/>
  <c r="C15" i="24"/>
  <c r="B15" i="24"/>
  <c r="R14" i="24"/>
  <c r="N14" i="24"/>
  <c r="L14" i="24"/>
  <c r="J14" i="24"/>
  <c r="H14" i="24"/>
  <c r="F14" i="24"/>
  <c r="D14" i="24"/>
  <c r="C14" i="24"/>
  <c r="B14" i="24"/>
  <c r="R13" i="24"/>
  <c r="P13" i="24"/>
  <c r="N13" i="24"/>
  <c r="L13" i="24"/>
  <c r="J13" i="24"/>
  <c r="H13" i="24"/>
  <c r="F13" i="24"/>
  <c r="D13" i="24"/>
  <c r="C13" i="24"/>
  <c r="B13" i="24"/>
  <c r="R12" i="24"/>
  <c r="P12" i="24"/>
  <c r="N12" i="24"/>
  <c r="L12" i="24"/>
  <c r="J12" i="24"/>
  <c r="H12" i="24"/>
  <c r="F12" i="24"/>
  <c r="D12" i="24"/>
  <c r="C12" i="24"/>
  <c r="B12" i="24"/>
  <c r="R11" i="24"/>
  <c r="P11" i="24"/>
  <c r="N11" i="24"/>
  <c r="L11" i="24"/>
  <c r="J11" i="24"/>
  <c r="H11" i="24"/>
  <c r="F11" i="24"/>
  <c r="D11" i="24"/>
  <c r="C11" i="24"/>
  <c r="B11" i="24"/>
  <c r="R10" i="24"/>
  <c r="P10" i="24"/>
  <c r="N10" i="24"/>
  <c r="L10" i="24"/>
  <c r="J10" i="24"/>
  <c r="H10" i="24"/>
  <c r="F10" i="24"/>
  <c r="D10" i="24"/>
  <c r="C10" i="24"/>
  <c r="B10" i="24"/>
  <c r="R9" i="24"/>
  <c r="J9" i="24"/>
  <c r="H9" i="24"/>
  <c r="F9" i="24"/>
  <c r="D9" i="24"/>
  <c r="C9" i="24"/>
  <c r="B9" i="24"/>
  <c r="R8" i="24"/>
  <c r="P8" i="24"/>
  <c r="N8" i="24"/>
  <c r="L8" i="24"/>
  <c r="J8" i="24"/>
  <c r="H8" i="24"/>
  <c r="F8" i="24"/>
  <c r="D8" i="24"/>
  <c r="C8" i="24"/>
  <c r="B8" i="24"/>
  <c r="R34" i="23"/>
  <c r="P34" i="23"/>
  <c r="N34" i="23"/>
  <c r="L34" i="23"/>
  <c r="J34" i="23"/>
  <c r="H34" i="23"/>
  <c r="F34" i="23"/>
  <c r="D34" i="23"/>
  <c r="C34" i="23"/>
  <c r="B34" i="23"/>
  <c r="R33" i="23"/>
  <c r="F33" i="23"/>
  <c r="D33" i="23"/>
  <c r="C33" i="23"/>
  <c r="B33" i="23"/>
  <c r="R32" i="23"/>
  <c r="P32" i="23"/>
  <c r="N32" i="23"/>
  <c r="L32" i="23"/>
  <c r="J32" i="23"/>
  <c r="H32" i="23"/>
  <c r="F32" i="23"/>
  <c r="D32" i="23"/>
  <c r="C32" i="23"/>
  <c r="B32" i="23"/>
  <c r="R31" i="23"/>
  <c r="P31" i="23"/>
  <c r="N31" i="23"/>
  <c r="L31" i="23"/>
  <c r="J31" i="23"/>
  <c r="H31" i="23"/>
  <c r="F31" i="23"/>
  <c r="D31" i="23"/>
  <c r="C31" i="23"/>
  <c r="B31" i="23"/>
  <c r="R30" i="23"/>
  <c r="P30" i="23"/>
  <c r="N30" i="23"/>
  <c r="L30" i="23"/>
  <c r="J30" i="23"/>
  <c r="H30" i="23"/>
  <c r="F30" i="23"/>
  <c r="D30" i="23"/>
  <c r="C30" i="23"/>
  <c r="B30" i="23"/>
  <c r="R29" i="23"/>
  <c r="P29" i="23"/>
  <c r="N29" i="23"/>
  <c r="L29" i="23"/>
  <c r="J29" i="23"/>
  <c r="H29" i="23"/>
  <c r="F29" i="23"/>
  <c r="D29" i="23"/>
  <c r="C29" i="23"/>
  <c r="B29" i="23"/>
  <c r="R28" i="23"/>
  <c r="P28" i="23"/>
  <c r="N28" i="23"/>
  <c r="L28" i="23"/>
  <c r="J28" i="23"/>
  <c r="H28" i="23"/>
  <c r="F28" i="23"/>
  <c r="D28" i="23"/>
  <c r="C28" i="23"/>
  <c r="B28" i="23"/>
  <c r="R27" i="23"/>
  <c r="P27" i="23"/>
  <c r="N27" i="23"/>
  <c r="L27" i="23"/>
  <c r="J27" i="23"/>
  <c r="H27" i="23"/>
  <c r="F27" i="23"/>
  <c r="D27" i="23"/>
  <c r="C27" i="23"/>
  <c r="B27" i="23"/>
  <c r="R26" i="23"/>
  <c r="F26" i="23"/>
  <c r="D26" i="23"/>
  <c r="C26" i="23"/>
  <c r="B26" i="23"/>
  <c r="R25" i="23"/>
  <c r="P25" i="23"/>
  <c r="N25" i="23"/>
  <c r="L25" i="23"/>
  <c r="J25" i="23"/>
  <c r="H25" i="23"/>
  <c r="F25" i="23"/>
  <c r="D25" i="23"/>
  <c r="C25" i="23"/>
  <c r="B25" i="23"/>
  <c r="R24" i="23"/>
  <c r="D24" i="23"/>
  <c r="C24" i="23"/>
  <c r="B24" i="23"/>
  <c r="R23" i="23"/>
  <c r="P23" i="23"/>
  <c r="N23" i="23"/>
  <c r="L23" i="23"/>
  <c r="J23" i="23"/>
  <c r="H23" i="23"/>
  <c r="F23" i="23"/>
  <c r="D23" i="23"/>
  <c r="C23" i="23"/>
  <c r="B23" i="23"/>
  <c r="R22" i="23"/>
  <c r="P22" i="23"/>
  <c r="N22" i="23"/>
  <c r="L22" i="23"/>
  <c r="J22" i="23"/>
  <c r="H22" i="23"/>
  <c r="F22" i="23"/>
  <c r="D22" i="23"/>
  <c r="C22" i="23"/>
  <c r="B22" i="23"/>
  <c r="R21" i="23"/>
  <c r="P21" i="23"/>
  <c r="N21" i="23"/>
  <c r="L21" i="23"/>
  <c r="J21" i="23"/>
  <c r="H21" i="23"/>
  <c r="F21" i="23"/>
  <c r="D21" i="23"/>
  <c r="C21" i="23"/>
  <c r="B21" i="23"/>
  <c r="R20" i="23"/>
  <c r="P20" i="23"/>
  <c r="N20" i="23"/>
  <c r="L20" i="23"/>
  <c r="J20" i="23"/>
  <c r="H20" i="23"/>
  <c r="F20" i="23"/>
  <c r="D20" i="23"/>
  <c r="C20" i="23"/>
  <c r="B20" i="23"/>
  <c r="R19" i="23"/>
  <c r="P19" i="23"/>
  <c r="N19" i="23"/>
  <c r="L19" i="23"/>
  <c r="J19" i="23"/>
  <c r="H19" i="23"/>
  <c r="F19" i="23"/>
  <c r="D19" i="23"/>
  <c r="C19" i="23"/>
  <c r="B19" i="23"/>
  <c r="R18" i="23"/>
  <c r="P18" i="23"/>
  <c r="N18" i="23"/>
  <c r="L18" i="23"/>
  <c r="J18" i="23"/>
  <c r="H18" i="23"/>
  <c r="F18" i="23"/>
  <c r="D18" i="23"/>
  <c r="C18" i="23"/>
  <c r="B18" i="23"/>
  <c r="R17" i="23"/>
  <c r="J17" i="23"/>
  <c r="H17" i="23"/>
  <c r="F17" i="23"/>
  <c r="D17" i="23"/>
  <c r="C17" i="23"/>
  <c r="B17" i="23"/>
  <c r="R16" i="23"/>
  <c r="P16" i="23"/>
  <c r="N16" i="23"/>
  <c r="L16" i="23"/>
  <c r="J16" i="23"/>
  <c r="H16" i="23"/>
  <c r="F16" i="23"/>
  <c r="D16" i="23"/>
  <c r="C16" i="23"/>
  <c r="B16" i="23"/>
  <c r="R15" i="23"/>
  <c r="P15" i="23"/>
  <c r="N15" i="23"/>
  <c r="L15" i="23"/>
  <c r="J15" i="23"/>
  <c r="H15" i="23"/>
  <c r="F15" i="23"/>
  <c r="D15" i="23"/>
  <c r="C15" i="23"/>
  <c r="B15" i="23"/>
  <c r="R14" i="23"/>
  <c r="N14" i="23"/>
  <c r="L14" i="23"/>
  <c r="J14" i="23"/>
  <c r="H14" i="23"/>
  <c r="F14" i="23"/>
  <c r="D14" i="23"/>
  <c r="C14" i="23"/>
  <c r="B14" i="23"/>
  <c r="R13" i="23"/>
  <c r="P13" i="23"/>
  <c r="N13" i="23"/>
  <c r="L13" i="23"/>
  <c r="J13" i="23"/>
  <c r="H13" i="23"/>
  <c r="F13" i="23"/>
  <c r="D13" i="23"/>
  <c r="C13" i="23"/>
  <c r="B13" i="23"/>
  <c r="R12" i="23"/>
  <c r="P12" i="23"/>
  <c r="N12" i="23"/>
  <c r="L12" i="23"/>
  <c r="J12" i="23"/>
  <c r="H12" i="23"/>
  <c r="F12" i="23"/>
  <c r="D12" i="23"/>
  <c r="C12" i="23"/>
  <c r="B12" i="23"/>
  <c r="R11" i="23"/>
  <c r="P11" i="23"/>
  <c r="N11" i="23"/>
  <c r="L11" i="23"/>
  <c r="J11" i="23"/>
  <c r="H11" i="23"/>
  <c r="F11" i="23"/>
  <c r="D11" i="23"/>
  <c r="C11" i="23"/>
  <c r="B11" i="23"/>
  <c r="R10" i="23"/>
  <c r="P10" i="23"/>
  <c r="N10" i="23"/>
  <c r="L10" i="23"/>
  <c r="J10" i="23"/>
  <c r="H10" i="23"/>
  <c r="F10" i="23"/>
  <c r="D10" i="23"/>
  <c r="C10" i="23"/>
  <c r="B10" i="23"/>
  <c r="R9" i="23"/>
  <c r="J9" i="23"/>
  <c r="H9" i="23"/>
  <c r="F9" i="23"/>
  <c r="D9" i="23"/>
  <c r="C9" i="23"/>
  <c r="B9" i="23"/>
  <c r="R8" i="23"/>
  <c r="P8" i="23"/>
  <c r="N8" i="23"/>
  <c r="L8" i="23"/>
  <c r="J8" i="23"/>
  <c r="H8" i="23"/>
  <c r="F8" i="23"/>
  <c r="D8" i="23"/>
  <c r="C8" i="23"/>
  <c r="B8" i="23"/>
  <c r="R36" i="21"/>
  <c r="P36" i="21"/>
  <c r="N36" i="21"/>
  <c r="L36" i="21"/>
  <c r="J36" i="21"/>
  <c r="H36" i="21"/>
  <c r="F36" i="21"/>
  <c r="D36" i="21"/>
  <c r="C36" i="21"/>
  <c r="B36" i="21"/>
  <c r="R35" i="21"/>
  <c r="P35" i="21"/>
  <c r="N35" i="21"/>
  <c r="L35" i="21"/>
  <c r="J35" i="21"/>
  <c r="H35" i="21"/>
  <c r="F35" i="21"/>
  <c r="D35" i="21"/>
  <c r="C35" i="21"/>
  <c r="B35" i="21"/>
  <c r="R34" i="21"/>
  <c r="P34" i="21"/>
  <c r="N34" i="21"/>
  <c r="L34" i="21"/>
  <c r="J34" i="21"/>
  <c r="H34" i="21"/>
  <c r="F34" i="21"/>
  <c r="D34" i="21"/>
  <c r="C34" i="21"/>
  <c r="B34" i="21"/>
  <c r="R33" i="21"/>
  <c r="P33" i="21"/>
  <c r="N33" i="21"/>
  <c r="L33" i="21"/>
  <c r="J33" i="21"/>
  <c r="H33" i="21"/>
  <c r="F33" i="21"/>
  <c r="D33" i="21"/>
  <c r="C33" i="21"/>
  <c r="B33" i="21"/>
  <c r="R32" i="21"/>
  <c r="P32" i="21"/>
  <c r="N32" i="21"/>
  <c r="L32" i="21"/>
  <c r="J32" i="21"/>
  <c r="H32" i="21"/>
  <c r="F32" i="21"/>
  <c r="D32" i="21"/>
  <c r="C32" i="21"/>
  <c r="B32" i="21"/>
  <c r="R31" i="21"/>
  <c r="P31" i="21"/>
  <c r="N31" i="21"/>
  <c r="L31" i="21"/>
  <c r="J31" i="21"/>
  <c r="H31" i="21"/>
  <c r="F31" i="21"/>
  <c r="D31" i="21"/>
  <c r="C31" i="21"/>
  <c r="B31" i="21"/>
  <c r="R30" i="21"/>
  <c r="P30" i="21"/>
  <c r="N30" i="21"/>
  <c r="L30" i="21"/>
  <c r="J30" i="21"/>
  <c r="H30" i="21"/>
  <c r="F30" i="21"/>
  <c r="D30" i="21"/>
  <c r="C30" i="21"/>
  <c r="B30" i="21"/>
  <c r="R29" i="21"/>
  <c r="P29" i="21"/>
  <c r="N29" i="21"/>
  <c r="L29" i="21"/>
  <c r="J29" i="21"/>
  <c r="H29" i="21"/>
  <c r="F29" i="21"/>
  <c r="D29" i="21"/>
  <c r="C29" i="21"/>
  <c r="B29" i="21"/>
  <c r="R28" i="21"/>
  <c r="J28" i="21"/>
  <c r="H28" i="21"/>
  <c r="F28" i="21"/>
  <c r="D28" i="21"/>
  <c r="C28" i="21"/>
  <c r="B28" i="21"/>
  <c r="R27" i="21"/>
  <c r="P27" i="21"/>
  <c r="N27" i="21"/>
  <c r="L27" i="21"/>
  <c r="J27" i="21"/>
  <c r="H27" i="21"/>
  <c r="F27" i="21"/>
  <c r="D27" i="21"/>
  <c r="C27" i="21"/>
  <c r="B27" i="21"/>
  <c r="R26" i="21"/>
  <c r="P26" i="21"/>
  <c r="N26" i="21"/>
  <c r="L26" i="21"/>
  <c r="J26" i="21"/>
  <c r="H26" i="21"/>
  <c r="F26" i="21"/>
  <c r="D26" i="21"/>
  <c r="C26" i="21"/>
  <c r="B26" i="21"/>
  <c r="R25" i="21"/>
  <c r="P25" i="21"/>
  <c r="N25" i="21"/>
  <c r="L25" i="21"/>
  <c r="J25" i="21"/>
  <c r="H25" i="21"/>
  <c r="F25" i="21"/>
  <c r="D25" i="21"/>
  <c r="C25" i="21"/>
  <c r="B25" i="21"/>
  <c r="R24" i="21"/>
  <c r="P24" i="21"/>
  <c r="N24" i="21"/>
  <c r="L24" i="21"/>
  <c r="J24" i="21"/>
  <c r="H24" i="21"/>
  <c r="F24" i="21"/>
  <c r="D24" i="21"/>
  <c r="C24" i="21"/>
  <c r="B24" i="21"/>
  <c r="R23" i="21"/>
  <c r="P23" i="21"/>
  <c r="N23" i="21"/>
  <c r="L23" i="21"/>
  <c r="J23" i="21"/>
  <c r="H23" i="21"/>
  <c r="F23" i="21"/>
  <c r="D23" i="21"/>
  <c r="C23" i="21"/>
  <c r="B23" i="21"/>
  <c r="R22" i="21"/>
  <c r="P22" i="21"/>
  <c r="N22" i="21"/>
  <c r="L22" i="21"/>
  <c r="J22" i="21"/>
  <c r="H22" i="21"/>
  <c r="F22" i="21"/>
  <c r="D22" i="21"/>
  <c r="C22" i="21"/>
  <c r="B22" i="21"/>
  <c r="R21" i="21"/>
  <c r="P21" i="21"/>
  <c r="N21" i="21"/>
  <c r="L21" i="21"/>
  <c r="J21" i="21"/>
  <c r="H21" i="21"/>
  <c r="F21" i="21"/>
  <c r="D21" i="21"/>
  <c r="C21" i="21"/>
  <c r="B21" i="21"/>
  <c r="R20" i="21"/>
  <c r="P20" i="21"/>
  <c r="N20" i="21"/>
  <c r="L20" i="21"/>
  <c r="J20" i="21"/>
  <c r="H20" i="21"/>
  <c r="F20" i="21"/>
  <c r="D20" i="21"/>
  <c r="C20" i="21"/>
  <c r="B20" i="21"/>
  <c r="R19" i="21"/>
  <c r="P19" i="21"/>
  <c r="N19" i="21"/>
  <c r="L19" i="21"/>
  <c r="J19" i="21"/>
  <c r="H19" i="21"/>
  <c r="F19" i="21"/>
  <c r="D19" i="21"/>
  <c r="C19" i="21"/>
  <c r="B19" i="21"/>
  <c r="R18" i="21"/>
  <c r="P18" i="21"/>
  <c r="N18" i="21"/>
  <c r="L18" i="21"/>
  <c r="J18" i="21"/>
  <c r="H18" i="21"/>
  <c r="F18" i="21"/>
  <c r="D18" i="21"/>
  <c r="C18" i="21"/>
  <c r="B18" i="21"/>
  <c r="R17" i="21"/>
  <c r="P17" i="21"/>
  <c r="N17" i="21"/>
  <c r="L17" i="21"/>
  <c r="J17" i="21"/>
  <c r="H17" i="21"/>
  <c r="F17" i="21"/>
  <c r="D17" i="21"/>
  <c r="C17" i="21"/>
  <c r="B17" i="21"/>
  <c r="R16" i="21"/>
  <c r="P16" i="21"/>
  <c r="N16" i="21"/>
  <c r="L16" i="21"/>
  <c r="J16" i="21"/>
  <c r="H16" i="21"/>
  <c r="F16" i="21"/>
  <c r="D16" i="21"/>
  <c r="C16" i="21"/>
  <c r="B16" i="21"/>
  <c r="R15" i="21"/>
  <c r="P15" i="21"/>
  <c r="N15" i="21"/>
  <c r="L15" i="21"/>
  <c r="J15" i="21"/>
  <c r="H15" i="21"/>
  <c r="F15" i="21"/>
  <c r="D15" i="21"/>
  <c r="C15" i="21"/>
  <c r="B15" i="21"/>
  <c r="R14" i="21"/>
  <c r="P14" i="21"/>
  <c r="N14" i="21"/>
  <c r="L14" i="21"/>
  <c r="J14" i="21"/>
  <c r="H14" i="21"/>
  <c r="F14" i="21"/>
  <c r="D14" i="21"/>
  <c r="C14" i="21"/>
  <c r="B14" i="21"/>
  <c r="R13" i="21"/>
  <c r="P13" i="21"/>
  <c r="N13" i="21"/>
  <c r="L13" i="21"/>
  <c r="J13" i="21"/>
  <c r="H13" i="21"/>
  <c r="F13" i="21"/>
  <c r="D13" i="21"/>
  <c r="C13" i="21"/>
  <c r="B13" i="21"/>
  <c r="R12" i="21"/>
  <c r="P12" i="21"/>
  <c r="N12" i="21"/>
  <c r="L12" i="21"/>
  <c r="J12" i="21"/>
  <c r="H12" i="21"/>
  <c r="F12" i="21"/>
  <c r="D12" i="21"/>
  <c r="C12" i="21"/>
  <c r="B12" i="21"/>
  <c r="R11" i="21"/>
  <c r="P11" i="21"/>
  <c r="N11" i="21"/>
  <c r="L11" i="21"/>
  <c r="J11" i="21"/>
  <c r="H11" i="21"/>
  <c r="F11" i="21"/>
  <c r="D11" i="21"/>
  <c r="C11" i="21"/>
  <c r="B11" i="21"/>
  <c r="R10" i="21"/>
  <c r="P10" i="21"/>
  <c r="N10" i="21"/>
  <c r="L10" i="21"/>
  <c r="J10" i="21"/>
  <c r="H10" i="21"/>
  <c r="F10" i="21"/>
  <c r="D10" i="21"/>
  <c r="C10" i="21"/>
  <c r="B10" i="21"/>
  <c r="R9" i="21"/>
  <c r="P9" i="21"/>
  <c r="N9" i="21"/>
  <c r="L9" i="21"/>
  <c r="J9" i="21"/>
  <c r="H9" i="21"/>
  <c r="F9" i="21"/>
  <c r="D9" i="21"/>
  <c r="C9" i="21"/>
  <c r="B9" i="21"/>
  <c r="R8" i="21"/>
  <c r="P8" i="21"/>
  <c r="N8" i="21"/>
  <c r="L8" i="21"/>
  <c r="J8" i="21"/>
  <c r="H8" i="21"/>
  <c r="F8" i="21"/>
  <c r="D8" i="21"/>
  <c r="C8" i="21"/>
  <c r="B8" i="21"/>
  <c r="R36" i="22"/>
  <c r="P36" i="22"/>
  <c r="N36" i="22"/>
  <c r="L36" i="22"/>
  <c r="J36" i="22"/>
  <c r="H36" i="22"/>
  <c r="F36" i="22"/>
  <c r="D36" i="22"/>
  <c r="C36" i="22"/>
  <c r="B36" i="22"/>
  <c r="R35" i="22"/>
  <c r="P35" i="22"/>
  <c r="N35" i="22"/>
  <c r="L35" i="22"/>
  <c r="J35" i="22"/>
  <c r="H35" i="22"/>
  <c r="F35" i="22"/>
  <c r="D35" i="22"/>
  <c r="C35" i="22"/>
  <c r="B35" i="22"/>
  <c r="R34" i="22"/>
  <c r="P34" i="22"/>
  <c r="N34" i="22"/>
  <c r="L34" i="22"/>
  <c r="J34" i="22"/>
  <c r="H34" i="22"/>
  <c r="F34" i="22"/>
  <c r="D34" i="22"/>
  <c r="C34" i="22"/>
  <c r="B34" i="22"/>
  <c r="R33" i="22"/>
  <c r="P33" i="22"/>
  <c r="N33" i="22"/>
  <c r="L33" i="22"/>
  <c r="J33" i="22"/>
  <c r="H33" i="22"/>
  <c r="F33" i="22"/>
  <c r="D33" i="22"/>
  <c r="C33" i="22"/>
  <c r="B33" i="22"/>
  <c r="R32" i="22"/>
  <c r="P32" i="22"/>
  <c r="N32" i="22"/>
  <c r="L32" i="22"/>
  <c r="J32" i="22"/>
  <c r="H32" i="22"/>
  <c r="F32" i="22"/>
  <c r="D32" i="22"/>
  <c r="C32" i="22"/>
  <c r="B32" i="22"/>
  <c r="R31" i="22"/>
  <c r="P31" i="22"/>
  <c r="N31" i="22"/>
  <c r="L31" i="22"/>
  <c r="J31" i="22"/>
  <c r="H31" i="22"/>
  <c r="F31" i="22"/>
  <c r="D31" i="22"/>
  <c r="C31" i="22"/>
  <c r="B31" i="22"/>
  <c r="R30" i="22"/>
  <c r="P30" i="22"/>
  <c r="N30" i="22"/>
  <c r="L30" i="22"/>
  <c r="J30" i="22"/>
  <c r="H30" i="22"/>
  <c r="F30" i="22"/>
  <c r="D30" i="22"/>
  <c r="C30" i="22"/>
  <c r="B30" i="22"/>
  <c r="R29" i="22"/>
  <c r="P29" i="22"/>
  <c r="N29" i="22"/>
  <c r="L29" i="22"/>
  <c r="J29" i="22"/>
  <c r="H29" i="22"/>
  <c r="F29" i="22"/>
  <c r="D29" i="22"/>
  <c r="C29" i="22"/>
  <c r="B29" i="22"/>
  <c r="R28" i="22"/>
  <c r="J28" i="22"/>
  <c r="H28" i="22"/>
  <c r="F28" i="22"/>
  <c r="D28" i="22"/>
  <c r="C28" i="22"/>
  <c r="B28" i="22"/>
  <c r="R27" i="22"/>
  <c r="P27" i="22"/>
  <c r="N27" i="22"/>
  <c r="L27" i="22"/>
  <c r="J27" i="22"/>
  <c r="H27" i="22"/>
  <c r="F27" i="22"/>
  <c r="D27" i="22"/>
  <c r="C27" i="22"/>
  <c r="B27" i="22"/>
  <c r="R26" i="22"/>
  <c r="P26" i="22"/>
  <c r="N26" i="22"/>
  <c r="L26" i="22"/>
  <c r="J26" i="22"/>
  <c r="H26" i="22"/>
  <c r="F26" i="22"/>
  <c r="D26" i="22"/>
  <c r="C26" i="22"/>
  <c r="B26" i="22"/>
  <c r="R25" i="22"/>
  <c r="P25" i="22"/>
  <c r="N25" i="22"/>
  <c r="L25" i="22"/>
  <c r="J25" i="22"/>
  <c r="H25" i="22"/>
  <c r="F25" i="22"/>
  <c r="D25" i="22"/>
  <c r="C25" i="22"/>
  <c r="B25" i="22"/>
  <c r="R24" i="22"/>
  <c r="P24" i="22"/>
  <c r="N24" i="22"/>
  <c r="L24" i="22"/>
  <c r="J24" i="22"/>
  <c r="H24" i="22"/>
  <c r="F24" i="22"/>
  <c r="D24" i="22"/>
  <c r="C24" i="22"/>
  <c r="B24" i="22"/>
  <c r="R23" i="22"/>
  <c r="P23" i="22"/>
  <c r="N23" i="22"/>
  <c r="L23" i="22"/>
  <c r="J23" i="22"/>
  <c r="H23" i="22"/>
  <c r="F23" i="22"/>
  <c r="D23" i="22"/>
  <c r="C23" i="22"/>
  <c r="B23" i="22"/>
  <c r="R22" i="22"/>
  <c r="P22" i="22"/>
  <c r="N22" i="22"/>
  <c r="L22" i="22"/>
  <c r="J22" i="22"/>
  <c r="H22" i="22"/>
  <c r="F22" i="22"/>
  <c r="D22" i="22"/>
  <c r="C22" i="22"/>
  <c r="B22" i="22"/>
  <c r="R21" i="22"/>
  <c r="P21" i="22"/>
  <c r="N21" i="22"/>
  <c r="L21" i="22"/>
  <c r="J21" i="22"/>
  <c r="H21" i="22"/>
  <c r="F21" i="22"/>
  <c r="D21" i="22"/>
  <c r="C21" i="22"/>
  <c r="B21" i="22"/>
  <c r="R20" i="22"/>
  <c r="P20" i="22"/>
  <c r="N20" i="22"/>
  <c r="L20" i="22"/>
  <c r="J20" i="22"/>
  <c r="H20" i="22"/>
  <c r="F20" i="22"/>
  <c r="D20" i="22"/>
  <c r="C20" i="22"/>
  <c r="B20" i="22"/>
  <c r="R19" i="22"/>
  <c r="P19" i="22"/>
  <c r="N19" i="22"/>
  <c r="L19" i="22"/>
  <c r="J19" i="22"/>
  <c r="H19" i="22"/>
  <c r="F19" i="22"/>
  <c r="D19" i="22"/>
  <c r="C19" i="22"/>
  <c r="B19" i="22"/>
  <c r="R18" i="22"/>
  <c r="P18" i="22"/>
  <c r="N18" i="22"/>
  <c r="L18" i="22"/>
  <c r="J18" i="22"/>
  <c r="H18" i="22"/>
  <c r="F18" i="22"/>
  <c r="D18" i="22"/>
  <c r="C18" i="22"/>
  <c r="B18" i="22"/>
  <c r="R17" i="22"/>
  <c r="P17" i="22"/>
  <c r="N17" i="22"/>
  <c r="L17" i="22"/>
  <c r="J17" i="22"/>
  <c r="H17" i="22"/>
  <c r="F17" i="22"/>
  <c r="D17" i="22"/>
  <c r="C17" i="22"/>
  <c r="B17" i="22"/>
  <c r="R16" i="22"/>
  <c r="P16" i="22"/>
  <c r="N16" i="22"/>
  <c r="L16" i="22"/>
  <c r="J16" i="22"/>
  <c r="H16" i="22"/>
  <c r="F16" i="22"/>
  <c r="D16" i="22"/>
  <c r="C16" i="22"/>
  <c r="B16" i="22"/>
  <c r="R15" i="22"/>
  <c r="P15" i="22"/>
  <c r="N15" i="22"/>
  <c r="L15" i="22"/>
  <c r="J15" i="22"/>
  <c r="H15" i="22"/>
  <c r="F15" i="22"/>
  <c r="D15" i="22"/>
  <c r="C15" i="22"/>
  <c r="B15" i="22"/>
  <c r="R14" i="22"/>
  <c r="P14" i="22"/>
  <c r="N14" i="22"/>
  <c r="L14" i="22"/>
  <c r="J14" i="22"/>
  <c r="H14" i="22"/>
  <c r="F14" i="22"/>
  <c r="D14" i="22"/>
  <c r="C14" i="22"/>
  <c r="B14" i="22"/>
  <c r="R13" i="22"/>
  <c r="P13" i="22"/>
  <c r="N13" i="22"/>
  <c r="L13" i="22"/>
  <c r="J13" i="22"/>
  <c r="H13" i="22"/>
  <c r="F13" i="22"/>
  <c r="D13" i="22"/>
  <c r="C13" i="22"/>
  <c r="B13" i="22"/>
  <c r="R12" i="22"/>
  <c r="P12" i="22"/>
  <c r="N12" i="22"/>
  <c r="L12" i="22"/>
  <c r="J12" i="22"/>
  <c r="H12" i="22"/>
  <c r="F12" i="22"/>
  <c r="D12" i="22"/>
  <c r="C12" i="22"/>
  <c r="B12" i="22"/>
  <c r="R11" i="22"/>
  <c r="P11" i="22"/>
  <c r="N11" i="22"/>
  <c r="L11" i="22"/>
  <c r="J11" i="22"/>
  <c r="H11" i="22"/>
  <c r="F11" i="22"/>
  <c r="D11" i="22"/>
  <c r="C11" i="22"/>
  <c r="B11" i="22"/>
  <c r="R10" i="22"/>
  <c r="P10" i="22"/>
  <c r="N10" i="22"/>
  <c r="L10" i="22"/>
  <c r="J10" i="22"/>
  <c r="H10" i="22"/>
  <c r="F10" i="22"/>
  <c r="D10" i="22"/>
  <c r="C10" i="22"/>
  <c r="B10" i="22"/>
  <c r="R9" i="22"/>
  <c r="P9" i="22"/>
  <c r="N9" i="22"/>
  <c r="L9" i="22"/>
  <c r="J9" i="22"/>
  <c r="H9" i="22"/>
  <c r="F9" i="22"/>
  <c r="D9" i="22"/>
  <c r="C9" i="22"/>
  <c r="B9" i="22"/>
  <c r="R8" i="22"/>
  <c r="P8" i="22"/>
  <c r="N8" i="22"/>
  <c r="L8" i="22"/>
  <c r="J8" i="22"/>
  <c r="H8" i="22"/>
  <c r="F8" i="22"/>
  <c r="D8" i="22"/>
  <c r="C8" i="22"/>
  <c r="B8" i="22"/>
  <c r="H8" i="11"/>
  <c r="H8" i="9"/>
  <c r="N13" i="7"/>
  <c r="L13" i="7"/>
  <c r="Z45" i="6"/>
  <c r="T45" i="6"/>
  <c r="R45" i="6"/>
  <c r="P45" i="6"/>
  <c r="N45" i="6"/>
  <c r="L45" i="6"/>
  <c r="J45" i="6"/>
  <c r="H45" i="6"/>
  <c r="F45" i="6"/>
  <c r="D45" i="6"/>
  <c r="C45" i="6"/>
  <c r="B45" i="6"/>
  <c r="Z44" i="6"/>
  <c r="X44" i="6"/>
  <c r="V44" i="6"/>
  <c r="T44" i="6"/>
  <c r="R44" i="6"/>
  <c r="P44" i="6"/>
  <c r="N44" i="6"/>
  <c r="L44" i="6"/>
  <c r="J44" i="6"/>
  <c r="H44" i="6"/>
  <c r="F44" i="6"/>
  <c r="D44" i="6"/>
  <c r="C44" i="6"/>
  <c r="B44" i="6"/>
  <c r="Z43" i="6"/>
  <c r="X43" i="6"/>
  <c r="V43" i="6"/>
  <c r="T43" i="6"/>
  <c r="R43" i="6"/>
  <c r="P43" i="6"/>
  <c r="N43" i="6"/>
  <c r="L43" i="6"/>
  <c r="J43" i="6"/>
  <c r="H43" i="6"/>
  <c r="F43" i="6"/>
  <c r="D43" i="6"/>
  <c r="C43" i="6"/>
  <c r="B43" i="6"/>
  <c r="Z42" i="6"/>
  <c r="X42" i="6"/>
  <c r="V42" i="6"/>
  <c r="T42" i="6"/>
  <c r="R42" i="6"/>
  <c r="P42" i="6"/>
  <c r="N42" i="6"/>
  <c r="L42" i="6"/>
  <c r="J42" i="6"/>
  <c r="H42" i="6"/>
  <c r="F42" i="6"/>
  <c r="D42" i="6"/>
  <c r="C42" i="6"/>
  <c r="B42" i="6"/>
  <c r="Z41" i="6"/>
  <c r="X41" i="6"/>
  <c r="V41" i="6"/>
  <c r="T41" i="6"/>
  <c r="R41" i="6"/>
  <c r="P41" i="6"/>
  <c r="N41" i="6"/>
  <c r="L41" i="6"/>
  <c r="J41" i="6"/>
  <c r="H41" i="6"/>
  <c r="F41" i="6"/>
  <c r="D41" i="6"/>
  <c r="C41" i="6"/>
  <c r="B41" i="6"/>
  <c r="Z40" i="6"/>
  <c r="X40" i="6"/>
  <c r="V40" i="6"/>
  <c r="T40" i="6"/>
  <c r="R40" i="6"/>
  <c r="P40" i="6"/>
  <c r="N40" i="6"/>
  <c r="L40" i="6"/>
  <c r="J40" i="6"/>
  <c r="H40" i="6"/>
  <c r="F40" i="6"/>
  <c r="D40" i="6"/>
  <c r="C40" i="6"/>
  <c r="B40" i="6"/>
  <c r="Z39" i="6"/>
  <c r="X39" i="6"/>
  <c r="V39" i="6"/>
  <c r="T39" i="6"/>
  <c r="R39" i="6"/>
  <c r="P39" i="6"/>
  <c r="N39" i="6"/>
  <c r="L39" i="6"/>
  <c r="J39" i="6"/>
  <c r="H39" i="6"/>
  <c r="F39" i="6"/>
  <c r="D39" i="6"/>
  <c r="C39" i="6"/>
  <c r="B39" i="6"/>
  <c r="Z38" i="6"/>
  <c r="X38" i="6"/>
  <c r="V38" i="6"/>
  <c r="T38" i="6"/>
  <c r="R38" i="6"/>
  <c r="P38" i="6"/>
  <c r="N38" i="6"/>
  <c r="L38" i="6"/>
  <c r="J38" i="6"/>
  <c r="H38" i="6"/>
  <c r="F38" i="6"/>
  <c r="D38" i="6"/>
  <c r="C38" i="6"/>
  <c r="B38" i="6"/>
  <c r="Z37" i="6"/>
  <c r="X37" i="6"/>
  <c r="V37" i="6"/>
  <c r="T37" i="6"/>
  <c r="R37" i="6"/>
  <c r="P37" i="6"/>
  <c r="N37" i="6"/>
  <c r="L37" i="6"/>
  <c r="J37" i="6"/>
  <c r="H37" i="6"/>
  <c r="F37" i="6"/>
  <c r="D37" i="6"/>
  <c r="C37" i="6"/>
  <c r="B37" i="6"/>
  <c r="Z36" i="6"/>
  <c r="X36" i="6"/>
  <c r="V36" i="6"/>
  <c r="T36" i="6"/>
  <c r="R36" i="6"/>
  <c r="P36" i="6"/>
  <c r="N36" i="6"/>
  <c r="L36" i="6"/>
  <c r="J36" i="6"/>
  <c r="H36" i="6"/>
  <c r="F36" i="6"/>
  <c r="D36" i="6"/>
  <c r="C36" i="6"/>
  <c r="B36" i="6"/>
  <c r="Z35" i="6"/>
  <c r="X35" i="6"/>
  <c r="V35" i="6"/>
  <c r="T35" i="6"/>
  <c r="R35" i="6"/>
  <c r="P35" i="6"/>
  <c r="N35" i="6"/>
  <c r="L35" i="6"/>
  <c r="J35" i="6"/>
  <c r="H35" i="6"/>
  <c r="F35" i="6"/>
  <c r="D35" i="6"/>
  <c r="C35" i="6"/>
  <c r="B35" i="6"/>
  <c r="Z34" i="6"/>
  <c r="V34" i="6"/>
  <c r="T34" i="6"/>
  <c r="R34" i="6"/>
  <c r="P34" i="6"/>
  <c r="N34" i="6"/>
  <c r="L34" i="6"/>
  <c r="J34" i="6"/>
  <c r="H34" i="6"/>
  <c r="F34" i="6"/>
  <c r="D34" i="6"/>
  <c r="C34" i="6"/>
  <c r="B34" i="6"/>
  <c r="Z33" i="6"/>
  <c r="X33" i="6"/>
  <c r="V33" i="6"/>
  <c r="T33" i="6"/>
  <c r="R33" i="6"/>
  <c r="P33" i="6"/>
  <c r="N33" i="6"/>
  <c r="L33" i="6"/>
  <c r="J33" i="6"/>
  <c r="H33" i="6"/>
  <c r="F33" i="6"/>
  <c r="D33" i="6"/>
  <c r="C33" i="6"/>
  <c r="B33" i="6"/>
  <c r="Z32" i="6"/>
  <c r="T32" i="6"/>
  <c r="R32" i="6"/>
  <c r="P32" i="6"/>
  <c r="N32" i="6"/>
  <c r="L32" i="6"/>
  <c r="J32" i="6"/>
  <c r="H32" i="6"/>
  <c r="F32" i="6"/>
  <c r="D32" i="6"/>
  <c r="C32" i="6"/>
  <c r="B32" i="6"/>
  <c r="Z31" i="6"/>
  <c r="X31" i="6"/>
  <c r="V31" i="6"/>
  <c r="T31" i="6"/>
  <c r="R31" i="6"/>
  <c r="P31" i="6"/>
  <c r="N31" i="6"/>
  <c r="L31" i="6"/>
  <c r="J31" i="6"/>
  <c r="H31" i="6"/>
  <c r="F31" i="6"/>
  <c r="D31" i="6"/>
  <c r="C31" i="6"/>
  <c r="B31" i="6"/>
  <c r="Z30" i="6"/>
  <c r="X30" i="6"/>
  <c r="V30" i="6"/>
  <c r="T30" i="6"/>
  <c r="R30" i="6"/>
  <c r="P30" i="6"/>
  <c r="N30" i="6"/>
  <c r="L30" i="6"/>
  <c r="J30" i="6"/>
  <c r="H30" i="6"/>
  <c r="F30" i="6"/>
  <c r="D30" i="6"/>
  <c r="C30" i="6"/>
  <c r="B30" i="6"/>
  <c r="Z29" i="6"/>
  <c r="X29" i="6"/>
  <c r="V29" i="6"/>
  <c r="T29" i="6"/>
  <c r="R29" i="6"/>
  <c r="P29" i="6"/>
  <c r="N29" i="6"/>
  <c r="L29" i="6"/>
  <c r="J29" i="6"/>
  <c r="H29" i="6"/>
  <c r="F29" i="6"/>
  <c r="D29" i="6"/>
  <c r="C29" i="6"/>
  <c r="B29" i="6"/>
  <c r="Z28" i="6"/>
  <c r="X28" i="6"/>
  <c r="V28" i="6"/>
  <c r="T28" i="6"/>
  <c r="R28" i="6"/>
  <c r="P28" i="6"/>
  <c r="N28" i="6"/>
  <c r="L28" i="6"/>
  <c r="J28" i="6"/>
  <c r="H28" i="6"/>
  <c r="F28" i="6"/>
  <c r="D28" i="6"/>
  <c r="C28" i="6"/>
  <c r="B28" i="6"/>
  <c r="Z27" i="6"/>
  <c r="X27" i="6"/>
  <c r="V27" i="6"/>
  <c r="T27" i="6"/>
  <c r="R27" i="6"/>
  <c r="P27" i="6"/>
  <c r="N27" i="6"/>
  <c r="L27" i="6"/>
  <c r="J27" i="6"/>
  <c r="H27" i="6"/>
  <c r="F27" i="6"/>
  <c r="D27" i="6"/>
  <c r="C27" i="6"/>
  <c r="B27" i="6"/>
  <c r="Z26" i="6"/>
  <c r="X26" i="6"/>
  <c r="V26" i="6"/>
  <c r="T26" i="6"/>
  <c r="R26" i="6"/>
  <c r="P26" i="6"/>
  <c r="N26" i="6"/>
  <c r="L26" i="6"/>
  <c r="J26" i="6"/>
  <c r="H26" i="6"/>
  <c r="F26" i="6"/>
  <c r="D26" i="6"/>
  <c r="C26" i="6"/>
  <c r="B26" i="6"/>
  <c r="Z25" i="6"/>
  <c r="T25" i="6"/>
  <c r="R25" i="6"/>
  <c r="P25" i="6"/>
  <c r="N25" i="6"/>
  <c r="L25" i="6"/>
  <c r="J25" i="6"/>
  <c r="H25" i="6"/>
  <c r="F25" i="6"/>
  <c r="D25" i="6"/>
  <c r="C25" i="6"/>
  <c r="B25" i="6"/>
  <c r="Z24" i="6"/>
  <c r="X24" i="6"/>
  <c r="V24" i="6"/>
  <c r="T24" i="6"/>
  <c r="R24" i="6"/>
  <c r="P24" i="6"/>
  <c r="N24" i="6"/>
  <c r="L24" i="6"/>
  <c r="J24" i="6"/>
  <c r="H24" i="6"/>
  <c r="F24" i="6"/>
  <c r="D24" i="6"/>
  <c r="C24" i="6"/>
  <c r="B24" i="6"/>
  <c r="Z23" i="6"/>
  <c r="X23" i="6"/>
  <c r="V23" i="6"/>
  <c r="T23" i="6"/>
  <c r="R23" i="6"/>
  <c r="P23" i="6"/>
  <c r="N23" i="6"/>
  <c r="L23" i="6"/>
  <c r="J23" i="6"/>
  <c r="H23" i="6"/>
  <c r="F23" i="6"/>
  <c r="D23" i="6"/>
  <c r="C23" i="6"/>
  <c r="B23" i="6"/>
  <c r="Z22" i="6"/>
  <c r="X22" i="6"/>
  <c r="V22" i="6"/>
  <c r="T22" i="6"/>
  <c r="R22" i="6"/>
  <c r="P22" i="6"/>
  <c r="N22" i="6"/>
  <c r="L22" i="6"/>
  <c r="J22" i="6"/>
  <c r="H22" i="6"/>
  <c r="F22" i="6"/>
  <c r="D22" i="6"/>
  <c r="C22" i="6"/>
  <c r="B22" i="6"/>
  <c r="Z21" i="6"/>
  <c r="X21" i="6"/>
  <c r="V21" i="6"/>
  <c r="T21" i="6"/>
  <c r="R21" i="6"/>
  <c r="P21" i="6"/>
  <c r="N21" i="6"/>
  <c r="L21" i="6"/>
  <c r="J21" i="6"/>
  <c r="H21" i="6"/>
  <c r="F21" i="6"/>
  <c r="D21" i="6"/>
  <c r="C21" i="6"/>
  <c r="B21" i="6"/>
  <c r="Z20" i="6"/>
  <c r="X20" i="6"/>
  <c r="V20" i="6"/>
  <c r="T20" i="6"/>
  <c r="R20" i="6"/>
  <c r="P20" i="6"/>
  <c r="N20" i="6"/>
  <c r="L20" i="6"/>
  <c r="J20" i="6"/>
  <c r="H20" i="6"/>
  <c r="F20" i="6"/>
  <c r="D20" i="6"/>
  <c r="C20" i="6"/>
  <c r="B20" i="6"/>
  <c r="Z19" i="6"/>
  <c r="X19" i="6"/>
  <c r="V19" i="6"/>
  <c r="T19" i="6"/>
  <c r="R19" i="6"/>
  <c r="P19" i="6"/>
  <c r="N19" i="6"/>
  <c r="L19" i="6"/>
  <c r="J19" i="6"/>
  <c r="H19" i="6"/>
  <c r="F19" i="6"/>
  <c r="D19" i="6"/>
  <c r="C19" i="6"/>
  <c r="B19" i="6"/>
  <c r="Z18" i="6"/>
  <c r="X18" i="6"/>
  <c r="V18" i="6"/>
  <c r="T18" i="6"/>
  <c r="R18" i="6"/>
  <c r="P18" i="6"/>
  <c r="N18" i="6"/>
  <c r="L18" i="6"/>
  <c r="J18" i="6"/>
  <c r="H18" i="6"/>
  <c r="F18" i="6"/>
  <c r="D18" i="6"/>
  <c r="C18" i="6"/>
  <c r="B18" i="6"/>
  <c r="Z17" i="6"/>
  <c r="X17" i="6"/>
  <c r="V17" i="6"/>
  <c r="T17" i="6"/>
  <c r="R17" i="6"/>
  <c r="P17" i="6"/>
  <c r="N17" i="6"/>
  <c r="L17" i="6"/>
  <c r="J17" i="6"/>
  <c r="H17" i="6"/>
  <c r="F17" i="6"/>
  <c r="D17" i="6"/>
  <c r="C17" i="6"/>
  <c r="B17" i="6"/>
  <c r="Z16" i="6"/>
  <c r="X16" i="6"/>
  <c r="V16" i="6"/>
  <c r="T16" i="6"/>
  <c r="R16" i="6"/>
  <c r="P16" i="6"/>
  <c r="N16" i="6"/>
  <c r="L16" i="6"/>
  <c r="J16" i="6"/>
  <c r="H16" i="6"/>
  <c r="F16" i="6"/>
  <c r="D16" i="6"/>
  <c r="C16" i="6"/>
  <c r="B16" i="6"/>
  <c r="Z15" i="6"/>
  <c r="X15" i="6"/>
  <c r="V15" i="6"/>
  <c r="T15" i="6"/>
  <c r="R15" i="6"/>
  <c r="P15" i="6"/>
  <c r="N15" i="6"/>
  <c r="L15" i="6"/>
  <c r="J15" i="6"/>
  <c r="H15" i="6"/>
  <c r="F15" i="6"/>
  <c r="D15" i="6"/>
  <c r="C15" i="6"/>
  <c r="B15" i="6"/>
  <c r="Z14" i="6"/>
  <c r="X14" i="6"/>
  <c r="V14" i="6"/>
  <c r="T14" i="6"/>
  <c r="R14" i="6"/>
  <c r="P14" i="6"/>
  <c r="N14" i="6"/>
  <c r="L14" i="6"/>
  <c r="J14" i="6"/>
  <c r="H14" i="6"/>
  <c r="F14" i="6"/>
  <c r="D14" i="6"/>
  <c r="C14" i="6"/>
  <c r="B14" i="6"/>
  <c r="Z13" i="6"/>
  <c r="X13" i="6"/>
  <c r="V13" i="6"/>
  <c r="T13" i="6"/>
  <c r="R13" i="6"/>
  <c r="P13" i="6"/>
  <c r="N13" i="6"/>
  <c r="L13" i="6"/>
  <c r="J13" i="6"/>
  <c r="H13" i="6"/>
  <c r="F13" i="6"/>
  <c r="D13" i="6"/>
  <c r="C13" i="6"/>
  <c r="B13" i="6"/>
  <c r="Z12" i="6"/>
  <c r="X12" i="6"/>
  <c r="V12" i="6"/>
  <c r="T12" i="6"/>
  <c r="R12" i="6"/>
  <c r="P12" i="6"/>
  <c r="N12" i="6"/>
  <c r="L12" i="6"/>
  <c r="J12" i="6"/>
  <c r="H12" i="6"/>
  <c r="F12" i="6"/>
  <c r="D12" i="6"/>
  <c r="C12" i="6"/>
  <c r="B12" i="6"/>
  <c r="Z11" i="6"/>
  <c r="X11" i="6"/>
  <c r="V11" i="6"/>
  <c r="T11" i="6"/>
  <c r="R11" i="6"/>
  <c r="P11" i="6"/>
  <c r="N11" i="6"/>
  <c r="L11" i="6"/>
  <c r="J11" i="6"/>
  <c r="H11" i="6"/>
  <c r="F11" i="6"/>
  <c r="D11" i="6"/>
  <c r="C11" i="6"/>
  <c r="B11" i="6"/>
  <c r="Z10" i="6"/>
  <c r="X10" i="6"/>
  <c r="V10" i="6"/>
  <c r="T10" i="6"/>
  <c r="R10" i="6"/>
  <c r="P10" i="6"/>
  <c r="N10" i="6"/>
  <c r="L10" i="6"/>
  <c r="J10" i="6"/>
  <c r="H10" i="6"/>
  <c r="F10" i="6"/>
  <c r="D10" i="6"/>
  <c r="C10" i="6"/>
  <c r="B10" i="6"/>
  <c r="Z9" i="6"/>
  <c r="X9" i="6"/>
  <c r="V9" i="6"/>
  <c r="T9" i="6"/>
  <c r="R9" i="6"/>
  <c r="P9" i="6"/>
  <c r="N9" i="6"/>
  <c r="L9" i="6"/>
  <c r="J9" i="6"/>
  <c r="H9" i="6"/>
  <c r="F9" i="6"/>
  <c r="D9" i="6"/>
  <c r="C9" i="6"/>
  <c r="B9" i="6"/>
  <c r="Z8" i="6"/>
  <c r="X8" i="6"/>
  <c r="V8" i="6"/>
  <c r="T8" i="6"/>
  <c r="R8" i="6"/>
  <c r="P8" i="6"/>
  <c r="N8" i="6"/>
  <c r="L8" i="6"/>
  <c r="J8" i="6"/>
  <c r="H8" i="6"/>
  <c r="F8" i="6"/>
  <c r="D8" i="6"/>
  <c r="C8" i="6"/>
  <c r="B8" i="6"/>
  <c r="Z50" i="5"/>
  <c r="T50" i="5"/>
  <c r="R50" i="5"/>
  <c r="P50" i="5"/>
  <c r="N50" i="5"/>
  <c r="L50" i="5"/>
  <c r="J50" i="5"/>
  <c r="H50" i="5"/>
  <c r="F50" i="5"/>
  <c r="D50" i="5"/>
  <c r="C50" i="5"/>
  <c r="B50" i="5"/>
  <c r="Z49" i="5"/>
  <c r="X49" i="5"/>
  <c r="V49" i="5"/>
  <c r="T49" i="5"/>
  <c r="R49" i="5"/>
  <c r="P49" i="5"/>
  <c r="N49" i="5"/>
  <c r="L49" i="5"/>
  <c r="J49" i="5"/>
  <c r="H49" i="5"/>
  <c r="F49" i="5"/>
  <c r="D49" i="5"/>
  <c r="C49" i="5"/>
  <c r="B49" i="5"/>
  <c r="Z48" i="5"/>
  <c r="X48" i="5"/>
  <c r="V48" i="5"/>
  <c r="T48" i="5"/>
  <c r="R48" i="5"/>
  <c r="P48" i="5"/>
  <c r="N48" i="5"/>
  <c r="L48" i="5"/>
  <c r="J48" i="5"/>
  <c r="H48" i="5"/>
  <c r="F48" i="5"/>
  <c r="D48" i="5"/>
  <c r="C48" i="5"/>
  <c r="B48" i="5"/>
  <c r="Z47" i="5"/>
  <c r="X47" i="5"/>
  <c r="V47" i="5"/>
  <c r="T47" i="5"/>
  <c r="R47" i="5"/>
  <c r="P47" i="5"/>
  <c r="N47" i="5"/>
  <c r="L47" i="5"/>
  <c r="J47" i="5"/>
  <c r="H47" i="5"/>
  <c r="F47" i="5"/>
  <c r="D47" i="5"/>
  <c r="C47" i="5"/>
  <c r="B47" i="5"/>
  <c r="Z46" i="5"/>
  <c r="X46" i="5"/>
  <c r="V46" i="5"/>
  <c r="T46" i="5"/>
  <c r="R46" i="5"/>
  <c r="P46" i="5"/>
  <c r="N46" i="5"/>
  <c r="L46" i="5"/>
  <c r="J46" i="5"/>
  <c r="H46" i="5"/>
  <c r="F46" i="5"/>
  <c r="D46" i="5"/>
  <c r="C46" i="5"/>
  <c r="B46" i="5"/>
  <c r="Z45" i="5"/>
  <c r="X45" i="5"/>
  <c r="V45" i="5"/>
  <c r="T45" i="5"/>
  <c r="R45" i="5"/>
  <c r="P45" i="5"/>
  <c r="N45" i="5"/>
  <c r="L45" i="5"/>
  <c r="J45" i="5"/>
  <c r="H45" i="5"/>
  <c r="F45" i="5"/>
  <c r="D45" i="5"/>
  <c r="C45" i="5"/>
  <c r="B45" i="5"/>
  <c r="Z44" i="5"/>
  <c r="X44" i="5"/>
  <c r="V44" i="5"/>
  <c r="T44" i="5"/>
  <c r="R44" i="5"/>
  <c r="P44" i="5"/>
  <c r="N44" i="5"/>
  <c r="L44" i="5"/>
  <c r="J44" i="5"/>
  <c r="H44" i="5"/>
  <c r="F44" i="5"/>
  <c r="D44" i="5"/>
  <c r="C44" i="5"/>
  <c r="B44" i="5"/>
  <c r="Z43" i="5"/>
  <c r="X43" i="5"/>
  <c r="V43" i="5"/>
  <c r="T43" i="5"/>
  <c r="R43" i="5"/>
  <c r="P43" i="5"/>
  <c r="N43" i="5"/>
  <c r="L43" i="5"/>
  <c r="J43" i="5"/>
  <c r="H43" i="5"/>
  <c r="F43" i="5"/>
  <c r="D43" i="5"/>
  <c r="C43" i="5"/>
  <c r="B43" i="5"/>
  <c r="Z42" i="5"/>
  <c r="X42" i="5"/>
  <c r="V42" i="5"/>
  <c r="T42" i="5"/>
  <c r="R42" i="5"/>
  <c r="P42" i="5"/>
  <c r="N42" i="5"/>
  <c r="L42" i="5"/>
  <c r="J42" i="5"/>
  <c r="H42" i="5"/>
  <c r="F42" i="5"/>
  <c r="D42" i="5"/>
  <c r="C42" i="5"/>
  <c r="B42" i="5"/>
  <c r="Z41" i="5"/>
  <c r="X41" i="5"/>
  <c r="V41" i="5"/>
  <c r="T41" i="5"/>
  <c r="R41" i="5"/>
  <c r="P41" i="5"/>
  <c r="N41" i="5"/>
  <c r="L41" i="5"/>
  <c r="J41" i="5"/>
  <c r="H41" i="5"/>
  <c r="F41" i="5"/>
  <c r="D41" i="5"/>
  <c r="C41" i="5"/>
  <c r="B41" i="5"/>
  <c r="Z40" i="5"/>
  <c r="X40" i="5"/>
  <c r="V40" i="5"/>
  <c r="T40" i="5"/>
  <c r="R40" i="5"/>
  <c r="P40" i="5"/>
  <c r="N40" i="5"/>
  <c r="L40" i="5"/>
  <c r="J40" i="5"/>
  <c r="H40" i="5"/>
  <c r="F40" i="5"/>
  <c r="D40" i="5"/>
  <c r="C40" i="5"/>
  <c r="B40" i="5"/>
  <c r="Z39" i="5"/>
  <c r="V39" i="5"/>
  <c r="T39" i="5"/>
  <c r="R39" i="5"/>
  <c r="P39" i="5"/>
  <c r="N39" i="5"/>
  <c r="L39" i="5"/>
  <c r="J39" i="5"/>
  <c r="H39" i="5"/>
  <c r="F39" i="5"/>
  <c r="D39" i="5"/>
  <c r="C39" i="5"/>
  <c r="B39" i="5"/>
  <c r="Z38" i="5"/>
  <c r="X38" i="5"/>
  <c r="V38" i="5"/>
  <c r="T38" i="5"/>
  <c r="R38" i="5"/>
  <c r="P38" i="5"/>
  <c r="N38" i="5"/>
  <c r="L38" i="5"/>
  <c r="J38" i="5"/>
  <c r="H38" i="5"/>
  <c r="F38" i="5"/>
  <c r="D38" i="5"/>
  <c r="C38" i="5"/>
  <c r="B38" i="5"/>
  <c r="Z37" i="5"/>
  <c r="T37" i="5"/>
  <c r="R37" i="5"/>
  <c r="P37" i="5"/>
  <c r="N37" i="5"/>
  <c r="L37" i="5"/>
  <c r="J37" i="5"/>
  <c r="H37" i="5"/>
  <c r="F37" i="5"/>
  <c r="D37" i="5"/>
  <c r="C37" i="5"/>
  <c r="B37" i="5"/>
  <c r="Z36" i="5"/>
  <c r="X36" i="5"/>
  <c r="V36" i="5"/>
  <c r="T36" i="5"/>
  <c r="R36" i="5"/>
  <c r="P36" i="5"/>
  <c r="N36" i="5"/>
  <c r="L36" i="5"/>
  <c r="J36" i="5"/>
  <c r="H36" i="5"/>
  <c r="F36" i="5"/>
  <c r="D36" i="5"/>
  <c r="C36" i="5"/>
  <c r="B36" i="5"/>
  <c r="Z35" i="5"/>
  <c r="X35" i="5"/>
  <c r="V35" i="5"/>
  <c r="T35" i="5"/>
  <c r="R35" i="5"/>
  <c r="P35" i="5"/>
  <c r="N35" i="5"/>
  <c r="L35" i="5"/>
  <c r="J35" i="5"/>
  <c r="H35" i="5"/>
  <c r="F35" i="5"/>
  <c r="D35" i="5"/>
  <c r="C35" i="5"/>
  <c r="B35" i="5"/>
  <c r="Z34" i="5"/>
  <c r="X34" i="5"/>
  <c r="V34" i="5"/>
  <c r="T34" i="5"/>
  <c r="R34" i="5"/>
  <c r="P34" i="5"/>
  <c r="N34" i="5"/>
  <c r="L34" i="5"/>
  <c r="J34" i="5"/>
  <c r="H34" i="5"/>
  <c r="F34" i="5"/>
  <c r="D34" i="5"/>
  <c r="C34" i="5"/>
  <c r="B34" i="5"/>
  <c r="Z33" i="5"/>
  <c r="X33" i="5"/>
  <c r="V33" i="5"/>
  <c r="T33" i="5"/>
  <c r="R33" i="5"/>
  <c r="P33" i="5"/>
  <c r="N33" i="5"/>
  <c r="L33" i="5"/>
  <c r="J33" i="5"/>
  <c r="H33" i="5"/>
  <c r="F33" i="5"/>
  <c r="D33" i="5"/>
  <c r="C33" i="5"/>
  <c r="B33" i="5"/>
  <c r="Z32" i="5"/>
  <c r="X32" i="5"/>
  <c r="V32" i="5"/>
  <c r="T32" i="5"/>
  <c r="R32" i="5"/>
  <c r="P32" i="5"/>
  <c r="N32" i="5"/>
  <c r="L32" i="5"/>
  <c r="J32" i="5"/>
  <c r="H32" i="5"/>
  <c r="F32" i="5"/>
  <c r="D32" i="5"/>
  <c r="C32" i="5"/>
  <c r="B32" i="5"/>
  <c r="Z31" i="5"/>
  <c r="X31" i="5"/>
  <c r="V31" i="5"/>
  <c r="T31" i="5"/>
  <c r="R31" i="5"/>
  <c r="P31" i="5"/>
  <c r="N31" i="5"/>
  <c r="L31" i="5"/>
  <c r="J31" i="5"/>
  <c r="H31" i="5"/>
  <c r="F31" i="5"/>
  <c r="D31" i="5"/>
  <c r="C31" i="5"/>
  <c r="B31" i="5"/>
  <c r="Z30" i="5"/>
  <c r="T30" i="5"/>
  <c r="R30" i="5"/>
  <c r="P30" i="5"/>
  <c r="N30" i="5"/>
  <c r="L30" i="5"/>
  <c r="J30" i="5"/>
  <c r="H30" i="5"/>
  <c r="F30" i="5"/>
  <c r="D30" i="5"/>
  <c r="C30" i="5"/>
  <c r="B30" i="5"/>
  <c r="Z29" i="5"/>
  <c r="X29" i="5"/>
  <c r="V29" i="5"/>
  <c r="T29" i="5"/>
  <c r="R29" i="5"/>
  <c r="P29" i="5"/>
  <c r="N29" i="5"/>
  <c r="L29" i="5"/>
  <c r="J29" i="5"/>
  <c r="H29" i="5"/>
  <c r="F29" i="5"/>
  <c r="D29" i="5"/>
  <c r="C29" i="5"/>
  <c r="B29" i="5"/>
  <c r="Z28" i="5"/>
  <c r="N28" i="5"/>
  <c r="L28" i="5"/>
  <c r="J28" i="5"/>
  <c r="H28" i="5"/>
  <c r="F28" i="5"/>
  <c r="D28" i="5"/>
  <c r="C28" i="5"/>
  <c r="B28" i="5"/>
  <c r="Z27" i="5"/>
  <c r="N27" i="5"/>
  <c r="L27" i="5"/>
  <c r="J27" i="5"/>
  <c r="H27" i="5"/>
  <c r="F27" i="5"/>
  <c r="D27" i="5"/>
  <c r="C27" i="5"/>
  <c r="B27" i="5"/>
  <c r="Z26" i="5"/>
  <c r="N26" i="5"/>
  <c r="L26" i="5"/>
  <c r="J26" i="5"/>
  <c r="H26" i="5"/>
  <c r="F26" i="5"/>
  <c r="D26" i="5"/>
  <c r="C26" i="5"/>
  <c r="B26" i="5"/>
  <c r="Z25" i="5"/>
  <c r="N25" i="5"/>
  <c r="L25" i="5"/>
  <c r="J25" i="5"/>
  <c r="H25" i="5"/>
  <c r="F25" i="5"/>
  <c r="D25" i="5"/>
  <c r="C25" i="5"/>
  <c r="B25" i="5"/>
  <c r="Z24" i="5"/>
  <c r="X24" i="5"/>
  <c r="V24" i="5"/>
  <c r="T24" i="5"/>
  <c r="R24" i="5"/>
  <c r="P24" i="5"/>
  <c r="N24" i="5"/>
  <c r="L24" i="5"/>
  <c r="J24" i="5"/>
  <c r="H24" i="5"/>
  <c r="F24" i="5"/>
  <c r="D24" i="5"/>
  <c r="C24" i="5"/>
  <c r="B24" i="5"/>
  <c r="Z23" i="5"/>
  <c r="X23" i="5"/>
  <c r="V23" i="5"/>
  <c r="T23" i="5"/>
  <c r="R23" i="5"/>
  <c r="P23" i="5"/>
  <c r="N23" i="5"/>
  <c r="L23" i="5"/>
  <c r="J23" i="5"/>
  <c r="H23" i="5"/>
  <c r="F23" i="5"/>
  <c r="D23" i="5"/>
  <c r="C23" i="5"/>
  <c r="B23" i="5"/>
  <c r="Z22" i="5"/>
  <c r="X22" i="5"/>
  <c r="V22" i="5"/>
  <c r="T22" i="5"/>
  <c r="R22" i="5"/>
  <c r="P22" i="5"/>
  <c r="N22" i="5"/>
  <c r="L22" i="5"/>
  <c r="J22" i="5"/>
  <c r="H22" i="5"/>
  <c r="F22" i="5"/>
  <c r="D22" i="5"/>
  <c r="C22" i="5"/>
  <c r="B22" i="5"/>
  <c r="Z21" i="5"/>
  <c r="X21" i="5"/>
  <c r="V21" i="5"/>
  <c r="T21" i="5"/>
  <c r="R21" i="5"/>
  <c r="P21" i="5"/>
  <c r="N21" i="5"/>
  <c r="L21" i="5"/>
  <c r="J21" i="5"/>
  <c r="H21" i="5"/>
  <c r="F21" i="5"/>
  <c r="D21" i="5"/>
  <c r="C21" i="5"/>
  <c r="B21" i="5"/>
  <c r="Z20" i="5"/>
  <c r="X20" i="5"/>
  <c r="V20" i="5"/>
  <c r="T20" i="5"/>
  <c r="R20" i="5"/>
  <c r="P20" i="5"/>
  <c r="N20" i="5"/>
  <c r="L20" i="5"/>
  <c r="J20" i="5"/>
  <c r="H20" i="5"/>
  <c r="F20" i="5"/>
  <c r="D20" i="5"/>
  <c r="C20" i="5"/>
  <c r="B20" i="5"/>
  <c r="Z19" i="5"/>
  <c r="X19" i="5"/>
  <c r="V19" i="5"/>
  <c r="T19" i="5"/>
  <c r="R19" i="5"/>
  <c r="P19" i="5"/>
  <c r="N19" i="5"/>
  <c r="L19" i="5"/>
  <c r="J19" i="5"/>
  <c r="H19" i="5"/>
  <c r="F19" i="5"/>
  <c r="D19" i="5"/>
  <c r="C19" i="5"/>
  <c r="B19" i="5"/>
  <c r="Z18" i="5"/>
  <c r="X18" i="5"/>
  <c r="V18" i="5"/>
  <c r="T18" i="5"/>
  <c r="R18" i="5"/>
  <c r="P18" i="5"/>
  <c r="N18" i="5"/>
  <c r="L18" i="5"/>
  <c r="J18" i="5"/>
  <c r="H18" i="5"/>
  <c r="F18" i="5"/>
  <c r="D18" i="5"/>
  <c r="C18" i="5"/>
  <c r="B18" i="5"/>
  <c r="Z17" i="5"/>
  <c r="X17" i="5"/>
  <c r="V17" i="5"/>
  <c r="T17" i="5"/>
  <c r="R17" i="5"/>
  <c r="P17" i="5"/>
  <c r="N17" i="5"/>
  <c r="L17" i="5"/>
  <c r="J17" i="5"/>
  <c r="H17" i="5"/>
  <c r="F17" i="5"/>
  <c r="D17" i="5"/>
  <c r="C17" i="5"/>
  <c r="B17" i="5"/>
  <c r="Z16" i="5"/>
  <c r="X16" i="5"/>
  <c r="V16" i="5"/>
  <c r="T16" i="5"/>
  <c r="R16" i="5"/>
  <c r="P16" i="5"/>
  <c r="N16" i="5"/>
  <c r="L16" i="5"/>
  <c r="J16" i="5"/>
  <c r="H16" i="5"/>
  <c r="F16" i="5"/>
  <c r="D16" i="5"/>
  <c r="C16" i="5"/>
  <c r="B16" i="5"/>
  <c r="Z15" i="5"/>
  <c r="X15" i="5"/>
  <c r="V15" i="5"/>
  <c r="T15" i="5"/>
  <c r="R15" i="5"/>
  <c r="P15" i="5"/>
  <c r="N15" i="5"/>
  <c r="L15" i="5"/>
  <c r="J15" i="5"/>
  <c r="H15" i="5"/>
  <c r="F15" i="5"/>
  <c r="D15" i="5"/>
  <c r="C15" i="5"/>
  <c r="B15" i="5"/>
  <c r="Z14" i="5"/>
  <c r="X14" i="5"/>
  <c r="V14" i="5"/>
  <c r="T14" i="5"/>
  <c r="R14" i="5"/>
  <c r="P14" i="5"/>
  <c r="N14" i="5"/>
  <c r="L14" i="5"/>
  <c r="J14" i="5"/>
  <c r="H14" i="5"/>
  <c r="F14" i="5"/>
  <c r="D14" i="5"/>
  <c r="C14" i="5"/>
  <c r="B14" i="5"/>
  <c r="Z13" i="5"/>
  <c r="X13" i="5"/>
  <c r="V13" i="5"/>
  <c r="T13" i="5"/>
  <c r="R13" i="5"/>
  <c r="P13" i="5"/>
  <c r="N13" i="5"/>
  <c r="L13" i="5"/>
  <c r="J13" i="5"/>
  <c r="H13" i="5"/>
  <c r="F13" i="5"/>
  <c r="D13" i="5"/>
  <c r="C13" i="5"/>
  <c r="B13" i="5"/>
  <c r="Z12" i="5"/>
  <c r="X12" i="5"/>
  <c r="V12" i="5"/>
  <c r="T12" i="5"/>
  <c r="R12" i="5"/>
  <c r="P12" i="5"/>
  <c r="N12" i="5"/>
  <c r="L12" i="5"/>
  <c r="J12" i="5"/>
  <c r="H12" i="5"/>
  <c r="F12" i="5"/>
  <c r="D12" i="5"/>
  <c r="C12" i="5"/>
  <c r="B12" i="5"/>
  <c r="Z11" i="5"/>
  <c r="X11" i="5"/>
  <c r="V11" i="5"/>
  <c r="T11" i="5"/>
  <c r="R11" i="5"/>
  <c r="P11" i="5"/>
  <c r="N11" i="5"/>
  <c r="L11" i="5"/>
  <c r="J11" i="5"/>
  <c r="H11" i="5"/>
  <c r="F11" i="5"/>
  <c r="D11" i="5"/>
  <c r="C11" i="5"/>
  <c r="B11" i="5"/>
  <c r="Z10" i="5"/>
  <c r="X10" i="5"/>
  <c r="V10" i="5"/>
  <c r="T10" i="5"/>
  <c r="R10" i="5"/>
  <c r="P10" i="5"/>
  <c r="N10" i="5"/>
  <c r="L10" i="5"/>
  <c r="J10" i="5"/>
  <c r="H10" i="5"/>
  <c r="F10" i="5"/>
  <c r="D10" i="5"/>
  <c r="C10" i="5"/>
  <c r="B10" i="5"/>
  <c r="Z9" i="5"/>
  <c r="X9" i="5"/>
  <c r="V9" i="5"/>
  <c r="T9" i="5"/>
  <c r="R9" i="5"/>
  <c r="P9" i="5"/>
  <c r="N9" i="5"/>
  <c r="L9" i="5"/>
  <c r="J9" i="5"/>
  <c r="H9" i="5"/>
  <c r="F9" i="5"/>
  <c r="D9" i="5"/>
  <c r="C9" i="5"/>
  <c r="B9" i="5"/>
  <c r="Z8" i="5"/>
  <c r="X8" i="5"/>
  <c r="V8" i="5"/>
  <c r="T8" i="5"/>
  <c r="R8" i="5"/>
  <c r="P8" i="5"/>
  <c r="N8" i="5"/>
  <c r="L8" i="5"/>
  <c r="J8" i="5"/>
  <c r="H8" i="5"/>
  <c r="F8" i="5"/>
  <c r="D8" i="5"/>
  <c r="C8" i="5"/>
  <c r="B8" i="5"/>
  <c r="R41" i="4"/>
  <c r="P41" i="4"/>
  <c r="N41" i="4"/>
  <c r="L41" i="4"/>
  <c r="J41" i="4"/>
  <c r="H41" i="4"/>
  <c r="F41" i="4"/>
  <c r="D41" i="4"/>
  <c r="C41" i="4"/>
  <c r="B41" i="4"/>
  <c r="R40" i="4"/>
  <c r="F40" i="4"/>
  <c r="D40" i="4"/>
  <c r="C40" i="4"/>
  <c r="B40" i="4"/>
  <c r="R39" i="4"/>
  <c r="P39" i="4"/>
  <c r="N39" i="4"/>
  <c r="L39" i="4"/>
  <c r="J39" i="4"/>
  <c r="H39" i="4"/>
  <c r="F39" i="4"/>
  <c r="D39" i="4"/>
  <c r="C39" i="4"/>
  <c r="B39" i="4"/>
  <c r="R38" i="4"/>
  <c r="P38" i="4"/>
  <c r="N38" i="4"/>
  <c r="L38" i="4"/>
  <c r="J38" i="4"/>
  <c r="H38" i="4"/>
  <c r="F38" i="4"/>
  <c r="D38" i="4"/>
  <c r="C38" i="4"/>
  <c r="B38" i="4"/>
  <c r="R37" i="4"/>
  <c r="P37" i="4"/>
  <c r="N37" i="4"/>
  <c r="L37" i="4"/>
  <c r="J37" i="4"/>
  <c r="H37" i="4"/>
  <c r="F37" i="4"/>
  <c r="D37" i="4"/>
  <c r="C37" i="4"/>
  <c r="B37" i="4"/>
  <c r="R36" i="4"/>
  <c r="P36" i="4"/>
  <c r="N36" i="4"/>
  <c r="L36" i="4"/>
  <c r="J36" i="4"/>
  <c r="H36" i="4"/>
  <c r="F36" i="4"/>
  <c r="D36" i="4"/>
  <c r="C36" i="4"/>
  <c r="B36" i="4"/>
  <c r="R35" i="4"/>
  <c r="P35" i="4"/>
  <c r="N35" i="4"/>
  <c r="L35" i="4"/>
  <c r="J35" i="4"/>
  <c r="H35" i="4"/>
  <c r="F35" i="4"/>
  <c r="D35" i="4"/>
  <c r="C35" i="4"/>
  <c r="B35" i="4"/>
  <c r="R34" i="4"/>
  <c r="P34" i="4"/>
  <c r="N34" i="4"/>
  <c r="L34" i="4"/>
  <c r="J34" i="4"/>
  <c r="H34" i="4"/>
  <c r="F34" i="4"/>
  <c r="D34" i="4"/>
  <c r="C34" i="4"/>
  <c r="B34" i="4"/>
  <c r="R33" i="4"/>
  <c r="P33" i="4"/>
  <c r="N33" i="4"/>
  <c r="L33" i="4"/>
  <c r="J33" i="4"/>
  <c r="H33" i="4"/>
  <c r="F33" i="4"/>
  <c r="D33" i="4"/>
  <c r="C33" i="4"/>
  <c r="B33" i="4"/>
  <c r="R32" i="4"/>
  <c r="P32" i="4"/>
  <c r="N32" i="4"/>
  <c r="L32" i="4"/>
  <c r="J32" i="4"/>
  <c r="H32" i="4"/>
  <c r="F32" i="4"/>
  <c r="D32" i="4"/>
  <c r="C32" i="4"/>
  <c r="B32" i="4"/>
  <c r="R31" i="4"/>
  <c r="P31" i="4"/>
  <c r="N31" i="4"/>
  <c r="L31" i="4"/>
  <c r="J31" i="4"/>
  <c r="H31" i="4"/>
  <c r="F31" i="4"/>
  <c r="D31" i="4"/>
  <c r="C31" i="4"/>
  <c r="B31" i="4"/>
  <c r="R30" i="4"/>
  <c r="P30" i="4"/>
  <c r="N30" i="4"/>
  <c r="L30" i="4"/>
  <c r="J30" i="4"/>
  <c r="H30" i="4"/>
  <c r="F30" i="4"/>
  <c r="D30" i="4"/>
  <c r="C30" i="4"/>
  <c r="B30" i="4"/>
  <c r="R29" i="4"/>
  <c r="P29" i="4"/>
  <c r="N29" i="4"/>
  <c r="L29" i="4"/>
  <c r="J29" i="4"/>
  <c r="H29" i="4"/>
  <c r="F29" i="4"/>
  <c r="D29" i="4"/>
  <c r="C29" i="4"/>
  <c r="B29" i="4"/>
  <c r="R28" i="4"/>
  <c r="P28" i="4"/>
  <c r="N28" i="4"/>
  <c r="L28" i="4"/>
  <c r="J28" i="4"/>
  <c r="H28" i="4"/>
  <c r="F28" i="4"/>
  <c r="D28" i="4"/>
  <c r="C28" i="4"/>
  <c r="B28" i="4"/>
  <c r="R27" i="4"/>
  <c r="L27" i="4"/>
  <c r="J27" i="4"/>
  <c r="H27" i="4"/>
  <c r="F27" i="4"/>
  <c r="D27" i="4"/>
  <c r="C27" i="4"/>
  <c r="B27" i="4"/>
  <c r="R26" i="4"/>
  <c r="P26" i="4"/>
  <c r="N26" i="4"/>
  <c r="L26" i="4"/>
  <c r="J26" i="4"/>
  <c r="H26" i="4"/>
  <c r="F26" i="4"/>
  <c r="D26" i="4"/>
  <c r="C26" i="4"/>
  <c r="B26" i="4"/>
  <c r="R25" i="4"/>
  <c r="P25" i="4"/>
  <c r="N25" i="4"/>
  <c r="L25" i="4"/>
  <c r="J25" i="4"/>
  <c r="H25" i="4"/>
  <c r="F25" i="4"/>
  <c r="D25" i="4"/>
  <c r="C25" i="4"/>
  <c r="B25" i="4"/>
  <c r="R24" i="4"/>
  <c r="P24" i="4"/>
  <c r="N24" i="4"/>
  <c r="L24" i="4"/>
  <c r="J24" i="4"/>
  <c r="H24" i="4"/>
  <c r="F24" i="4"/>
  <c r="D24" i="4"/>
  <c r="C24" i="4"/>
  <c r="B24" i="4"/>
  <c r="R23" i="4"/>
  <c r="P23" i="4"/>
  <c r="N23" i="4"/>
  <c r="L23" i="4"/>
  <c r="J23" i="4"/>
  <c r="H23" i="4"/>
  <c r="F23" i="4"/>
  <c r="D23" i="4"/>
  <c r="C23" i="4"/>
  <c r="B23" i="4"/>
  <c r="R22" i="4"/>
  <c r="P22" i="4"/>
  <c r="N22" i="4"/>
  <c r="L22" i="4"/>
  <c r="J22" i="4"/>
  <c r="H22" i="4"/>
  <c r="F22" i="4"/>
  <c r="D22" i="4"/>
  <c r="C22" i="4"/>
  <c r="B22" i="4"/>
  <c r="R21" i="4"/>
  <c r="P21" i="4"/>
  <c r="N21" i="4"/>
  <c r="L21" i="4"/>
  <c r="J21" i="4"/>
  <c r="H21" i="4"/>
  <c r="F21" i="4"/>
  <c r="D21" i="4"/>
  <c r="C21" i="4"/>
  <c r="B21" i="4"/>
  <c r="R20" i="4"/>
  <c r="P20" i="4"/>
  <c r="N20" i="4"/>
  <c r="L20" i="4"/>
  <c r="J20" i="4"/>
  <c r="H20" i="4"/>
  <c r="F20" i="4"/>
  <c r="D20" i="4"/>
  <c r="C20" i="4"/>
  <c r="B20" i="4"/>
  <c r="R19" i="4"/>
  <c r="P19" i="4"/>
  <c r="N19" i="4"/>
  <c r="L19" i="4"/>
  <c r="J19" i="4"/>
  <c r="H19" i="4"/>
  <c r="F19" i="4"/>
  <c r="D19" i="4"/>
  <c r="C19" i="4"/>
  <c r="B19" i="4"/>
  <c r="R18" i="4"/>
  <c r="P18" i="4"/>
  <c r="N18" i="4"/>
  <c r="L18" i="4"/>
  <c r="J18" i="4"/>
  <c r="H18" i="4"/>
  <c r="F18" i="4"/>
  <c r="D18" i="4"/>
  <c r="C18" i="4"/>
  <c r="B18" i="4"/>
  <c r="R17" i="4"/>
  <c r="P17" i="4"/>
  <c r="N17" i="4"/>
  <c r="L17" i="4"/>
  <c r="J17" i="4"/>
  <c r="H17" i="4"/>
  <c r="F17" i="4"/>
  <c r="D17" i="4"/>
  <c r="C17" i="4"/>
  <c r="B17" i="4"/>
  <c r="R16" i="4"/>
  <c r="P16" i="4"/>
  <c r="N16" i="4"/>
  <c r="L16" i="4"/>
  <c r="J16" i="4"/>
  <c r="H16" i="4"/>
  <c r="F16" i="4"/>
  <c r="D16" i="4"/>
  <c r="C16" i="4"/>
  <c r="B16" i="4"/>
  <c r="R15" i="4"/>
  <c r="P15" i="4"/>
  <c r="N15" i="4"/>
  <c r="L15" i="4"/>
  <c r="J15" i="4"/>
  <c r="H15" i="4"/>
  <c r="F15" i="4"/>
  <c r="D15" i="4"/>
  <c r="C15" i="4"/>
  <c r="B15" i="4"/>
  <c r="R14" i="4"/>
  <c r="P14" i="4"/>
  <c r="N14" i="4"/>
  <c r="L14" i="4"/>
  <c r="J14" i="4"/>
  <c r="H14" i="4"/>
  <c r="F14" i="4"/>
  <c r="D14" i="4"/>
  <c r="C14" i="4"/>
  <c r="B14" i="4"/>
  <c r="R13" i="4"/>
  <c r="P13" i="4"/>
  <c r="N13" i="4"/>
  <c r="L13" i="4"/>
  <c r="J13" i="4"/>
  <c r="H13" i="4"/>
  <c r="F13" i="4"/>
  <c r="D13" i="4"/>
  <c r="C13" i="4"/>
  <c r="B13" i="4"/>
  <c r="R12" i="4"/>
  <c r="P12" i="4"/>
  <c r="N12" i="4"/>
  <c r="L12" i="4"/>
  <c r="J12" i="4"/>
  <c r="H12" i="4"/>
  <c r="F12" i="4"/>
  <c r="D12" i="4"/>
  <c r="C12" i="4"/>
  <c r="B12" i="4"/>
  <c r="R11" i="4"/>
  <c r="H11" i="4"/>
  <c r="F11" i="4"/>
  <c r="D11" i="4"/>
  <c r="C11" i="4"/>
  <c r="B11" i="4"/>
  <c r="R10" i="4"/>
  <c r="H10" i="4"/>
  <c r="F10" i="4"/>
  <c r="D10" i="4"/>
  <c r="C10" i="4"/>
  <c r="B10" i="4"/>
  <c r="R9" i="4"/>
  <c r="P9" i="4"/>
  <c r="N9" i="4"/>
  <c r="L9" i="4"/>
  <c r="J9" i="4"/>
  <c r="H9" i="4"/>
  <c r="F9" i="4"/>
  <c r="D9" i="4"/>
  <c r="C9" i="4"/>
  <c r="B9" i="4"/>
  <c r="R8" i="4"/>
  <c r="P8" i="4"/>
  <c r="N8" i="4"/>
  <c r="L8" i="4"/>
  <c r="J8" i="4"/>
  <c r="H8" i="4"/>
  <c r="F8" i="4"/>
  <c r="D8" i="4"/>
  <c r="C8" i="4"/>
  <c r="B8" i="4"/>
  <c r="R37" i="2"/>
  <c r="P37" i="2"/>
  <c r="N37" i="2"/>
  <c r="L37" i="2"/>
  <c r="J37" i="2"/>
  <c r="H37" i="2"/>
  <c r="F37" i="2"/>
  <c r="D37" i="2"/>
  <c r="C37" i="2"/>
  <c r="B37" i="2"/>
  <c r="R36" i="2"/>
  <c r="F36" i="2"/>
  <c r="D36" i="2"/>
  <c r="C36" i="2"/>
  <c r="B36" i="2"/>
  <c r="R35" i="2"/>
  <c r="P35" i="2"/>
  <c r="N35" i="2"/>
  <c r="L35" i="2"/>
  <c r="J35" i="2"/>
  <c r="H35" i="2"/>
  <c r="F35" i="2"/>
  <c r="D35" i="2"/>
  <c r="C35" i="2"/>
  <c r="B35" i="2"/>
  <c r="R34" i="2"/>
  <c r="P34" i="2"/>
  <c r="N34" i="2"/>
  <c r="L34" i="2"/>
  <c r="J34" i="2"/>
  <c r="H34" i="2"/>
  <c r="F34" i="2"/>
  <c r="D34" i="2"/>
  <c r="C34" i="2"/>
  <c r="B34" i="2"/>
  <c r="R33" i="2"/>
  <c r="P33" i="2"/>
  <c r="N33" i="2"/>
  <c r="L33" i="2"/>
  <c r="J33" i="2"/>
  <c r="H33" i="2"/>
  <c r="F33" i="2"/>
  <c r="D33" i="2"/>
  <c r="C33" i="2"/>
  <c r="B33" i="2"/>
  <c r="R32" i="2"/>
  <c r="P32" i="2"/>
  <c r="N32" i="2"/>
  <c r="L32" i="2"/>
  <c r="J32" i="2"/>
  <c r="H32" i="2"/>
  <c r="F32" i="2"/>
  <c r="D32" i="2"/>
  <c r="C32" i="2"/>
  <c r="B32" i="2"/>
  <c r="R31" i="2"/>
  <c r="P31" i="2"/>
  <c r="N31" i="2"/>
  <c r="L31" i="2"/>
  <c r="J31" i="2"/>
  <c r="H31" i="2"/>
  <c r="F31" i="2"/>
  <c r="D31" i="2"/>
  <c r="C31" i="2"/>
  <c r="B31" i="2"/>
  <c r="R30" i="2"/>
  <c r="P30" i="2"/>
  <c r="N30" i="2"/>
  <c r="L30" i="2"/>
  <c r="J30" i="2"/>
  <c r="H30" i="2"/>
  <c r="F30" i="2"/>
  <c r="D30" i="2"/>
  <c r="C30" i="2"/>
  <c r="B30" i="2"/>
  <c r="R29" i="2"/>
  <c r="P29" i="2"/>
  <c r="N29" i="2"/>
  <c r="L29" i="2"/>
  <c r="J29" i="2"/>
  <c r="H29" i="2"/>
  <c r="F29" i="2"/>
  <c r="D29" i="2"/>
  <c r="C29" i="2"/>
  <c r="B29" i="2"/>
  <c r="R28" i="2"/>
  <c r="P28" i="2"/>
  <c r="N28" i="2"/>
  <c r="L28" i="2"/>
  <c r="J28" i="2"/>
  <c r="H28" i="2"/>
  <c r="F28" i="2"/>
  <c r="D28" i="2"/>
  <c r="C28" i="2"/>
  <c r="B28" i="2"/>
  <c r="R27" i="2"/>
  <c r="P27" i="2"/>
  <c r="N27" i="2"/>
  <c r="L27" i="2"/>
  <c r="J27" i="2"/>
  <c r="H27" i="2"/>
  <c r="F27" i="2"/>
  <c r="D27" i="2"/>
  <c r="C27" i="2"/>
  <c r="B27" i="2"/>
  <c r="R26" i="2"/>
  <c r="P26" i="2"/>
  <c r="N26" i="2"/>
  <c r="L26" i="2"/>
  <c r="J26" i="2"/>
  <c r="H26" i="2"/>
  <c r="F26" i="2"/>
  <c r="D26" i="2"/>
  <c r="C26" i="2"/>
  <c r="B26" i="2"/>
  <c r="R25" i="2"/>
  <c r="P25" i="2"/>
  <c r="N25" i="2"/>
  <c r="L25" i="2"/>
  <c r="J25" i="2"/>
  <c r="H25" i="2"/>
  <c r="F25" i="2"/>
  <c r="D25" i="2"/>
  <c r="C25" i="2"/>
  <c r="B25" i="2"/>
  <c r="R24" i="2"/>
  <c r="P24" i="2"/>
  <c r="N24" i="2"/>
  <c r="L24" i="2"/>
  <c r="J24" i="2"/>
  <c r="H24" i="2"/>
  <c r="F24" i="2"/>
  <c r="D24" i="2"/>
  <c r="C24" i="2"/>
  <c r="B24" i="2"/>
  <c r="R23" i="2"/>
  <c r="L23" i="2"/>
  <c r="J23" i="2"/>
  <c r="H23" i="2"/>
  <c r="F23" i="2"/>
  <c r="D23" i="2"/>
  <c r="C23" i="2"/>
  <c r="B23" i="2"/>
  <c r="R22" i="2"/>
  <c r="P22" i="2"/>
  <c r="N22" i="2"/>
  <c r="L22" i="2"/>
  <c r="J22" i="2"/>
  <c r="H22" i="2"/>
  <c r="F22" i="2"/>
  <c r="D22" i="2"/>
  <c r="C22" i="2"/>
  <c r="B22" i="2"/>
  <c r="R21" i="2"/>
  <c r="P21" i="2"/>
  <c r="N21" i="2"/>
  <c r="L21" i="2"/>
  <c r="J21" i="2"/>
  <c r="H21" i="2"/>
  <c r="F21" i="2"/>
  <c r="D21" i="2"/>
  <c r="C21" i="2"/>
  <c r="B21" i="2"/>
  <c r="R20" i="2"/>
  <c r="P20" i="2"/>
  <c r="N20" i="2"/>
  <c r="L20" i="2"/>
  <c r="J20" i="2"/>
  <c r="H20" i="2"/>
  <c r="F20" i="2"/>
  <c r="D20" i="2"/>
  <c r="C20" i="2"/>
  <c r="B20" i="2"/>
  <c r="R19" i="2"/>
  <c r="P19" i="2"/>
  <c r="N19" i="2"/>
  <c r="L19" i="2"/>
  <c r="J19" i="2"/>
  <c r="H19" i="2"/>
  <c r="F19" i="2"/>
  <c r="D19" i="2"/>
  <c r="C19" i="2"/>
  <c r="B19" i="2"/>
  <c r="R18" i="2"/>
  <c r="P18" i="2"/>
  <c r="N18" i="2"/>
  <c r="L18" i="2"/>
  <c r="J18" i="2"/>
  <c r="H18" i="2"/>
  <c r="F18" i="2"/>
  <c r="D18" i="2"/>
  <c r="C18" i="2"/>
  <c r="B18" i="2"/>
  <c r="R17" i="2"/>
  <c r="P17" i="2"/>
  <c r="N17" i="2"/>
  <c r="L17" i="2"/>
  <c r="J17" i="2"/>
  <c r="H17" i="2"/>
  <c r="F17" i="2"/>
  <c r="D17" i="2"/>
  <c r="C17" i="2"/>
  <c r="B17" i="2"/>
  <c r="R16" i="2"/>
  <c r="P16" i="2"/>
  <c r="N16" i="2"/>
  <c r="L16" i="2"/>
  <c r="J16" i="2"/>
  <c r="H16" i="2"/>
  <c r="F16" i="2"/>
  <c r="D16" i="2"/>
  <c r="C16" i="2"/>
  <c r="B16" i="2"/>
  <c r="R15" i="2"/>
  <c r="P15" i="2"/>
  <c r="N15" i="2"/>
  <c r="L15" i="2"/>
  <c r="J15" i="2"/>
  <c r="H15" i="2"/>
  <c r="F15" i="2"/>
  <c r="D15" i="2"/>
  <c r="C15" i="2"/>
  <c r="B15" i="2"/>
  <c r="R14" i="2"/>
  <c r="P14" i="2"/>
  <c r="N14" i="2"/>
  <c r="L14" i="2"/>
  <c r="J14" i="2"/>
  <c r="H14" i="2"/>
  <c r="F14" i="2"/>
  <c r="D14" i="2"/>
  <c r="C14" i="2"/>
  <c r="B14" i="2"/>
  <c r="R13" i="2"/>
  <c r="P13" i="2"/>
  <c r="N13" i="2"/>
  <c r="L13" i="2"/>
  <c r="J13" i="2"/>
  <c r="H13" i="2"/>
  <c r="F13" i="2"/>
  <c r="D13" i="2"/>
  <c r="C13" i="2"/>
  <c r="B13" i="2"/>
  <c r="R12" i="2"/>
  <c r="P12" i="2"/>
  <c r="N12" i="2"/>
  <c r="L12" i="2"/>
  <c r="J12" i="2"/>
  <c r="H12" i="2"/>
  <c r="F12" i="2"/>
  <c r="D12" i="2"/>
  <c r="C12" i="2"/>
  <c r="B12" i="2"/>
  <c r="R11" i="2"/>
  <c r="P11" i="2"/>
  <c r="N11" i="2"/>
  <c r="L11" i="2"/>
  <c r="J11" i="2"/>
  <c r="H11" i="2"/>
  <c r="F11" i="2"/>
  <c r="D11" i="2"/>
  <c r="C11" i="2"/>
  <c r="B11" i="2"/>
  <c r="R10" i="2"/>
  <c r="P10" i="2"/>
  <c r="N10" i="2"/>
  <c r="L10" i="2"/>
  <c r="J10" i="2"/>
  <c r="H10" i="2"/>
  <c r="F10" i="2"/>
  <c r="D10" i="2"/>
  <c r="C10" i="2"/>
  <c r="B10" i="2"/>
  <c r="R9" i="2"/>
  <c r="H9" i="2"/>
  <c r="F9" i="2"/>
  <c r="D9" i="2"/>
  <c r="C9" i="2"/>
  <c r="B9" i="2"/>
  <c r="R8" i="2"/>
  <c r="P8" i="2"/>
  <c r="N8" i="2"/>
  <c r="L8" i="2"/>
  <c r="J8" i="2"/>
  <c r="H8" i="2"/>
  <c r="F8" i="2"/>
  <c r="D8" i="2"/>
  <c r="C8" i="2"/>
  <c r="B8" i="2"/>
  <c r="P10" i="11"/>
  <c r="N10" i="11"/>
  <c r="L10" i="11"/>
  <c r="J10" i="11"/>
  <c r="H10" i="11"/>
  <c r="F10" i="11"/>
  <c r="D10" i="11"/>
  <c r="C10" i="11"/>
  <c r="B10" i="11"/>
  <c r="P9" i="11"/>
  <c r="L9" i="11"/>
  <c r="J9" i="11"/>
  <c r="H9" i="11"/>
  <c r="F9" i="11"/>
  <c r="D9" i="11"/>
  <c r="C9" i="11"/>
  <c r="B9" i="11"/>
  <c r="P8" i="11"/>
  <c r="F8" i="11"/>
  <c r="D8" i="11"/>
  <c r="C8" i="11"/>
  <c r="B8" i="11"/>
  <c r="P10" i="9"/>
  <c r="N10" i="9"/>
  <c r="L10" i="9"/>
  <c r="J10" i="9"/>
  <c r="H10" i="9"/>
  <c r="F10" i="9"/>
  <c r="D10" i="9"/>
  <c r="C10" i="9"/>
  <c r="B10" i="9"/>
  <c r="P9" i="9"/>
  <c r="L9" i="9"/>
  <c r="J9" i="9"/>
  <c r="H9" i="9"/>
  <c r="F9" i="9"/>
  <c r="D9" i="9"/>
  <c r="C9" i="9"/>
  <c r="B9" i="9"/>
  <c r="P8" i="9"/>
  <c r="F8" i="9"/>
  <c r="D8" i="9"/>
  <c r="C8" i="9"/>
  <c r="B8" i="9"/>
  <c r="R73" i="8"/>
  <c r="P73" i="8"/>
  <c r="N73" i="8"/>
  <c r="L73" i="8"/>
  <c r="J73" i="8"/>
  <c r="H73" i="8"/>
  <c r="F73" i="8"/>
  <c r="D73" i="8"/>
  <c r="C73" i="8"/>
  <c r="B73" i="8"/>
  <c r="R72" i="8"/>
  <c r="P72" i="8"/>
  <c r="N72" i="8"/>
  <c r="L72" i="8"/>
  <c r="J72" i="8"/>
  <c r="H72" i="8"/>
  <c r="F72" i="8"/>
  <c r="D72" i="8"/>
  <c r="C72" i="8"/>
  <c r="B72" i="8"/>
  <c r="R71" i="8"/>
  <c r="L71" i="8"/>
  <c r="J71" i="8"/>
  <c r="H71" i="8"/>
  <c r="F71" i="8"/>
  <c r="D71" i="8"/>
  <c r="C71" i="8"/>
  <c r="B71" i="8"/>
  <c r="R70" i="8"/>
  <c r="L70" i="8"/>
  <c r="J70" i="8"/>
  <c r="H70" i="8"/>
  <c r="F70" i="8"/>
  <c r="D70" i="8"/>
  <c r="C70" i="8"/>
  <c r="B70" i="8"/>
  <c r="R69" i="8"/>
  <c r="N69" i="8"/>
  <c r="L69" i="8"/>
  <c r="J69" i="8"/>
  <c r="H69" i="8"/>
  <c r="F69" i="8"/>
  <c r="D69" i="8"/>
  <c r="C69" i="8"/>
  <c r="B69" i="8"/>
  <c r="R68" i="8"/>
  <c r="N68" i="8"/>
  <c r="L68" i="8"/>
  <c r="J68" i="8"/>
  <c r="H68" i="8"/>
  <c r="F68" i="8"/>
  <c r="D68" i="8"/>
  <c r="C68" i="8"/>
  <c r="B68" i="8"/>
  <c r="R67" i="8"/>
  <c r="N67" i="8"/>
  <c r="L67" i="8"/>
  <c r="J67" i="8"/>
  <c r="H67" i="8"/>
  <c r="F67" i="8"/>
  <c r="D67" i="8"/>
  <c r="C67" i="8"/>
  <c r="B67" i="8"/>
  <c r="R66" i="8"/>
  <c r="P66" i="8"/>
  <c r="N66" i="8"/>
  <c r="L66" i="8"/>
  <c r="J66" i="8"/>
  <c r="H66" i="8"/>
  <c r="F66" i="8"/>
  <c r="D66" i="8"/>
  <c r="C66" i="8"/>
  <c r="B66" i="8"/>
  <c r="R65" i="8"/>
  <c r="P65" i="8"/>
  <c r="N65" i="8"/>
  <c r="L65" i="8"/>
  <c r="J65" i="8"/>
  <c r="H65" i="8"/>
  <c r="F65" i="8"/>
  <c r="D65" i="8"/>
  <c r="C65" i="8"/>
  <c r="B65" i="8"/>
  <c r="R64" i="8"/>
  <c r="P64" i="8"/>
  <c r="N64" i="8"/>
  <c r="L64" i="8"/>
  <c r="J64" i="8"/>
  <c r="H64" i="8"/>
  <c r="F64" i="8"/>
  <c r="D64" i="8"/>
  <c r="C64" i="8"/>
  <c r="B64" i="8"/>
  <c r="R63" i="8"/>
  <c r="J63" i="8"/>
  <c r="H63" i="8"/>
  <c r="F63" i="8"/>
  <c r="D63" i="8"/>
  <c r="C63" i="8"/>
  <c r="B63" i="8"/>
  <c r="R62" i="8"/>
  <c r="P62" i="8"/>
  <c r="N62" i="8"/>
  <c r="L62" i="8"/>
  <c r="J62" i="8"/>
  <c r="H62" i="8"/>
  <c r="F62" i="8"/>
  <c r="D62" i="8"/>
  <c r="C62" i="8"/>
  <c r="B62" i="8"/>
  <c r="R61" i="8"/>
  <c r="N61" i="8"/>
  <c r="L61" i="8"/>
  <c r="J61" i="8"/>
  <c r="H61" i="8"/>
  <c r="F61" i="8"/>
  <c r="D61" i="8"/>
  <c r="C61" i="8"/>
  <c r="B61" i="8"/>
  <c r="R60" i="8"/>
  <c r="L60" i="8"/>
  <c r="J60" i="8"/>
  <c r="H60" i="8"/>
  <c r="F60" i="8"/>
  <c r="D60" i="8"/>
  <c r="C60" i="8"/>
  <c r="B60" i="8"/>
  <c r="R59" i="8"/>
  <c r="L59" i="8"/>
  <c r="J59" i="8"/>
  <c r="H59" i="8"/>
  <c r="F59" i="8"/>
  <c r="D59" i="8"/>
  <c r="C59" i="8"/>
  <c r="B59" i="8"/>
  <c r="R58" i="8"/>
  <c r="L58" i="8"/>
  <c r="J58" i="8"/>
  <c r="H58" i="8"/>
  <c r="F58" i="8"/>
  <c r="D58" i="8"/>
  <c r="C58" i="8"/>
  <c r="B58" i="8"/>
  <c r="R57" i="8"/>
  <c r="N57" i="8"/>
  <c r="L57" i="8"/>
  <c r="J57" i="8"/>
  <c r="H57" i="8"/>
  <c r="F57" i="8"/>
  <c r="D57" i="8"/>
  <c r="C57" i="8"/>
  <c r="B57" i="8"/>
  <c r="R56" i="8"/>
  <c r="N56" i="8"/>
  <c r="L56" i="8"/>
  <c r="J56" i="8"/>
  <c r="H56" i="8"/>
  <c r="F56" i="8"/>
  <c r="D56" i="8"/>
  <c r="C56" i="8"/>
  <c r="B56" i="8"/>
  <c r="R55" i="8"/>
  <c r="P55" i="8"/>
  <c r="N55" i="8"/>
  <c r="L55" i="8"/>
  <c r="J55" i="8"/>
  <c r="H55" i="8"/>
  <c r="F55" i="8"/>
  <c r="D55" i="8"/>
  <c r="C55" i="8"/>
  <c r="B55" i="8"/>
  <c r="R54" i="8"/>
  <c r="J54" i="8"/>
  <c r="H54" i="8"/>
  <c r="F54" i="8"/>
  <c r="D54" i="8"/>
  <c r="C54" i="8"/>
  <c r="B54" i="8"/>
  <c r="R53" i="8"/>
  <c r="P53" i="8"/>
  <c r="N53" i="8"/>
  <c r="L53" i="8"/>
  <c r="J53" i="8"/>
  <c r="H53" i="8"/>
  <c r="F53" i="8"/>
  <c r="D53" i="8"/>
  <c r="C53" i="8"/>
  <c r="B53" i="8"/>
  <c r="R52" i="8"/>
  <c r="P52" i="8"/>
  <c r="N52" i="8"/>
  <c r="L52" i="8"/>
  <c r="J52" i="8"/>
  <c r="H52" i="8"/>
  <c r="F52" i="8"/>
  <c r="D52" i="8"/>
  <c r="C52" i="8"/>
  <c r="B52" i="8"/>
  <c r="R51" i="8"/>
  <c r="L51" i="8"/>
  <c r="J51" i="8"/>
  <c r="H51" i="8"/>
  <c r="F51" i="8"/>
  <c r="D51" i="8"/>
  <c r="C51" i="8"/>
  <c r="B51" i="8"/>
  <c r="R50" i="8"/>
  <c r="J50" i="8"/>
  <c r="H50" i="8"/>
  <c r="F50" i="8"/>
  <c r="D50" i="8"/>
  <c r="C50" i="8"/>
  <c r="B50" i="8"/>
  <c r="R49" i="8"/>
  <c r="N49" i="8"/>
  <c r="L49" i="8"/>
  <c r="J49" i="8"/>
  <c r="H49" i="8"/>
  <c r="F49" i="8"/>
  <c r="D49" i="8"/>
  <c r="C49" i="8"/>
  <c r="B49" i="8"/>
  <c r="R48" i="8"/>
  <c r="P48" i="8"/>
  <c r="N48" i="8"/>
  <c r="L48" i="8"/>
  <c r="J48" i="8"/>
  <c r="H48" i="8"/>
  <c r="F48" i="8"/>
  <c r="D48" i="8"/>
  <c r="C48" i="8"/>
  <c r="B48" i="8"/>
  <c r="R47" i="8"/>
  <c r="P47" i="8"/>
  <c r="N47" i="8"/>
  <c r="L47" i="8"/>
  <c r="J47" i="8"/>
  <c r="H47" i="8"/>
  <c r="F47" i="8"/>
  <c r="D47" i="8"/>
  <c r="C47" i="8"/>
  <c r="B47" i="8"/>
  <c r="R46" i="8"/>
  <c r="N46" i="8"/>
  <c r="L46" i="8"/>
  <c r="J46" i="8"/>
  <c r="H46" i="8"/>
  <c r="F46" i="8"/>
  <c r="D46" i="8"/>
  <c r="C46" i="8"/>
  <c r="B46" i="8"/>
  <c r="R45" i="8"/>
  <c r="P45" i="8"/>
  <c r="N45" i="8"/>
  <c r="L45" i="8"/>
  <c r="J45" i="8"/>
  <c r="H45" i="8"/>
  <c r="F45" i="8"/>
  <c r="D45" i="8"/>
  <c r="C45" i="8"/>
  <c r="B45" i="8"/>
  <c r="R44" i="8"/>
  <c r="P44" i="8"/>
  <c r="N44" i="8"/>
  <c r="L44" i="8"/>
  <c r="J44" i="8"/>
  <c r="H44" i="8"/>
  <c r="F44" i="8"/>
  <c r="D44" i="8"/>
  <c r="C44" i="8"/>
  <c r="B44" i="8"/>
  <c r="R43" i="8"/>
  <c r="P43" i="8"/>
  <c r="N43" i="8"/>
  <c r="L43" i="8"/>
  <c r="J43" i="8"/>
  <c r="H43" i="8"/>
  <c r="F43" i="8"/>
  <c r="D43" i="8"/>
  <c r="C43" i="8"/>
  <c r="B43" i="8"/>
  <c r="R42" i="8"/>
  <c r="P42" i="8"/>
  <c r="N42" i="8"/>
  <c r="L42" i="8"/>
  <c r="J42" i="8"/>
  <c r="H42" i="8"/>
  <c r="F42" i="8"/>
  <c r="D42" i="8"/>
  <c r="C42" i="8"/>
  <c r="B42" i="8"/>
  <c r="R41" i="8"/>
  <c r="P41" i="8"/>
  <c r="N41" i="8"/>
  <c r="L41" i="8"/>
  <c r="J41" i="8"/>
  <c r="H41" i="8"/>
  <c r="F41" i="8"/>
  <c r="D41" i="8"/>
  <c r="C41" i="8"/>
  <c r="B41" i="8"/>
  <c r="R40" i="8"/>
  <c r="N40" i="8"/>
  <c r="L40" i="8"/>
  <c r="J40" i="8"/>
  <c r="H40" i="8"/>
  <c r="F40" i="8"/>
  <c r="D40" i="8"/>
  <c r="C40" i="8"/>
  <c r="B40" i="8"/>
  <c r="R39" i="8"/>
  <c r="F39" i="8"/>
  <c r="D39" i="8"/>
  <c r="C39" i="8"/>
  <c r="B39" i="8"/>
  <c r="R38" i="8"/>
  <c r="P38" i="8"/>
  <c r="N38" i="8"/>
  <c r="L38" i="8"/>
  <c r="J38" i="8"/>
  <c r="H38" i="8"/>
  <c r="F38" i="8"/>
  <c r="D38" i="8"/>
  <c r="C38" i="8"/>
  <c r="B38" i="8"/>
  <c r="R37" i="8"/>
  <c r="P37" i="8"/>
  <c r="N37" i="8"/>
  <c r="L37" i="8"/>
  <c r="J37" i="8"/>
  <c r="H37" i="8"/>
  <c r="F37" i="8"/>
  <c r="D37" i="8"/>
  <c r="C37" i="8"/>
  <c r="B37" i="8"/>
  <c r="R36" i="8"/>
  <c r="N36" i="8"/>
  <c r="L36" i="8"/>
  <c r="J36" i="8"/>
  <c r="H36" i="8"/>
  <c r="F36" i="8"/>
  <c r="D36" i="8"/>
  <c r="C36" i="8"/>
  <c r="B36" i="8"/>
  <c r="R35" i="8"/>
  <c r="N35" i="8"/>
  <c r="L35" i="8"/>
  <c r="J35" i="8"/>
  <c r="H35" i="8"/>
  <c r="F35" i="8"/>
  <c r="D35" i="8"/>
  <c r="C35" i="8"/>
  <c r="B35" i="8"/>
  <c r="R34" i="8"/>
  <c r="P34" i="8"/>
  <c r="N34" i="8"/>
  <c r="L34" i="8"/>
  <c r="J34" i="8"/>
  <c r="H34" i="8"/>
  <c r="F34" i="8"/>
  <c r="D34" i="8"/>
  <c r="C34" i="8"/>
  <c r="B34" i="8"/>
  <c r="R33" i="8"/>
  <c r="P33" i="8"/>
  <c r="N33" i="8"/>
  <c r="L33" i="8"/>
  <c r="J33" i="8"/>
  <c r="H33" i="8"/>
  <c r="F33" i="8"/>
  <c r="D33" i="8"/>
  <c r="C33" i="8"/>
  <c r="B33" i="8"/>
  <c r="R32" i="8"/>
  <c r="P32" i="8"/>
  <c r="N32" i="8"/>
  <c r="L32" i="8"/>
  <c r="J32" i="8"/>
  <c r="H32" i="8"/>
  <c r="F32" i="8"/>
  <c r="D32" i="8"/>
  <c r="C32" i="8"/>
  <c r="B32" i="8"/>
  <c r="R31" i="8"/>
  <c r="P31" i="8"/>
  <c r="N31" i="8"/>
  <c r="L31" i="8"/>
  <c r="J31" i="8"/>
  <c r="H31" i="8"/>
  <c r="F31" i="8"/>
  <c r="D31" i="8"/>
  <c r="C31" i="8"/>
  <c r="B31" i="8"/>
  <c r="R30" i="8"/>
  <c r="F30" i="8"/>
  <c r="D30" i="8"/>
  <c r="C30" i="8"/>
  <c r="B30" i="8"/>
  <c r="R29" i="8"/>
  <c r="P29" i="8"/>
  <c r="N29" i="8"/>
  <c r="L29" i="8"/>
  <c r="J29" i="8"/>
  <c r="H29" i="8"/>
  <c r="F29" i="8"/>
  <c r="D29" i="8"/>
  <c r="C29" i="8"/>
  <c r="B29" i="8"/>
  <c r="R28" i="8"/>
  <c r="L28" i="8"/>
  <c r="J28" i="8"/>
  <c r="H28" i="8"/>
  <c r="F28" i="8"/>
  <c r="D28" i="8"/>
  <c r="C28" i="8"/>
  <c r="B28" i="8"/>
  <c r="R27" i="8"/>
  <c r="P27" i="8"/>
  <c r="N27" i="8"/>
  <c r="L27" i="8"/>
  <c r="J27" i="8"/>
  <c r="H27" i="8"/>
  <c r="F27" i="8"/>
  <c r="D27" i="8"/>
  <c r="C27" i="8"/>
  <c r="B27" i="8"/>
  <c r="R26" i="8"/>
  <c r="P26" i="8"/>
  <c r="N26" i="8"/>
  <c r="L26" i="8"/>
  <c r="J26" i="8"/>
  <c r="H26" i="8"/>
  <c r="F26" i="8"/>
  <c r="D26" i="8"/>
  <c r="C26" i="8"/>
  <c r="B26" i="8"/>
  <c r="R25" i="8"/>
  <c r="L25" i="8"/>
  <c r="J25" i="8"/>
  <c r="H25" i="8"/>
  <c r="F25" i="8"/>
  <c r="D25" i="8"/>
  <c r="C25" i="8"/>
  <c r="B25" i="8"/>
  <c r="R24" i="8"/>
  <c r="P24" i="8"/>
  <c r="N24" i="8"/>
  <c r="L24" i="8"/>
  <c r="J24" i="8"/>
  <c r="H24" i="8"/>
  <c r="F24" i="8"/>
  <c r="D24" i="8"/>
  <c r="C24" i="8"/>
  <c r="B24" i="8"/>
  <c r="R23" i="8"/>
  <c r="P23" i="8"/>
  <c r="N23" i="8"/>
  <c r="L23" i="8"/>
  <c r="J23" i="8"/>
  <c r="H23" i="8"/>
  <c r="F23" i="8"/>
  <c r="D23" i="8"/>
  <c r="C23" i="8"/>
  <c r="B23" i="8"/>
  <c r="R22" i="8"/>
  <c r="P22" i="8"/>
  <c r="N22" i="8"/>
  <c r="L22" i="8"/>
  <c r="J22" i="8"/>
  <c r="H22" i="8"/>
  <c r="F22" i="8"/>
  <c r="D22" i="8"/>
  <c r="C22" i="8"/>
  <c r="B22" i="8"/>
  <c r="R21" i="8"/>
  <c r="P21" i="8"/>
  <c r="N21" i="8"/>
  <c r="L21" i="8"/>
  <c r="J21" i="8"/>
  <c r="H21" i="8"/>
  <c r="F21" i="8"/>
  <c r="D21" i="8"/>
  <c r="C21" i="8"/>
  <c r="B21" i="8"/>
  <c r="R20" i="8"/>
  <c r="P20" i="8"/>
  <c r="N20" i="8"/>
  <c r="L20" i="8"/>
  <c r="J20" i="8"/>
  <c r="H20" i="8"/>
  <c r="F20" i="8"/>
  <c r="D20" i="8"/>
  <c r="C20" i="8"/>
  <c r="B20" i="8"/>
  <c r="R19" i="8"/>
  <c r="N19" i="8"/>
  <c r="L19" i="8"/>
  <c r="J19" i="8"/>
  <c r="H19" i="8"/>
  <c r="F19" i="8"/>
  <c r="D19" i="8"/>
  <c r="C19" i="8"/>
  <c r="B19" i="8"/>
  <c r="R18" i="8"/>
  <c r="P18" i="8"/>
  <c r="N18" i="8"/>
  <c r="L18" i="8"/>
  <c r="J18" i="8"/>
  <c r="H18" i="8"/>
  <c r="F18" i="8"/>
  <c r="D18" i="8"/>
  <c r="C18" i="8"/>
  <c r="B18" i="8"/>
  <c r="R17" i="8"/>
  <c r="P17" i="8"/>
  <c r="N17" i="8"/>
  <c r="L17" i="8"/>
  <c r="J17" i="8"/>
  <c r="H17" i="8"/>
  <c r="F17" i="8"/>
  <c r="D17" i="8"/>
  <c r="C17" i="8"/>
  <c r="B17" i="8"/>
  <c r="R16" i="8"/>
  <c r="P16" i="8"/>
  <c r="N16" i="8"/>
  <c r="L16" i="8"/>
  <c r="J16" i="8"/>
  <c r="H16" i="8"/>
  <c r="F16" i="8"/>
  <c r="D16" i="8"/>
  <c r="C16" i="8"/>
  <c r="B16" i="8"/>
  <c r="R15" i="8"/>
  <c r="P15" i="8"/>
  <c r="N15" i="8"/>
  <c r="L15" i="8"/>
  <c r="J15" i="8"/>
  <c r="H15" i="8"/>
  <c r="F15" i="8"/>
  <c r="D15" i="8"/>
  <c r="C15" i="8"/>
  <c r="B15" i="8"/>
  <c r="R14" i="8"/>
  <c r="J14" i="8"/>
  <c r="H14" i="8"/>
  <c r="F14" i="8"/>
  <c r="D14" i="8"/>
  <c r="C14" i="8"/>
  <c r="B14" i="8"/>
  <c r="R13" i="8"/>
  <c r="L13" i="8"/>
  <c r="J13" i="8"/>
  <c r="H13" i="8"/>
  <c r="F13" i="8"/>
  <c r="D13" i="8"/>
  <c r="C13" i="8"/>
  <c r="B13" i="8"/>
  <c r="R12" i="8"/>
  <c r="P12" i="8"/>
  <c r="N12" i="8"/>
  <c r="L12" i="8"/>
  <c r="J12" i="8"/>
  <c r="H12" i="8"/>
  <c r="F12" i="8"/>
  <c r="D12" i="8"/>
  <c r="C12" i="8"/>
  <c r="B12" i="8"/>
  <c r="R11" i="8"/>
  <c r="P11" i="8"/>
  <c r="N11" i="8"/>
  <c r="L11" i="8"/>
  <c r="J11" i="8"/>
  <c r="H11" i="8"/>
  <c r="F11" i="8"/>
  <c r="D11" i="8"/>
  <c r="C11" i="8"/>
  <c r="B11" i="8"/>
  <c r="R10" i="8"/>
  <c r="P10" i="8"/>
  <c r="N10" i="8"/>
  <c r="L10" i="8"/>
  <c r="J10" i="8"/>
  <c r="H10" i="8"/>
  <c r="F10" i="8"/>
  <c r="D10" i="8"/>
  <c r="C10" i="8"/>
  <c r="B10" i="8"/>
  <c r="R9" i="8"/>
  <c r="P9" i="8"/>
  <c r="N9" i="8"/>
  <c r="L9" i="8"/>
  <c r="J9" i="8"/>
  <c r="H9" i="8"/>
  <c r="F9" i="8"/>
  <c r="D9" i="8"/>
  <c r="C9" i="8"/>
  <c r="B9" i="8"/>
  <c r="R8" i="8"/>
  <c r="P8" i="8"/>
  <c r="N8" i="8"/>
  <c r="L8" i="8"/>
  <c r="J8" i="8"/>
  <c r="H8" i="8"/>
  <c r="F8" i="8"/>
  <c r="D8" i="8"/>
  <c r="C8" i="8"/>
  <c r="B8" i="8"/>
  <c r="R71" i="7"/>
  <c r="P71" i="7"/>
  <c r="N71" i="7"/>
  <c r="L71" i="7"/>
  <c r="J71" i="7"/>
  <c r="H71" i="7"/>
  <c r="F71" i="7"/>
  <c r="D71" i="7"/>
  <c r="C71" i="7"/>
  <c r="B71" i="7"/>
  <c r="R70" i="7"/>
  <c r="L70" i="7"/>
  <c r="J70" i="7"/>
  <c r="H70" i="7"/>
  <c r="F70" i="7"/>
  <c r="D70" i="7"/>
  <c r="C70" i="7"/>
  <c r="B70" i="7"/>
  <c r="R69" i="7"/>
  <c r="L69" i="7"/>
  <c r="J69" i="7"/>
  <c r="H69" i="7"/>
  <c r="F69" i="7"/>
  <c r="D69" i="7"/>
  <c r="C69" i="7"/>
  <c r="B69" i="7"/>
  <c r="R68" i="7"/>
  <c r="N68" i="7"/>
  <c r="L68" i="7"/>
  <c r="J68" i="7"/>
  <c r="H68" i="7"/>
  <c r="F68" i="7"/>
  <c r="D68" i="7"/>
  <c r="C68" i="7"/>
  <c r="B68" i="7"/>
  <c r="R67" i="7"/>
  <c r="N67" i="7"/>
  <c r="L67" i="7"/>
  <c r="J67" i="7"/>
  <c r="H67" i="7"/>
  <c r="F67" i="7"/>
  <c r="D67" i="7"/>
  <c r="C67" i="7"/>
  <c r="B67" i="7"/>
  <c r="R66" i="7"/>
  <c r="N66" i="7"/>
  <c r="L66" i="7"/>
  <c r="J66" i="7"/>
  <c r="H66" i="7"/>
  <c r="F66" i="7"/>
  <c r="D66" i="7"/>
  <c r="C66" i="7"/>
  <c r="B66" i="7"/>
  <c r="R65" i="7"/>
  <c r="P65" i="7"/>
  <c r="N65" i="7"/>
  <c r="L65" i="7"/>
  <c r="J65" i="7"/>
  <c r="H65" i="7"/>
  <c r="F65" i="7"/>
  <c r="D65" i="7"/>
  <c r="C65" i="7"/>
  <c r="B65" i="7"/>
  <c r="R64" i="7"/>
  <c r="P64" i="7"/>
  <c r="N64" i="7"/>
  <c r="L64" i="7"/>
  <c r="J64" i="7"/>
  <c r="H64" i="7"/>
  <c r="F64" i="7"/>
  <c r="D64" i="7"/>
  <c r="C64" i="7"/>
  <c r="B64" i="7"/>
  <c r="R63" i="7"/>
  <c r="P63" i="7"/>
  <c r="N63" i="7"/>
  <c r="L63" i="7"/>
  <c r="J63" i="7"/>
  <c r="H63" i="7"/>
  <c r="F63" i="7"/>
  <c r="D63" i="7"/>
  <c r="C63" i="7"/>
  <c r="B63" i="7"/>
  <c r="R62" i="7"/>
  <c r="J62" i="7"/>
  <c r="H62" i="7"/>
  <c r="F62" i="7"/>
  <c r="D62" i="7"/>
  <c r="C62" i="7"/>
  <c r="B62" i="7"/>
  <c r="R61" i="7"/>
  <c r="L61" i="7"/>
  <c r="J61" i="7"/>
  <c r="H61" i="7"/>
  <c r="F61" i="7"/>
  <c r="D61" i="7"/>
  <c r="C61" i="7"/>
  <c r="B61" i="7"/>
  <c r="R60" i="7"/>
  <c r="N60" i="7"/>
  <c r="L60" i="7"/>
  <c r="J60" i="7"/>
  <c r="H60" i="7"/>
  <c r="F60" i="7"/>
  <c r="D60" i="7"/>
  <c r="C60" i="7"/>
  <c r="B60" i="7"/>
  <c r="R59" i="7"/>
  <c r="P59" i="7"/>
  <c r="N59" i="7"/>
  <c r="L59" i="7"/>
  <c r="J59" i="7"/>
  <c r="H59" i="7"/>
  <c r="F59" i="7"/>
  <c r="D59" i="7"/>
  <c r="C59" i="7"/>
  <c r="B59" i="7"/>
  <c r="R58" i="7"/>
  <c r="L58" i="7"/>
  <c r="J58" i="7"/>
  <c r="H58" i="7"/>
  <c r="F58" i="7"/>
  <c r="D58" i="7"/>
  <c r="C58" i="7"/>
  <c r="B58" i="7"/>
  <c r="R57" i="7"/>
  <c r="L57" i="7"/>
  <c r="J57" i="7"/>
  <c r="H57" i="7"/>
  <c r="F57" i="7"/>
  <c r="D57" i="7"/>
  <c r="C57" i="7"/>
  <c r="B57" i="7"/>
  <c r="R56" i="7"/>
  <c r="N56" i="7"/>
  <c r="L56" i="7"/>
  <c r="J56" i="7"/>
  <c r="H56" i="7"/>
  <c r="F56" i="7"/>
  <c r="D56" i="7"/>
  <c r="C56" i="7"/>
  <c r="B56" i="7"/>
  <c r="R55" i="7"/>
  <c r="N55" i="7"/>
  <c r="L55" i="7"/>
  <c r="J55" i="7"/>
  <c r="H55" i="7"/>
  <c r="F55" i="7"/>
  <c r="D55" i="7"/>
  <c r="C55" i="7"/>
  <c r="B55" i="7"/>
  <c r="R54" i="7"/>
  <c r="P54" i="7"/>
  <c r="N54" i="7"/>
  <c r="L54" i="7"/>
  <c r="J54" i="7"/>
  <c r="H54" i="7"/>
  <c r="F54" i="7"/>
  <c r="D54" i="7"/>
  <c r="C54" i="7"/>
  <c r="B54" i="7"/>
  <c r="R53" i="7"/>
  <c r="J53" i="7"/>
  <c r="H53" i="7"/>
  <c r="F53" i="7"/>
  <c r="D53" i="7"/>
  <c r="C53" i="7"/>
  <c r="B53" i="7"/>
  <c r="R52" i="7"/>
  <c r="P52" i="7"/>
  <c r="N52" i="7"/>
  <c r="L52" i="7"/>
  <c r="J52" i="7"/>
  <c r="H52" i="7"/>
  <c r="F52" i="7"/>
  <c r="D52" i="7"/>
  <c r="C52" i="7"/>
  <c r="B52" i="7"/>
  <c r="R51" i="7"/>
  <c r="J51" i="7"/>
  <c r="H51" i="7"/>
  <c r="F51" i="7"/>
  <c r="D51" i="7"/>
  <c r="C51" i="7"/>
  <c r="B51" i="7"/>
  <c r="R50" i="7"/>
  <c r="L50" i="7"/>
  <c r="J50" i="7"/>
  <c r="H50" i="7"/>
  <c r="F50" i="7"/>
  <c r="D50" i="7"/>
  <c r="C50" i="7"/>
  <c r="B50" i="7"/>
  <c r="R49" i="7"/>
  <c r="N49" i="7"/>
  <c r="L49" i="7"/>
  <c r="J49" i="7"/>
  <c r="H49" i="7"/>
  <c r="F49" i="7"/>
  <c r="D49" i="7"/>
  <c r="C49" i="7"/>
  <c r="B49" i="7"/>
  <c r="R48" i="7"/>
  <c r="N48" i="7"/>
  <c r="L48" i="7"/>
  <c r="J48" i="7"/>
  <c r="H48" i="7"/>
  <c r="F48" i="7"/>
  <c r="D48" i="7"/>
  <c r="C48" i="7"/>
  <c r="B48" i="7"/>
  <c r="R47" i="7"/>
  <c r="P47" i="7"/>
  <c r="N47" i="7"/>
  <c r="L47" i="7"/>
  <c r="J47" i="7"/>
  <c r="H47" i="7"/>
  <c r="F47" i="7"/>
  <c r="D47" i="7"/>
  <c r="C47" i="7"/>
  <c r="B47" i="7"/>
  <c r="R46" i="7"/>
  <c r="P46" i="7"/>
  <c r="N46" i="7"/>
  <c r="L46" i="7"/>
  <c r="J46" i="7"/>
  <c r="H46" i="7"/>
  <c r="F46" i="7"/>
  <c r="D46" i="7"/>
  <c r="C46" i="7"/>
  <c r="B46" i="7"/>
  <c r="R45" i="7"/>
  <c r="P45" i="7"/>
  <c r="N45" i="7"/>
  <c r="L45" i="7"/>
  <c r="J45" i="7"/>
  <c r="H45" i="7"/>
  <c r="F45" i="7"/>
  <c r="D45" i="7"/>
  <c r="C45" i="7"/>
  <c r="B45" i="7"/>
  <c r="R44" i="7"/>
  <c r="P44" i="7"/>
  <c r="N44" i="7"/>
  <c r="L44" i="7"/>
  <c r="J44" i="7"/>
  <c r="H44" i="7"/>
  <c r="F44" i="7"/>
  <c r="D44" i="7"/>
  <c r="C44" i="7"/>
  <c r="B44" i="7"/>
  <c r="R43" i="7"/>
  <c r="P43" i="7"/>
  <c r="N43" i="7"/>
  <c r="L43" i="7"/>
  <c r="J43" i="7"/>
  <c r="H43" i="7"/>
  <c r="F43" i="7"/>
  <c r="D43" i="7"/>
  <c r="C43" i="7"/>
  <c r="B43" i="7"/>
  <c r="R42" i="7"/>
  <c r="P42" i="7"/>
  <c r="N42" i="7"/>
  <c r="L42" i="7"/>
  <c r="J42" i="7"/>
  <c r="H42" i="7"/>
  <c r="F42" i="7"/>
  <c r="D42" i="7"/>
  <c r="C42" i="7"/>
  <c r="B42" i="7"/>
  <c r="R41" i="7"/>
  <c r="P41" i="7"/>
  <c r="N41" i="7"/>
  <c r="L41" i="7"/>
  <c r="J41" i="7"/>
  <c r="H41" i="7"/>
  <c r="F41" i="7"/>
  <c r="D41" i="7"/>
  <c r="C41" i="7"/>
  <c r="B41" i="7"/>
  <c r="R40" i="7"/>
  <c r="N40" i="7"/>
  <c r="L40" i="7"/>
  <c r="J40" i="7"/>
  <c r="H40" i="7"/>
  <c r="F40" i="7"/>
  <c r="D40" i="7"/>
  <c r="C40" i="7"/>
  <c r="B40" i="7"/>
  <c r="R39" i="7"/>
  <c r="H39" i="7"/>
  <c r="F39" i="7"/>
  <c r="D39" i="7"/>
  <c r="C39" i="7"/>
  <c r="B39" i="7"/>
  <c r="R38" i="7"/>
  <c r="P38" i="7"/>
  <c r="N38" i="7"/>
  <c r="L38" i="7"/>
  <c r="J38" i="7"/>
  <c r="H38" i="7"/>
  <c r="F38" i="7"/>
  <c r="D38" i="7"/>
  <c r="C38" i="7"/>
  <c r="B38" i="7"/>
  <c r="R37" i="7"/>
  <c r="P37" i="7"/>
  <c r="N37" i="7"/>
  <c r="L37" i="7"/>
  <c r="J37" i="7"/>
  <c r="H37" i="7"/>
  <c r="F37" i="7"/>
  <c r="D37" i="7"/>
  <c r="C37" i="7"/>
  <c r="B37" i="7"/>
  <c r="R36" i="7"/>
  <c r="N36" i="7"/>
  <c r="L36" i="7"/>
  <c r="J36" i="7"/>
  <c r="H36" i="7"/>
  <c r="F36" i="7"/>
  <c r="D36" i="7"/>
  <c r="C36" i="7"/>
  <c r="B36" i="7"/>
  <c r="R35" i="7"/>
  <c r="N35" i="7"/>
  <c r="L35" i="7"/>
  <c r="J35" i="7"/>
  <c r="H35" i="7"/>
  <c r="F35" i="7"/>
  <c r="D35" i="7"/>
  <c r="C35" i="7"/>
  <c r="B35" i="7"/>
  <c r="R34" i="7"/>
  <c r="P34" i="7"/>
  <c r="N34" i="7"/>
  <c r="L34" i="7"/>
  <c r="J34" i="7"/>
  <c r="H34" i="7"/>
  <c r="F34" i="7"/>
  <c r="D34" i="7"/>
  <c r="C34" i="7"/>
  <c r="B34" i="7"/>
  <c r="R33" i="7"/>
  <c r="P33" i="7"/>
  <c r="N33" i="7"/>
  <c r="L33" i="7"/>
  <c r="J33" i="7"/>
  <c r="H33" i="7"/>
  <c r="F33" i="7"/>
  <c r="D33" i="7"/>
  <c r="C33" i="7"/>
  <c r="B33" i="7"/>
  <c r="R32" i="7"/>
  <c r="P32" i="7"/>
  <c r="N32" i="7"/>
  <c r="L32" i="7"/>
  <c r="J32" i="7"/>
  <c r="H32" i="7"/>
  <c r="F32" i="7"/>
  <c r="D32" i="7"/>
  <c r="C32" i="7"/>
  <c r="B32" i="7"/>
  <c r="R31" i="7"/>
  <c r="P31" i="7"/>
  <c r="N31" i="7"/>
  <c r="L31" i="7"/>
  <c r="J31" i="7"/>
  <c r="H31" i="7"/>
  <c r="F31" i="7"/>
  <c r="D31" i="7"/>
  <c r="C31" i="7"/>
  <c r="B31" i="7"/>
  <c r="R30" i="7"/>
  <c r="F30" i="7"/>
  <c r="D30" i="7"/>
  <c r="C30" i="7"/>
  <c r="B30" i="7"/>
  <c r="R29" i="7"/>
  <c r="P29" i="7"/>
  <c r="N29" i="7"/>
  <c r="L29" i="7"/>
  <c r="J29" i="7"/>
  <c r="H29" i="7"/>
  <c r="F29" i="7"/>
  <c r="D29" i="7"/>
  <c r="C29" i="7"/>
  <c r="B29" i="7"/>
  <c r="R28" i="7"/>
  <c r="L28" i="7"/>
  <c r="J28" i="7"/>
  <c r="H28" i="7"/>
  <c r="F28" i="7"/>
  <c r="D28" i="7"/>
  <c r="C28" i="7"/>
  <c r="B28" i="7"/>
  <c r="R27" i="7"/>
  <c r="P27" i="7"/>
  <c r="N27" i="7"/>
  <c r="L27" i="7"/>
  <c r="J27" i="7"/>
  <c r="H27" i="7"/>
  <c r="F27" i="7"/>
  <c r="D27" i="7"/>
  <c r="C27" i="7"/>
  <c r="B27" i="7"/>
  <c r="R26" i="7"/>
  <c r="P26" i="7"/>
  <c r="N26" i="7"/>
  <c r="L26" i="7"/>
  <c r="J26" i="7"/>
  <c r="H26" i="7"/>
  <c r="F26" i="7"/>
  <c r="D26" i="7"/>
  <c r="C26" i="7"/>
  <c r="B26" i="7"/>
  <c r="R25" i="7"/>
  <c r="L25" i="7"/>
  <c r="J25" i="7"/>
  <c r="H25" i="7"/>
  <c r="F25" i="7"/>
  <c r="D25" i="7"/>
  <c r="C25" i="7"/>
  <c r="B25" i="7"/>
  <c r="R24" i="7"/>
  <c r="P24" i="7"/>
  <c r="N24" i="7"/>
  <c r="L24" i="7"/>
  <c r="J24" i="7"/>
  <c r="H24" i="7"/>
  <c r="F24" i="7"/>
  <c r="D24" i="7"/>
  <c r="C24" i="7"/>
  <c r="B24" i="7"/>
  <c r="R23" i="7"/>
  <c r="P23" i="7"/>
  <c r="N23" i="7"/>
  <c r="L23" i="7"/>
  <c r="J23" i="7"/>
  <c r="H23" i="7"/>
  <c r="F23" i="7"/>
  <c r="D23" i="7"/>
  <c r="C23" i="7"/>
  <c r="B23" i="7"/>
  <c r="R22" i="7"/>
  <c r="P22" i="7"/>
  <c r="N22" i="7"/>
  <c r="L22" i="7"/>
  <c r="J22" i="7"/>
  <c r="H22" i="7"/>
  <c r="F22" i="7"/>
  <c r="D22" i="7"/>
  <c r="C22" i="7"/>
  <c r="B22" i="7"/>
  <c r="R21" i="7"/>
  <c r="P21" i="7"/>
  <c r="N21" i="7"/>
  <c r="L21" i="7"/>
  <c r="J21" i="7"/>
  <c r="H21" i="7"/>
  <c r="F21" i="7"/>
  <c r="D21" i="7"/>
  <c r="C21" i="7"/>
  <c r="B21" i="7"/>
  <c r="R20" i="7"/>
  <c r="P20" i="7"/>
  <c r="N20" i="7"/>
  <c r="L20" i="7"/>
  <c r="J20" i="7"/>
  <c r="H20" i="7"/>
  <c r="F20" i="7"/>
  <c r="D20" i="7"/>
  <c r="C20" i="7"/>
  <c r="B20" i="7"/>
  <c r="R19" i="7"/>
  <c r="N19" i="7"/>
  <c r="L19" i="7"/>
  <c r="J19" i="7"/>
  <c r="H19" i="7"/>
  <c r="F19" i="7"/>
  <c r="D19" i="7"/>
  <c r="C19" i="7"/>
  <c r="B19" i="7"/>
  <c r="R18" i="7"/>
  <c r="P18" i="7"/>
  <c r="N18" i="7"/>
  <c r="L18" i="7"/>
  <c r="J18" i="7"/>
  <c r="H18" i="7"/>
  <c r="F18" i="7"/>
  <c r="D18" i="7"/>
  <c r="C18" i="7"/>
  <c r="B18" i="7"/>
  <c r="R17" i="7"/>
  <c r="P17" i="7"/>
  <c r="N17" i="7"/>
  <c r="L17" i="7"/>
  <c r="J17" i="7"/>
  <c r="H17" i="7"/>
  <c r="F17" i="7"/>
  <c r="D17" i="7"/>
  <c r="C17" i="7"/>
  <c r="B17" i="7"/>
  <c r="R16" i="7"/>
  <c r="P16" i="7"/>
  <c r="N16" i="7"/>
  <c r="L16" i="7"/>
  <c r="J16" i="7"/>
  <c r="H16" i="7"/>
  <c r="F16" i="7"/>
  <c r="D16" i="7"/>
  <c r="C16" i="7"/>
  <c r="B16" i="7"/>
  <c r="R15" i="7"/>
  <c r="P15" i="7"/>
  <c r="N15" i="7"/>
  <c r="L15" i="7"/>
  <c r="J15" i="7"/>
  <c r="H15" i="7"/>
  <c r="F15" i="7"/>
  <c r="D15" i="7"/>
  <c r="C15" i="7"/>
  <c r="B15" i="7"/>
  <c r="R14" i="7"/>
  <c r="J14" i="7"/>
  <c r="H14" i="7"/>
  <c r="F14" i="7"/>
  <c r="D14" i="7"/>
  <c r="C14" i="7"/>
  <c r="B14" i="7"/>
  <c r="R13" i="7"/>
  <c r="J13" i="7"/>
  <c r="H13" i="7"/>
  <c r="F13" i="7"/>
  <c r="D13" i="7"/>
  <c r="C13" i="7"/>
  <c r="B13" i="7"/>
  <c r="R12" i="7"/>
  <c r="P12" i="7"/>
  <c r="N12" i="7"/>
  <c r="L12" i="7"/>
  <c r="J12" i="7"/>
  <c r="H12" i="7"/>
  <c r="F12" i="7"/>
  <c r="D12" i="7"/>
  <c r="C12" i="7"/>
  <c r="B12" i="7"/>
  <c r="R11" i="7"/>
  <c r="P11" i="7"/>
  <c r="N11" i="7"/>
  <c r="L11" i="7"/>
  <c r="J11" i="7"/>
  <c r="H11" i="7"/>
  <c r="F11" i="7"/>
  <c r="D11" i="7"/>
  <c r="C11" i="7"/>
  <c r="B11" i="7"/>
  <c r="R10" i="7"/>
  <c r="P10" i="7"/>
  <c r="N10" i="7"/>
  <c r="L10" i="7"/>
  <c r="J10" i="7"/>
  <c r="H10" i="7"/>
  <c r="F10" i="7"/>
  <c r="D10" i="7"/>
  <c r="C10" i="7"/>
  <c r="B10" i="7"/>
  <c r="R9" i="7"/>
  <c r="P9" i="7"/>
  <c r="N9" i="7"/>
  <c r="L9" i="7"/>
  <c r="J9" i="7"/>
  <c r="H9" i="7"/>
  <c r="F9" i="7"/>
  <c r="D9" i="7"/>
  <c r="C9" i="7"/>
  <c r="B9" i="7"/>
  <c r="R8" i="7"/>
  <c r="P8" i="7"/>
  <c r="N8" i="7"/>
  <c r="L8" i="7"/>
  <c r="J8" i="7"/>
  <c r="H8" i="7"/>
  <c r="F8" i="7"/>
  <c r="D8" i="7"/>
  <c r="C8" i="7"/>
  <c r="B8" i="7"/>
  <c r="R23" i="3"/>
  <c r="P23" i="3"/>
  <c r="N23" i="3"/>
  <c r="L23" i="3"/>
  <c r="J23" i="3"/>
  <c r="H23" i="3"/>
  <c r="F23" i="3"/>
  <c r="D23" i="3"/>
  <c r="C23" i="3"/>
  <c r="B23" i="3"/>
  <c r="R22" i="3"/>
  <c r="J22" i="3"/>
  <c r="H22" i="3"/>
  <c r="F22" i="3"/>
  <c r="D22" i="3"/>
  <c r="C22" i="3"/>
  <c r="B22" i="3"/>
  <c r="R21" i="3"/>
  <c r="P21" i="3"/>
  <c r="N21" i="3"/>
  <c r="L21" i="3"/>
  <c r="J21" i="3"/>
  <c r="H21" i="3"/>
  <c r="F21" i="3"/>
  <c r="D21" i="3"/>
  <c r="C21" i="3"/>
  <c r="B21" i="3"/>
  <c r="R20" i="3"/>
  <c r="J20" i="3"/>
  <c r="H20" i="3"/>
  <c r="F20" i="3"/>
  <c r="D20" i="3"/>
  <c r="C20" i="3"/>
  <c r="B20" i="3"/>
  <c r="R19" i="3"/>
  <c r="J19" i="3"/>
  <c r="H19" i="3"/>
  <c r="F19" i="3"/>
  <c r="D19" i="3"/>
  <c r="C19" i="3"/>
  <c r="B19" i="3"/>
  <c r="R18" i="3"/>
  <c r="P18" i="3"/>
  <c r="N18" i="3"/>
  <c r="L18" i="3"/>
  <c r="J18" i="3"/>
  <c r="H18" i="3"/>
  <c r="F18" i="3"/>
  <c r="D18" i="3"/>
  <c r="C18" i="3"/>
  <c r="B18" i="3"/>
  <c r="R17" i="3"/>
  <c r="P17" i="3"/>
  <c r="N17" i="3"/>
  <c r="L17" i="3"/>
  <c r="J17" i="3"/>
  <c r="H17" i="3"/>
  <c r="F17" i="3"/>
  <c r="D17" i="3"/>
  <c r="C17" i="3"/>
  <c r="B17" i="3"/>
  <c r="R16" i="3"/>
  <c r="P16" i="3"/>
  <c r="N16" i="3"/>
  <c r="L16" i="3"/>
  <c r="J16" i="3"/>
  <c r="H16" i="3"/>
  <c r="F16" i="3"/>
  <c r="D16" i="3"/>
  <c r="C16" i="3"/>
  <c r="B16" i="3"/>
  <c r="R15" i="3"/>
  <c r="P15" i="3"/>
  <c r="N15" i="3"/>
  <c r="L15" i="3"/>
  <c r="J15" i="3"/>
  <c r="H15" i="3"/>
  <c r="F15" i="3"/>
  <c r="D15" i="3"/>
  <c r="C15" i="3"/>
  <c r="B15" i="3"/>
  <c r="R14" i="3"/>
  <c r="P14" i="3"/>
  <c r="N14" i="3"/>
  <c r="L14" i="3"/>
  <c r="J14" i="3"/>
  <c r="H14" i="3"/>
  <c r="F14" i="3"/>
  <c r="D14" i="3"/>
  <c r="C14" i="3"/>
  <c r="B14" i="3"/>
  <c r="R13" i="3"/>
  <c r="N13" i="3"/>
  <c r="L13" i="3"/>
  <c r="J13" i="3"/>
  <c r="H13" i="3"/>
  <c r="F13" i="3"/>
  <c r="D13" i="3"/>
  <c r="C13" i="3"/>
  <c r="B13" i="3"/>
  <c r="R12" i="3"/>
  <c r="P12" i="3"/>
  <c r="N12" i="3"/>
  <c r="L12" i="3"/>
  <c r="J12" i="3"/>
  <c r="H12" i="3"/>
  <c r="F12" i="3"/>
  <c r="D12" i="3"/>
  <c r="C12" i="3"/>
  <c r="B12" i="3"/>
  <c r="R11" i="3"/>
  <c r="J11" i="3"/>
  <c r="H11" i="3"/>
  <c r="F11" i="3"/>
  <c r="D11" i="3"/>
  <c r="C11" i="3"/>
  <c r="B11" i="3"/>
  <c r="R10" i="3"/>
  <c r="P10" i="3"/>
  <c r="N10" i="3"/>
  <c r="L10" i="3"/>
  <c r="J10" i="3"/>
  <c r="H10" i="3"/>
  <c r="F10" i="3"/>
  <c r="D10" i="3"/>
  <c r="C10" i="3"/>
  <c r="B10" i="3"/>
  <c r="R9" i="3"/>
  <c r="P9" i="3"/>
  <c r="N9" i="3"/>
  <c r="L9" i="3"/>
  <c r="J9" i="3"/>
  <c r="H9" i="3"/>
  <c r="F9" i="3"/>
  <c r="D9" i="3"/>
  <c r="C9" i="3"/>
  <c r="B9" i="3"/>
  <c r="R8" i="3"/>
  <c r="P8" i="3"/>
  <c r="N8" i="3"/>
  <c r="L8" i="3"/>
  <c r="J8" i="3"/>
  <c r="H8" i="3"/>
  <c r="F8" i="3"/>
  <c r="D8" i="3"/>
  <c r="C8" i="3"/>
  <c r="B8" i="3"/>
  <c r="R23" i="1"/>
  <c r="P23" i="1"/>
  <c r="N23" i="1"/>
  <c r="L23" i="1"/>
  <c r="J23" i="1"/>
  <c r="H23" i="1"/>
  <c r="F23" i="1"/>
  <c r="D23" i="1"/>
  <c r="C23" i="1"/>
  <c r="B23" i="1"/>
  <c r="R22" i="1"/>
  <c r="J22" i="1"/>
  <c r="H22" i="1"/>
  <c r="F22" i="1"/>
  <c r="D22" i="1"/>
  <c r="C22" i="1"/>
  <c r="B22" i="1"/>
  <c r="R21" i="1"/>
  <c r="P21" i="1"/>
  <c r="N21" i="1"/>
  <c r="L21" i="1"/>
  <c r="J21" i="1"/>
  <c r="H21" i="1"/>
  <c r="F21" i="1"/>
  <c r="D21" i="1"/>
  <c r="C21" i="1"/>
  <c r="B21" i="1"/>
  <c r="R20" i="1"/>
  <c r="J20" i="1"/>
  <c r="H20" i="1"/>
  <c r="F20" i="1"/>
  <c r="D20" i="1"/>
  <c r="C20" i="1"/>
  <c r="B20" i="1"/>
  <c r="R19" i="1"/>
  <c r="J19" i="1"/>
  <c r="H19" i="1"/>
  <c r="F19" i="1"/>
  <c r="D19" i="1"/>
  <c r="C19" i="1"/>
  <c r="B19" i="1"/>
  <c r="R18" i="1"/>
  <c r="P18" i="1"/>
  <c r="N18" i="1"/>
  <c r="L18" i="1"/>
  <c r="J18" i="1"/>
  <c r="H18" i="1"/>
  <c r="F18" i="1"/>
  <c r="D18" i="1"/>
  <c r="C18" i="1"/>
  <c r="B18" i="1"/>
  <c r="R17" i="1"/>
  <c r="P17" i="1"/>
  <c r="N17" i="1"/>
  <c r="L17" i="1"/>
  <c r="J17" i="1"/>
  <c r="H17" i="1"/>
  <c r="F17" i="1"/>
  <c r="D17" i="1"/>
  <c r="C17" i="1"/>
  <c r="B17" i="1"/>
  <c r="R16" i="1"/>
  <c r="P16" i="1"/>
  <c r="N16" i="1"/>
  <c r="L16" i="1"/>
  <c r="J16" i="1"/>
  <c r="H16" i="1"/>
  <c r="F16" i="1"/>
  <c r="D16" i="1"/>
  <c r="C16" i="1"/>
  <c r="B16" i="1"/>
  <c r="R15" i="1"/>
  <c r="P15" i="1"/>
  <c r="N15" i="1"/>
  <c r="L15" i="1"/>
  <c r="J15" i="1"/>
  <c r="H15" i="1"/>
  <c r="F15" i="1"/>
  <c r="D15" i="1"/>
  <c r="C15" i="1"/>
  <c r="B15" i="1"/>
  <c r="R14" i="1"/>
  <c r="P14" i="1"/>
  <c r="N14" i="1"/>
  <c r="L14" i="1"/>
  <c r="J14" i="1"/>
  <c r="H14" i="1"/>
  <c r="F14" i="1"/>
  <c r="D14" i="1"/>
  <c r="C14" i="1"/>
  <c r="B14" i="1"/>
  <c r="R13" i="1"/>
  <c r="N13" i="1"/>
  <c r="L13" i="1"/>
  <c r="J13" i="1"/>
  <c r="H13" i="1"/>
  <c r="F13" i="1"/>
  <c r="D13" i="1"/>
  <c r="C13" i="1"/>
  <c r="B13" i="1"/>
  <c r="R12" i="1"/>
  <c r="P12" i="1"/>
  <c r="N12" i="1"/>
  <c r="L12" i="1"/>
  <c r="J12" i="1"/>
  <c r="H12" i="1"/>
  <c r="F12" i="1"/>
  <c r="D12" i="1"/>
  <c r="C12" i="1"/>
  <c r="B12" i="1"/>
  <c r="R11" i="1"/>
  <c r="J11" i="1"/>
  <c r="H11" i="1"/>
  <c r="F11" i="1"/>
  <c r="D11" i="1"/>
  <c r="C11" i="1"/>
  <c r="B11" i="1"/>
  <c r="R10" i="1"/>
  <c r="P10" i="1"/>
  <c r="N10" i="1"/>
  <c r="L10" i="1"/>
  <c r="J10" i="1"/>
  <c r="H10" i="1"/>
  <c r="F10" i="1"/>
  <c r="D10" i="1"/>
  <c r="C10" i="1"/>
  <c r="B10" i="1"/>
  <c r="R9" i="1"/>
  <c r="P9" i="1"/>
  <c r="N9" i="1"/>
  <c r="L9" i="1"/>
  <c r="J9" i="1"/>
  <c r="H9" i="1"/>
  <c r="F9" i="1"/>
  <c r="D9" i="1"/>
  <c r="C9" i="1"/>
  <c r="B9" i="1"/>
  <c r="R8" i="1"/>
  <c r="P8" i="1"/>
  <c r="N8" i="1"/>
  <c r="L8" i="1"/>
  <c r="J8" i="1"/>
  <c r="H8" i="1"/>
  <c r="F8" i="1"/>
  <c r="D8" i="1"/>
  <c r="C8" i="1"/>
  <c r="B8" i="1"/>
  <c r="Q9" i="22" l="1"/>
  <c r="I30" i="26"/>
  <c r="Q16" i="26"/>
  <c r="G10" i="26"/>
  <c r="O18" i="26"/>
  <c r="E8" i="25"/>
  <c r="O16" i="25"/>
  <c r="I9" i="27"/>
  <c r="G14" i="26"/>
  <c r="O14" i="26"/>
  <c r="M17" i="26"/>
  <c r="M18" i="26"/>
  <c r="O12" i="22"/>
  <c r="K16" i="22"/>
  <c r="K18" i="26"/>
  <c r="S18" i="26"/>
  <c r="G18" i="26"/>
  <c r="Q34" i="26"/>
  <c r="I12" i="26"/>
  <c r="Q12" i="26"/>
  <c r="G16" i="26"/>
  <c r="O16" i="26"/>
  <c r="G19" i="26"/>
  <c r="O19" i="26"/>
  <c r="G20" i="26"/>
  <c r="K8" i="27"/>
  <c r="Q11" i="22"/>
  <c r="Q15" i="22"/>
  <c r="M11" i="26"/>
  <c r="K10" i="26"/>
  <c r="S10" i="26"/>
  <c r="K14" i="26"/>
  <c r="S14" i="26"/>
  <c r="I17" i="26"/>
  <c r="Q17" i="26"/>
  <c r="I18" i="26"/>
  <c r="Q18" i="26"/>
  <c r="Q20" i="26"/>
  <c r="I22" i="26"/>
  <c r="Q22" i="26"/>
  <c r="I29" i="26"/>
  <c r="I32" i="26"/>
  <c r="I33" i="26"/>
  <c r="Q8" i="25"/>
  <c r="M10" i="25"/>
  <c r="Q9" i="27"/>
  <c r="M10" i="27"/>
  <c r="I9" i="29"/>
  <c r="S9" i="22"/>
  <c r="O10" i="22"/>
  <c r="O14" i="22"/>
  <c r="E13" i="21"/>
  <c r="M9" i="21"/>
  <c r="E10" i="24"/>
  <c r="G13" i="26"/>
  <c r="O13" i="26"/>
  <c r="K9" i="26"/>
  <c r="M20" i="26"/>
  <c r="K16" i="26"/>
  <c r="S16" i="26"/>
  <c r="K19" i="26"/>
  <c r="K20" i="26"/>
  <c r="I24" i="26"/>
  <c r="Q24" i="26"/>
  <c r="I27" i="26"/>
  <c r="I28" i="26"/>
  <c r="G9" i="25"/>
  <c r="S12" i="29"/>
  <c r="M15" i="22"/>
  <c r="Q13" i="22"/>
  <c r="M15" i="21"/>
  <c r="E15" i="21"/>
  <c r="E17" i="21"/>
  <c r="O25" i="24"/>
  <c r="G11" i="26"/>
  <c r="K11" i="26"/>
  <c r="O11" i="26"/>
  <c r="S11" i="26"/>
  <c r="I13" i="26"/>
  <c r="M13" i="26"/>
  <c r="Q13" i="26"/>
  <c r="G15" i="26"/>
  <c r="K15" i="26"/>
  <c r="G17" i="26"/>
  <c r="K17" i="26"/>
  <c r="O17" i="26"/>
  <c r="S17" i="26"/>
  <c r="I19" i="26"/>
  <c r="M19" i="26"/>
  <c r="Q19" i="26"/>
  <c r="E20" i="26"/>
  <c r="Q21" i="26"/>
  <c r="E23" i="26"/>
  <c r="E25" i="26"/>
  <c r="I26" i="26"/>
  <c r="M28" i="26"/>
  <c r="M29" i="26"/>
  <c r="E30" i="26"/>
  <c r="I31" i="26"/>
  <c r="M33" i="26"/>
  <c r="E34" i="26"/>
  <c r="M34" i="26"/>
  <c r="E35" i="26"/>
  <c r="M35" i="26"/>
  <c r="E36" i="26"/>
  <c r="Q39" i="26"/>
  <c r="Q40" i="26"/>
  <c r="Q41" i="26"/>
  <c r="O11" i="28"/>
  <c r="I11" i="27"/>
  <c r="G9" i="22"/>
  <c r="O9" i="22"/>
  <c r="I15" i="22"/>
  <c r="Q16" i="22"/>
  <c r="M17" i="22"/>
  <c r="K12" i="21"/>
  <c r="K14" i="21"/>
  <c r="K16" i="21"/>
  <c r="O8" i="24"/>
  <c r="I12" i="24"/>
  <c r="G9" i="26"/>
  <c r="O10" i="26"/>
  <c r="M12" i="26"/>
  <c r="M21" i="26"/>
  <c r="M25" i="26"/>
  <c r="E26" i="26"/>
  <c r="M30" i="26"/>
  <c r="E31" i="26"/>
  <c r="E37" i="26"/>
  <c r="E38" i="26"/>
  <c r="M8" i="25"/>
  <c r="M14" i="28"/>
  <c r="M10" i="28"/>
  <c r="K10" i="27"/>
  <c r="Q8" i="27"/>
  <c r="S11" i="27"/>
  <c r="M8" i="30"/>
  <c r="G8" i="29"/>
  <c r="I8" i="9"/>
  <c r="G8" i="23"/>
  <c r="K16" i="24"/>
  <c r="K10" i="24"/>
  <c r="G11" i="24"/>
  <c r="I41" i="26"/>
  <c r="M41" i="26"/>
  <c r="S9" i="26"/>
  <c r="I11" i="26"/>
  <c r="Q11" i="26"/>
  <c r="K13" i="26"/>
  <c r="S13" i="26"/>
  <c r="I15" i="26"/>
  <c r="S15" i="26"/>
  <c r="S19" i="26"/>
  <c r="E22" i="26"/>
  <c r="E24" i="26"/>
  <c r="M26" i="26"/>
  <c r="E27" i="26"/>
  <c r="M31" i="26"/>
  <c r="E32" i="26"/>
  <c r="I34" i="26"/>
  <c r="Q35" i="26"/>
  <c r="E39" i="26"/>
  <c r="E40" i="26"/>
  <c r="E41" i="26"/>
  <c r="E12" i="25"/>
  <c r="M12" i="25"/>
  <c r="M14" i="25"/>
  <c r="S8" i="27"/>
  <c r="S11" i="30"/>
  <c r="M9" i="29"/>
  <c r="S18" i="29"/>
  <c r="I8" i="11"/>
  <c r="K9" i="22"/>
  <c r="E10" i="22"/>
  <c r="K10" i="22"/>
  <c r="I19" i="22"/>
  <c r="G12" i="21"/>
  <c r="E9" i="24"/>
  <c r="I10" i="24"/>
  <c r="E24" i="24"/>
  <c r="E18" i="24"/>
  <c r="I9" i="26"/>
  <c r="M9" i="26"/>
  <c r="I10" i="26"/>
  <c r="M10" i="26"/>
  <c r="Q10" i="26"/>
  <c r="G12" i="26"/>
  <c r="K12" i="26"/>
  <c r="O12" i="26"/>
  <c r="S12" i="26"/>
  <c r="I14" i="26"/>
  <c r="M14" i="26"/>
  <c r="Q14" i="26"/>
  <c r="I16" i="26"/>
  <c r="M16" i="26"/>
  <c r="I20" i="26"/>
  <c r="I21" i="26"/>
  <c r="M22" i="26"/>
  <c r="I23" i="26"/>
  <c r="M24" i="26"/>
  <c r="I25" i="26"/>
  <c r="M27" i="26"/>
  <c r="E28" i="26"/>
  <c r="E29" i="26"/>
  <c r="M32" i="26"/>
  <c r="E33" i="26"/>
  <c r="O8" i="25"/>
  <c r="I8" i="25"/>
  <c r="Q17" i="25"/>
  <c r="G8" i="27"/>
  <c r="O9" i="27"/>
  <c r="K12" i="27"/>
  <c r="K8" i="29"/>
  <c r="K10" i="29"/>
  <c r="E15" i="29"/>
  <c r="M17" i="29"/>
  <c r="Q22" i="29"/>
  <c r="M23" i="29"/>
  <c r="E25" i="29"/>
  <c r="E30" i="29"/>
  <c r="O8" i="29"/>
  <c r="Q9" i="29"/>
  <c r="E11" i="29"/>
  <c r="G12" i="29"/>
  <c r="O12" i="29"/>
  <c r="K11" i="29"/>
  <c r="M15" i="29"/>
  <c r="E17" i="29"/>
  <c r="E23" i="29"/>
  <c r="M30" i="29"/>
  <c r="E9" i="29"/>
  <c r="S9" i="29"/>
  <c r="G10" i="29"/>
  <c r="G11" i="29"/>
  <c r="S8" i="29"/>
  <c r="K12" i="29"/>
  <c r="K29" i="29"/>
  <c r="E29" i="29"/>
  <c r="S29" i="29"/>
  <c r="G30" i="29"/>
  <c r="O30" i="29"/>
  <c r="Q8" i="29"/>
  <c r="I12" i="29"/>
  <c r="G13" i="29"/>
  <c r="Q14" i="29"/>
  <c r="Q16" i="29"/>
  <c r="S19" i="29"/>
  <c r="I22" i="29"/>
  <c r="Q24" i="29"/>
  <c r="S25" i="29"/>
  <c r="G26" i="29"/>
  <c r="K27" i="29"/>
  <c r="O28" i="29"/>
  <c r="S10" i="29"/>
  <c r="E12" i="29"/>
  <c r="K14" i="29"/>
  <c r="O15" i="29"/>
  <c r="K16" i="29"/>
  <c r="S16" i="29"/>
  <c r="O17" i="29"/>
  <c r="K18" i="29"/>
  <c r="I20" i="29"/>
  <c r="S22" i="29"/>
  <c r="G23" i="29"/>
  <c r="K24" i="29"/>
  <c r="Q26" i="29"/>
  <c r="E27" i="29"/>
  <c r="Q28" i="29"/>
  <c r="I8" i="29"/>
  <c r="K9" i="29"/>
  <c r="I10" i="29"/>
  <c r="S11" i="29"/>
  <c r="Q12" i="29"/>
  <c r="K13" i="29"/>
  <c r="E14" i="29"/>
  <c r="M14" i="29"/>
  <c r="I15" i="29"/>
  <c r="Q15" i="29"/>
  <c r="E16" i="29"/>
  <c r="M16" i="29"/>
  <c r="I17" i="29"/>
  <c r="Q17" i="29"/>
  <c r="E18" i="29"/>
  <c r="M18" i="29"/>
  <c r="K20" i="29"/>
  <c r="E21" i="29"/>
  <c r="E22" i="29"/>
  <c r="M22" i="29"/>
  <c r="I23" i="29"/>
  <c r="Q23" i="29"/>
  <c r="E24" i="29"/>
  <c r="M24" i="29"/>
  <c r="I25" i="29"/>
  <c r="K26" i="29"/>
  <c r="S26" i="29"/>
  <c r="G27" i="29"/>
  <c r="O27" i="29"/>
  <c r="K28" i="29"/>
  <c r="S28" i="29"/>
  <c r="G29" i="29"/>
  <c r="I30" i="29"/>
  <c r="Q30" i="29"/>
  <c r="I14" i="29"/>
  <c r="I16" i="29"/>
  <c r="I18" i="29"/>
  <c r="G20" i="29"/>
  <c r="I24" i="29"/>
  <c r="O26" i="29"/>
  <c r="S27" i="29"/>
  <c r="G28" i="29"/>
  <c r="M8" i="29"/>
  <c r="O9" i="29"/>
  <c r="I13" i="29"/>
  <c r="S14" i="29"/>
  <c r="G15" i="29"/>
  <c r="G17" i="29"/>
  <c r="K22" i="29"/>
  <c r="O23" i="29"/>
  <c r="S24" i="29"/>
  <c r="G25" i="29"/>
  <c r="I26" i="29"/>
  <c r="M27" i="29"/>
  <c r="I28" i="29"/>
  <c r="E8" i="29"/>
  <c r="G9" i="29"/>
  <c r="E10" i="29"/>
  <c r="I11" i="29"/>
  <c r="M12" i="29"/>
  <c r="E13" i="29"/>
  <c r="S13" i="29"/>
  <c r="G14" i="29"/>
  <c r="O14" i="29"/>
  <c r="K15" i="29"/>
  <c r="S15" i="29"/>
  <c r="G16" i="29"/>
  <c r="O16" i="29"/>
  <c r="K17" i="29"/>
  <c r="S17" i="29"/>
  <c r="G18" i="29"/>
  <c r="O18" i="29"/>
  <c r="E19" i="29"/>
  <c r="E20" i="29"/>
  <c r="S20" i="29"/>
  <c r="S21" i="29"/>
  <c r="G22" i="29"/>
  <c r="O22" i="29"/>
  <c r="K23" i="29"/>
  <c r="S23" i="29"/>
  <c r="G24" i="29"/>
  <c r="O24" i="29"/>
  <c r="K25" i="29"/>
  <c r="E26" i="29"/>
  <c r="M26" i="29"/>
  <c r="I27" i="29"/>
  <c r="Q27" i="29"/>
  <c r="E28" i="29"/>
  <c r="M28" i="29"/>
  <c r="I29" i="29"/>
  <c r="K30" i="29"/>
  <c r="S30" i="29"/>
  <c r="H34" i="29"/>
  <c r="H33" i="29"/>
  <c r="H32" i="29"/>
  <c r="P34" i="29"/>
  <c r="P33" i="29"/>
  <c r="P32" i="29"/>
  <c r="L33" i="29"/>
  <c r="D33" i="29"/>
  <c r="D32" i="29"/>
  <c r="D34" i="29"/>
  <c r="F34" i="29"/>
  <c r="F33" i="29"/>
  <c r="F32" i="29"/>
  <c r="J34" i="29"/>
  <c r="J33" i="29"/>
  <c r="J32" i="29"/>
  <c r="N34" i="29"/>
  <c r="N33" i="29"/>
  <c r="N32" i="29"/>
  <c r="R34" i="29"/>
  <c r="R33" i="29"/>
  <c r="R32" i="29"/>
  <c r="L32" i="29"/>
  <c r="L34" i="29"/>
  <c r="E14" i="30"/>
  <c r="I15" i="30"/>
  <c r="M16" i="30"/>
  <c r="S13" i="30"/>
  <c r="S15" i="30"/>
  <c r="E8" i="30"/>
  <c r="M12" i="30"/>
  <c r="I8" i="30"/>
  <c r="K30" i="30"/>
  <c r="G9" i="30"/>
  <c r="E10" i="30"/>
  <c r="E16" i="30"/>
  <c r="E12" i="30"/>
  <c r="M9" i="30"/>
  <c r="S9" i="30"/>
  <c r="I13" i="30"/>
  <c r="K16" i="30"/>
  <c r="Q16" i="30"/>
  <c r="I18" i="30"/>
  <c r="I20" i="30"/>
  <c r="I22" i="30"/>
  <c r="Q22" i="30"/>
  <c r="I16" i="30"/>
  <c r="K17" i="30"/>
  <c r="I11" i="30"/>
  <c r="K14" i="30"/>
  <c r="Q14" i="30"/>
  <c r="M15" i="30"/>
  <c r="O17" i="30"/>
  <c r="K10" i="30"/>
  <c r="M14" i="30"/>
  <c r="E22" i="30"/>
  <c r="I9" i="30"/>
  <c r="K12" i="30"/>
  <c r="Q12" i="30"/>
  <c r="O15" i="30"/>
  <c r="M18" i="30"/>
  <c r="P34" i="30"/>
  <c r="P33" i="30"/>
  <c r="P32" i="30"/>
  <c r="K23" i="30"/>
  <c r="Q27" i="30"/>
  <c r="L34" i="30"/>
  <c r="L33" i="30"/>
  <c r="L32" i="30"/>
  <c r="Q8" i="30"/>
  <c r="E9" i="30"/>
  <c r="J33" i="30"/>
  <c r="O9" i="30"/>
  <c r="G10" i="30"/>
  <c r="E11" i="30"/>
  <c r="G12" i="30"/>
  <c r="E13" i="30"/>
  <c r="G14" i="30"/>
  <c r="E15" i="30"/>
  <c r="G16" i="30"/>
  <c r="E17" i="30"/>
  <c r="K18" i="30"/>
  <c r="E19" i="30"/>
  <c r="K20" i="30"/>
  <c r="E21" i="30"/>
  <c r="K22" i="30"/>
  <c r="E23" i="30"/>
  <c r="S23" i="30"/>
  <c r="O24" i="30"/>
  <c r="O26" i="30"/>
  <c r="O28" i="30"/>
  <c r="H34" i="30"/>
  <c r="H33" i="30"/>
  <c r="H32" i="30"/>
  <c r="I27" i="30"/>
  <c r="I29" i="30"/>
  <c r="I25" i="30"/>
  <c r="R34" i="30"/>
  <c r="G30" i="30"/>
  <c r="G28" i="30"/>
  <c r="G26" i="30"/>
  <c r="G24" i="30"/>
  <c r="K9" i="30"/>
  <c r="Q9" i="30"/>
  <c r="S10" i="30"/>
  <c r="K11" i="30"/>
  <c r="S12" i="30"/>
  <c r="K13" i="30"/>
  <c r="S14" i="30"/>
  <c r="K15" i="30"/>
  <c r="Q15" i="30"/>
  <c r="G17" i="30"/>
  <c r="S17" i="30"/>
  <c r="E18" i="30"/>
  <c r="S19" i="30"/>
  <c r="E20" i="30"/>
  <c r="S21" i="30"/>
  <c r="M22" i="30"/>
  <c r="G23" i="30"/>
  <c r="O23" i="30"/>
  <c r="E25" i="30"/>
  <c r="E27" i="30"/>
  <c r="M27" i="30"/>
  <c r="D34" i="30"/>
  <c r="D33" i="30"/>
  <c r="D32" i="30"/>
  <c r="E29" i="30"/>
  <c r="I10" i="30"/>
  <c r="G11" i="30"/>
  <c r="I12" i="30"/>
  <c r="O12" i="30"/>
  <c r="G13" i="30"/>
  <c r="I14" i="30"/>
  <c r="O14" i="30"/>
  <c r="G15" i="30"/>
  <c r="O16" i="30"/>
  <c r="I17" i="30"/>
  <c r="G18" i="30"/>
  <c r="G20" i="30"/>
  <c r="G22" i="30"/>
  <c r="I23" i="30"/>
  <c r="K24" i="30"/>
  <c r="S24" i="30"/>
  <c r="K26" i="30"/>
  <c r="S26" i="30"/>
  <c r="K28" i="30"/>
  <c r="O27" i="30"/>
  <c r="M30" i="30"/>
  <c r="F34" i="30"/>
  <c r="F33" i="30"/>
  <c r="F32" i="30"/>
  <c r="N34" i="30"/>
  <c r="N33" i="30"/>
  <c r="N32" i="30"/>
  <c r="S16" i="30"/>
  <c r="Q17" i="30"/>
  <c r="S18" i="30"/>
  <c r="S20" i="30"/>
  <c r="S22" i="30"/>
  <c r="Q23" i="30"/>
  <c r="I24" i="30"/>
  <c r="K25" i="30"/>
  <c r="I26" i="30"/>
  <c r="K27" i="30"/>
  <c r="I28" i="30"/>
  <c r="S28" i="30"/>
  <c r="K29" i="30"/>
  <c r="I30" i="30"/>
  <c r="S30" i="30"/>
  <c r="R33" i="30"/>
  <c r="M24" i="30"/>
  <c r="M26" i="30"/>
  <c r="M28" i="30"/>
  <c r="G8" i="30"/>
  <c r="K8" i="30"/>
  <c r="O8" i="30"/>
  <c r="S8" i="30"/>
  <c r="M17" i="30"/>
  <c r="O18" i="30"/>
  <c r="O22" i="30"/>
  <c r="M23" i="30"/>
  <c r="E24" i="30"/>
  <c r="G25" i="30"/>
  <c r="E26" i="30"/>
  <c r="G27" i="30"/>
  <c r="E28" i="30"/>
  <c r="G29" i="30"/>
  <c r="E30" i="30"/>
  <c r="O30" i="30"/>
  <c r="J32" i="30"/>
  <c r="J34" i="30"/>
  <c r="Q24" i="30"/>
  <c r="S25" i="30"/>
  <c r="Q26" i="30"/>
  <c r="S27" i="30"/>
  <c r="Q28" i="30"/>
  <c r="S29" i="30"/>
  <c r="Q30" i="30"/>
  <c r="R32" i="30"/>
  <c r="G10" i="27"/>
  <c r="M8" i="27"/>
  <c r="K9" i="27"/>
  <c r="I10" i="27"/>
  <c r="K11" i="27"/>
  <c r="M12" i="27"/>
  <c r="I8" i="27"/>
  <c r="G9" i="27"/>
  <c r="E10" i="27"/>
  <c r="Q10" i="27"/>
  <c r="S13" i="27"/>
  <c r="G14" i="27"/>
  <c r="M19" i="27"/>
  <c r="E29" i="27"/>
  <c r="E8" i="27"/>
  <c r="O8" i="27"/>
  <c r="M9" i="27"/>
  <c r="S9" i="27"/>
  <c r="G11" i="27"/>
  <c r="O11" i="27"/>
  <c r="I12" i="27"/>
  <c r="Q12" i="27"/>
  <c r="E9" i="27"/>
  <c r="S15" i="27"/>
  <c r="K17" i="27"/>
  <c r="E21" i="27"/>
  <c r="I23" i="27"/>
  <c r="M24" i="27"/>
  <c r="E26" i="27"/>
  <c r="E27" i="27"/>
  <c r="I28" i="27"/>
  <c r="S10" i="27"/>
  <c r="Q11" i="27"/>
  <c r="G13" i="27"/>
  <c r="O13" i="27"/>
  <c r="K14" i="27"/>
  <c r="S14" i="27"/>
  <c r="G15" i="27"/>
  <c r="O15" i="27"/>
  <c r="K16" i="27"/>
  <c r="S16" i="27"/>
  <c r="G17" i="27"/>
  <c r="O17" i="27"/>
  <c r="E18" i="27"/>
  <c r="M18" i="27"/>
  <c r="I19" i="27"/>
  <c r="Q19" i="27"/>
  <c r="E20" i="27"/>
  <c r="M20" i="27"/>
  <c r="I21" i="27"/>
  <c r="I22" i="27"/>
  <c r="E23" i="27"/>
  <c r="M23" i="27"/>
  <c r="I24" i="27"/>
  <c r="Q24" i="27"/>
  <c r="E25" i="27"/>
  <c r="M25" i="27"/>
  <c r="I27" i="27"/>
  <c r="Q27" i="27"/>
  <c r="E28" i="27"/>
  <c r="M28" i="27"/>
  <c r="I29" i="27"/>
  <c r="Q29" i="27"/>
  <c r="E30" i="27"/>
  <c r="M30" i="27"/>
  <c r="I31" i="27"/>
  <c r="Q31" i="27"/>
  <c r="E32" i="27"/>
  <c r="E33" i="27"/>
  <c r="M33" i="27"/>
  <c r="E12" i="27"/>
  <c r="K15" i="27"/>
  <c r="O16" i="27"/>
  <c r="E19" i="27"/>
  <c r="Q20" i="27"/>
  <c r="E22" i="27"/>
  <c r="Q23" i="27"/>
  <c r="S12" i="27"/>
  <c r="O10" i="27"/>
  <c r="M11" i="27"/>
  <c r="O12" i="27"/>
  <c r="I13" i="27"/>
  <c r="Q13" i="27"/>
  <c r="E14" i="27"/>
  <c r="M14" i="27"/>
  <c r="I15" i="27"/>
  <c r="Q15" i="27"/>
  <c r="E16" i="27"/>
  <c r="M16" i="27"/>
  <c r="I17" i="27"/>
  <c r="S17" i="27"/>
  <c r="G18" i="27"/>
  <c r="O18" i="27"/>
  <c r="K19" i="27"/>
  <c r="S19" i="27"/>
  <c r="G20" i="27"/>
  <c r="O20" i="27"/>
  <c r="K21" i="27"/>
  <c r="S22" i="27"/>
  <c r="G23" i="27"/>
  <c r="O23" i="27"/>
  <c r="K24" i="27"/>
  <c r="S24" i="27"/>
  <c r="G25" i="27"/>
  <c r="O25" i="27"/>
  <c r="K27" i="27"/>
  <c r="S27" i="27"/>
  <c r="G28" i="27"/>
  <c r="O28" i="27"/>
  <c r="K29" i="27"/>
  <c r="S29" i="27"/>
  <c r="G30" i="27"/>
  <c r="O30" i="27"/>
  <c r="K31" i="27"/>
  <c r="S31" i="27"/>
  <c r="S32" i="27"/>
  <c r="G33" i="27"/>
  <c r="O33" i="27"/>
  <c r="M29" i="27"/>
  <c r="I30" i="27"/>
  <c r="Q30" i="27"/>
  <c r="E31" i="27"/>
  <c r="M31" i="27"/>
  <c r="I33" i="27"/>
  <c r="Q33" i="27"/>
  <c r="K13" i="27"/>
  <c r="O14" i="27"/>
  <c r="G16" i="27"/>
  <c r="I18" i="27"/>
  <c r="Q18" i="27"/>
  <c r="I20" i="27"/>
  <c r="M21" i="27"/>
  <c r="E24" i="27"/>
  <c r="I25" i="27"/>
  <c r="Q25" i="27"/>
  <c r="M27" i="27"/>
  <c r="Q28" i="27"/>
  <c r="E11" i="27"/>
  <c r="G12" i="27"/>
  <c r="E13" i="27"/>
  <c r="M13" i="27"/>
  <c r="I14" i="27"/>
  <c r="Q14" i="27"/>
  <c r="E15" i="27"/>
  <c r="M15" i="27"/>
  <c r="I16" i="27"/>
  <c r="Q16" i="27"/>
  <c r="E17" i="27"/>
  <c r="M17" i="27"/>
  <c r="K18" i="27"/>
  <c r="S18" i="27"/>
  <c r="G19" i="27"/>
  <c r="O19" i="27"/>
  <c r="K20" i="27"/>
  <c r="S20" i="27"/>
  <c r="G21" i="27"/>
  <c r="S21" i="27"/>
  <c r="G22" i="27"/>
  <c r="K23" i="27"/>
  <c r="S23" i="27"/>
  <c r="G24" i="27"/>
  <c r="O24" i="27"/>
  <c r="K25" i="27"/>
  <c r="S25" i="27"/>
  <c r="S26" i="27"/>
  <c r="G27" i="27"/>
  <c r="O27" i="27"/>
  <c r="K28" i="27"/>
  <c r="S28" i="27"/>
  <c r="G29" i="27"/>
  <c r="O29" i="27"/>
  <c r="K30" i="27"/>
  <c r="S30" i="27"/>
  <c r="G31" i="27"/>
  <c r="O31" i="27"/>
  <c r="K33" i="27"/>
  <c r="S33" i="27"/>
  <c r="L37" i="27"/>
  <c r="L36" i="27"/>
  <c r="L35" i="27"/>
  <c r="H37" i="27"/>
  <c r="H36" i="27"/>
  <c r="H35" i="27"/>
  <c r="D37" i="27"/>
  <c r="D36" i="27"/>
  <c r="D35" i="27"/>
  <c r="P37" i="27"/>
  <c r="P36" i="27"/>
  <c r="P35" i="27"/>
  <c r="F37" i="27"/>
  <c r="F36" i="27"/>
  <c r="F35" i="27"/>
  <c r="J37" i="27"/>
  <c r="J36" i="27"/>
  <c r="J35" i="27"/>
  <c r="N37" i="27"/>
  <c r="N36" i="27"/>
  <c r="N35" i="27"/>
  <c r="R37" i="27"/>
  <c r="R36" i="27"/>
  <c r="R35" i="27"/>
  <c r="M16" i="28"/>
  <c r="S9" i="28"/>
  <c r="K11" i="28"/>
  <c r="Q18" i="28"/>
  <c r="K9" i="28"/>
  <c r="K13" i="28"/>
  <c r="S13" i="28"/>
  <c r="O15" i="28"/>
  <c r="Q16" i="28"/>
  <c r="M20" i="28"/>
  <c r="O23" i="28"/>
  <c r="Q24" i="28"/>
  <c r="G9" i="28"/>
  <c r="M9" i="28"/>
  <c r="I10" i="28"/>
  <c r="E12" i="28"/>
  <c r="G13" i="28"/>
  <c r="I14" i="28"/>
  <c r="E16" i="28"/>
  <c r="O17" i="28"/>
  <c r="K18" i="28"/>
  <c r="K21" i="28"/>
  <c r="K23" i="28"/>
  <c r="G25" i="28"/>
  <c r="O25" i="28"/>
  <c r="G27" i="28"/>
  <c r="G29" i="28"/>
  <c r="M8" i="28"/>
  <c r="Q10" i="28"/>
  <c r="S11" i="28"/>
  <c r="O13" i="28"/>
  <c r="K15" i="28"/>
  <c r="Q20" i="28"/>
  <c r="M24" i="28"/>
  <c r="Q12" i="28"/>
  <c r="O9" i="28"/>
  <c r="M12" i="28"/>
  <c r="Q14" i="28"/>
  <c r="S15" i="28"/>
  <c r="M18" i="28"/>
  <c r="O19" i="28"/>
  <c r="Q9" i="28"/>
  <c r="E10" i="28"/>
  <c r="G11" i="28"/>
  <c r="I12" i="28"/>
  <c r="E14" i="28"/>
  <c r="G15" i="28"/>
  <c r="I16" i="28"/>
  <c r="K17" i="28"/>
  <c r="K19" i="28"/>
  <c r="K25" i="28"/>
  <c r="H37" i="28"/>
  <c r="H36" i="28"/>
  <c r="H35" i="28"/>
  <c r="R37" i="28"/>
  <c r="R36" i="28"/>
  <c r="R35" i="28"/>
  <c r="S33" i="28"/>
  <c r="S8" i="28"/>
  <c r="S31" i="28"/>
  <c r="S12" i="28"/>
  <c r="S14" i="28"/>
  <c r="Q15" i="28"/>
  <c r="S16" i="28"/>
  <c r="G20" i="28"/>
  <c r="G21" i="28"/>
  <c r="S24" i="28"/>
  <c r="O33" i="28"/>
  <c r="N37" i="28"/>
  <c r="N36" i="28"/>
  <c r="N35" i="28"/>
  <c r="O31" i="28"/>
  <c r="O8" i="28"/>
  <c r="O10" i="28"/>
  <c r="M11" i="28"/>
  <c r="O12" i="28"/>
  <c r="M13" i="28"/>
  <c r="I17" i="28"/>
  <c r="S17" i="28"/>
  <c r="E18" i="28"/>
  <c r="E19" i="28"/>
  <c r="Q19" i="28"/>
  <c r="I21" i="28"/>
  <c r="S21" i="28"/>
  <c r="E22" i="28"/>
  <c r="E23" i="28"/>
  <c r="I24" i="28"/>
  <c r="E26" i="28"/>
  <c r="E28" i="28"/>
  <c r="O30" i="28"/>
  <c r="E8" i="28"/>
  <c r="J37" i="28"/>
  <c r="J36" i="28"/>
  <c r="J35" i="28"/>
  <c r="K33" i="28"/>
  <c r="K31" i="28"/>
  <c r="K29" i="28"/>
  <c r="K8" i="28"/>
  <c r="P37" i="28"/>
  <c r="P36" i="28"/>
  <c r="P35" i="28"/>
  <c r="Q30" i="28"/>
  <c r="I9" i="28"/>
  <c r="K10" i="28"/>
  <c r="I11" i="28"/>
  <c r="K12" i="28"/>
  <c r="I13" i="28"/>
  <c r="K14" i="28"/>
  <c r="I15" i="28"/>
  <c r="K16" i="28"/>
  <c r="G18" i="28"/>
  <c r="S18" i="28"/>
  <c r="G19" i="28"/>
  <c r="K20" i="28"/>
  <c r="G22" i="28"/>
  <c r="S22" i="28"/>
  <c r="G23" i="28"/>
  <c r="K24" i="28"/>
  <c r="S26" i="28"/>
  <c r="K27" i="28"/>
  <c r="S27" i="28"/>
  <c r="O29" i="28"/>
  <c r="I30" i="28"/>
  <c r="I33" i="28"/>
  <c r="Q33" i="28"/>
  <c r="S10" i="28"/>
  <c r="Q11" i="28"/>
  <c r="Q13" i="28"/>
  <c r="G17" i="28"/>
  <c r="S20" i="28"/>
  <c r="G24" i="28"/>
  <c r="D37" i="28"/>
  <c r="D35" i="28"/>
  <c r="E32" i="28"/>
  <c r="I8" i="28"/>
  <c r="O14" i="28"/>
  <c r="M15" i="28"/>
  <c r="O16" i="28"/>
  <c r="I20" i="28"/>
  <c r="Q23" i="28"/>
  <c r="I25" i="28"/>
  <c r="S25" i="28"/>
  <c r="Q27" i="28"/>
  <c r="M29" i="28"/>
  <c r="G33" i="28"/>
  <c r="F37" i="28"/>
  <c r="F36" i="28"/>
  <c r="F35" i="28"/>
  <c r="G8" i="28"/>
  <c r="L37" i="28"/>
  <c r="L35" i="28"/>
  <c r="M30" i="28"/>
  <c r="M28" i="28"/>
  <c r="L36" i="28"/>
  <c r="Q8" i="28"/>
  <c r="E9" i="28"/>
  <c r="G10" i="28"/>
  <c r="E11" i="28"/>
  <c r="G12" i="28"/>
  <c r="E13" i="28"/>
  <c r="G14" i="28"/>
  <c r="E15" i="28"/>
  <c r="G16" i="28"/>
  <c r="E17" i="28"/>
  <c r="I18" i="28"/>
  <c r="I19" i="28"/>
  <c r="S19" i="28"/>
  <c r="E20" i="28"/>
  <c r="E21" i="28"/>
  <c r="I22" i="28"/>
  <c r="I23" i="28"/>
  <c r="S23" i="28"/>
  <c r="E24" i="28"/>
  <c r="E25" i="28"/>
  <c r="Q25" i="28"/>
  <c r="M27" i="28"/>
  <c r="O28" i="28"/>
  <c r="I29" i="28"/>
  <c r="E30" i="28"/>
  <c r="M31" i="28"/>
  <c r="O27" i="28"/>
  <c r="I28" i="28"/>
  <c r="Q28" i="28"/>
  <c r="S29" i="28"/>
  <c r="G31" i="28"/>
  <c r="D36" i="28"/>
  <c r="K30" i="28"/>
  <c r="I31" i="28"/>
  <c r="I27" i="28"/>
  <c r="K28" i="28"/>
  <c r="M17" i="28"/>
  <c r="O18" i="28"/>
  <c r="M19" i="28"/>
  <c r="O20" i="28"/>
  <c r="M21" i="28"/>
  <c r="M23" i="28"/>
  <c r="O24" i="28"/>
  <c r="M25" i="28"/>
  <c r="E27" i="28"/>
  <c r="G28" i="28"/>
  <c r="E29" i="28"/>
  <c r="G30" i="28"/>
  <c r="E31" i="28"/>
  <c r="E33" i="28"/>
  <c r="M33" i="28"/>
  <c r="S28" i="28"/>
  <c r="Q29" i="28"/>
  <c r="S30" i="28"/>
  <c r="Q31" i="28"/>
  <c r="S32" i="28"/>
  <c r="S16" i="25"/>
  <c r="G13" i="25"/>
  <c r="G16" i="25"/>
  <c r="I17" i="25"/>
  <c r="G15" i="25"/>
  <c r="I12" i="25"/>
  <c r="S13" i="25"/>
  <c r="K8" i="25"/>
  <c r="M17" i="25"/>
  <c r="E24" i="25"/>
  <c r="O30" i="25"/>
  <c r="I10" i="25"/>
  <c r="S11" i="25"/>
  <c r="E14" i="25"/>
  <c r="Q19" i="25"/>
  <c r="E10" i="25"/>
  <c r="G8" i="25"/>
  <c r="O13" i="25"/>
  <c r="I14" i="25"/>
  <c r="D45" i="25"/>
  <c r="D43" i="25"/>
  <c r="E20" i="25"/>
  <c r="E18" i="25"/>
  <c r="E16" i="25"/>
  <c r="E15" i="25"/>
  <c r="E13" i="25"/>
  <c r="E11" i="25"/>
  <c r="D44" i="25"/>
  <c r="H45" i="25"/>
  <c r="H44" i="25"/>
  <c r="H43" i="25"/>
  <c r="I20" i="25"/>
  <c r="I18" i="25"/>
  <c r="I16" i="25"/>
  <c r="I15" i="25"/>
  <c r="I13" i="25"/>
  <c r="I11" i="25"/>
  <c r="I9" i="25"/>
  <c r="L45" i="25"/>
  <c r="L43" i="25"/>
  <c r="M20" i="25"/>
  <c r="M18" i="25"/>
  <c r="M16" i="25"/>
  <c r="M13" i="25"/>
  <c r="M11" i="25"/>
  <c r="M9" i="25"/>
  <c r="L44" i="25"/>
  <c r="P45" i="25"/>
  <c r="P44" i="25"/>
  <c r="P43" i="25"/>
  <c r="Q22" i="25"/>
  <c r="Q20" i="25"/>
  <c r="Q18" i="25"/>
  <c r="Q16" i="25"/>
  <c r="Q13" i="25"/>
  <c r="Q11" i="25"/>
  <c r="G19" i="25"/>
  <c r="G17" i="25"/>
  <c r="G14" i="25"/>
  <c r="G12" i="25"/>
  <c r="G10" i="25"/>
  <c r="K9" i="25"/>
  <c r="Q10" i="25"/>
  <c r="O11" i="25"/>
  <c r="Q12" i="25"/>
  <c r="Q14" i="25"/>
  <c r="E17" i="25"/>
  <c r="K18" i="25"/>
  <c r="S18" i="25"/>
  <c r="K20" i="25"/>
  <c r="S20" i="25"/>
  <c r="G21" i="25"/>
  <c r="I22" i="25"/>
  <c r="K11" i="25"/>
  <c r="K13" i="25"/>
  <c r="K15" i="25"/>
  <c r="I19" i="25"/>
  <c r="K23" i="25"/>
  <c r="M24" i="25"/>
  <c r="I25" i="25"/>
  <c r="Q25" i="25"/>
  <c r="E26" i="25"/>
  <c r="M26" i="25"/>
  <c r="I27" i="25"/>
  <c r="Q27" i="25"/>
  <c r="E28" i="25"/>
  <c r="M28" i="25"/>
  <c r="K29" i="25"/>
  <c r="S29" i="25"/>
  <c r="G30" i="25"/>
  <c r="K31" i="25"/>
  <c r="S31" i="25"/>
  <c r="G32" i="25"/>
  <c r="O32" i="25"/>
  <c r="K33" i="25"/>
  <c r="S33" i="25"/>
  <c r="G34" i="25"/>
  <c r="O34" i="25"/>
  <c r="K35" i="25"/>
  <c r="S35" i="25"/>
  <c r="G36" i="25"/>
  <c r="I37" i="25"/>
  <c r="E38" i="25"/>
  <c r="S19" i="25"/>
  <c r="S17" i="25"/>
  <c r="S15" i="25"/>
  <c r="S14" i="25"/>
  <c r="S12" i="25"/>
  <c r="S10" i="25"/>
  <c r="G11" i="25"/>
  <c r="K16" i="25"/>
  <c r="G18" i="25"/>
  <c r="O18" i="25"/>
  <c r="G20" i="25"/>
  <c r="O20" i="25"/>
  <c r="Q21" i="25"/>
  <c r="E22" i="25"/>
  <c r="S22" i="25"/>
  <c r="G23" i="25"/>
  <c r="E33" i="25"/>
  <c r="S8" i="25"/>
  <c r="E9" i="25"/>
  <c r="K19" i="25"/>
  <c r="K17" i="25"/>
  <c r="K14" i="25"/>
  <c r="K12" i="25"/>
  <c r="K10" i="25"/>
  <c r="S9" i="25"/>
  <c r="O21" i="25"/>
  <c r="O19" i="25"/>
  <c r="O17" i="25"/>
  <c r="O14" i="25"/>
  <c r="O12" i="25"/>
  <c r="O10" i="25"/>
  <c r="E19" i="25"/>
  <c r="M19" i="25"/>
  <c r="K21" i="25"/>
  <c r="S21" i="25"/>
  <c r="M22" i="25"/>
  <c r="M33" i="25"/>
  <c r="I34" i="25"/>
  <c r="Q34" i="25"/>
  <c r="E35" i="25"/>
  <c r="M35" i="25"/>
  <c r="I36" i="25"/>
  <c r="S37" i="25"/>
  <c r="G38" i="25"/>
  <c r="I39" i="25"/>
  <c r="Q39" i="25"/>
  <c r="E40" i="25"/>
  <c r="M40" i="25"/>
  <c r="I41" i="25"/>
  <c r="Q41" i="25"/>
  <c r="M21" i="25"/>
  <c r="O22" i="25"/>
  <c r="S23" i="25"/>
  <c r="G24" i="25"/>
  <c r="O24" i="25"/>
  <c r="K25" i="25"/>
  <c r="S25" i="25"/>
  <c r="G26" i="25"/>
  <c r="O26" i="25"/>
  <c r="K27" i="25"/>
  <c r="S27" i="25"/>
  <c r="G28" i="25"/>
  <c r="O28" i="25"/>
  <c r="E29" i="25"/>
  <c r="M29" i="25"/>
  <c r="I30" i="25"/>
  <c r="Q30" i="25"/>
  <c r="E31" i="25"/>
  <c r="M31" i="25"/>
  <c r="I32" i="25"/>
  <c r="Q32" i="25"/>
  <c r="F45" i="25"/>
  <c r="F44" i="25"/>
  <c r="F43" i="25"/>
  <c r="J45" i="25"/>
  <c r="J44" i="25"/>
  <c r="J43" i="25"/>
  <c r="N45" i="25"/>
  <c r="N44" i="25"/>
  <c r="N43" i="25"/>
  <c r="R45" i="25"/>
  <c r="R44" i="25"/>
  <c r="R43" i="25"/>
  <c r="I21" i="25"/>
  <c r="K22" i="25"/>
  <c r="I23" i="25"/>
  <c r="I24" i="25"/>
  <c r="Q24" i="25"/>
  <c r="E25" i="25"/>
  <c r="M25" i="25"/>
  <c r="I26" i="25"/>
  <c r="Q26" i="25"/>
  <c r="E27" i="25"/>
  <c r="M27" i="25"/>
  <c r="I28" i="25"/>
  <c r="S28" i="25"/>
  <c r="G29" i="25"/>
  <c r="O29" i="25"/>
  <c r="K30" i="25"/>
  <c r="S30" i="25"/>
  <c r="G31" i="25"/>
  <c r="O31" i="25"/>
  <c r="K32" i="25"/>
  <c r="S32" i="25"/>
  <c r="G33" i="25"/>
  <c r="O33" i="25"/>
  <c r="K34" i="25"/>
  <c r="S34" i="25"/>
  <c r="G35" i="25"/>
  <c r="O35" i="25"/>
  <c r="K36" i="25"/>
  <c r="E37" i="25"/>
  <c r="I38" i="25"/>
  <c r="K39" i="25"/>
  <c r="S39" i="25"/>
  <c r="G40" i="25"/>
  <c r="O40" i="25"/>
  <c r="K41" i="25"/>
  <c r="S41" i="25"/>
  <c r="E21" i="25"/>
  <c r="G22" i="25"/>
  <c r="E23" i="25"/>
  <c r="K24" i="25"/>
  <c r="S24" i="25"/>
  <c r="G25" i="25"/>
  <c r="O25" i="25"/>
  <c r="K26" i="25"/>
  <c r="S26" i="25"/>
  <c r="G27" i="25"/>
  <c r="O27" i="25"/>
  <c r="K28" i="25"/>
  <c r="I29" i="25"/>
  <c r="Q29" i="25"/>
  <c r="E30" i="25"/>
  <c r="M30" i="25"/>
  <c r="I31" i="25"/>
  <c r="Q31" i="25"/>
  <c r="E32" i="25"/>
  <c r="M32" i="25"/>
  <c r="I33" i="25"/>
  <c r="Q33" i="25"/>
  <c r="E34" i="25"/>
  <c r="M34" i="25"/>
  <c r="I35" i="25"/>
  <c r="Q35" i="25"/>
  <c r="E36" i="25"/>
  <c r="S36" i="25"/>
  <c r="G37" i="25"/>
  <c r="K38" i="25"/>
  <c r="E39" i="25"/>
  <c r="M39" i="25"/>
  <c r="I40" i="25"/>
  <c r="Q40" i="25"/>
  <c r="E41" i="25"/>
  <c r="M41" i="25"/>
  <c r="S38" i="25"/>
  <c r="G39" i="25"/>
  <c r="O39" i="25"/>
  <c r="K40" i="25"/>
  <c r="S40" i="25"/>
  <c r="G41" i="25"/>
  <c r="O41" i="25"/>
  <c r="O34" i="26"/>
  <c r="I35" i="26"/>
  <c r="O35" i="26"/>
  <c r="I36" i="26"/>
  <c r="I37" i="26"/>
  <c r="I38" i="26"/>
  <c r="I39" i="26"/>
  <c r="O39" i="26"/>
  <c r="I40" i="26"/>
  <c r="O40" i="26"/>
  <c r="O41" i="26"/>
  <c r="O20" i="26"/>
  <c r="O21" i="26"/>
  <c r="O22" i="26"/>
  <c r="O24" i="26"/>
  <c r="O25" i="26"/>
  <c r="O26" i="26"/>
  <c r="O27" i="26"/>
  <c r="O28" i="26"/>
  <c r="O29" i="26"/>
  <c r="O30" i="26"/>
  <c r="O31" i="26"/>
  <c r="O32" i="26"/>
  <c r="O33" i="26"/>
  <c r="E21" i="26"/>
  <c r="K21" i="26"/>
  <c r="K22" i="26"/>
  <c r="K23" i="26"/>
  <c r="K24" i="26"/>
  <c r="K25" i="26"/>
  <c r="K26" i="26"/>
  <c r="K27" i="26"/>
  <c r="K28" i="26"/>
  <c r="K29" i="26"/>
  <c r="K30" i="26"/>
  <c r="K31" i="26"/>
  <c r="K32" i="26"/>
  <c r="K33" i="26"/>
  <c r="K34" i="26"/>
  <c r="K35" i="26"/>
  <c r="K36" i="26"/>
  <c r="K38" i="26"/>
  <c r="K39" i="26"/>
  <c r="K40" i="26"/>
  <c r="K41" i="26"/>
  <c r="E9" i="26"/>
  <c r="E10" i="26"/>
  <c r="E11" i="26"/>
  <c r="E12" i="26"/>
  <c r="E13" i="26"/>
  <c r="E14" i="26"/>
  <c r="E15" i="26"/>
  <c r="E16" i="26"/>
  <c r="E17" i="26"/>
  <c r="E18" i="26"/>
  <c r="E19" i="26"/>
  <c r="G21" i="26"/>
  <c r="G22" i="26"/>
  <c r="G23" i="26"/>
  <c r="G24" i="26"/>
  <c r="G25" i="26"/>
  <c r="Q25" i="26"/>
  <c r="G26" i="26"/>
  <c r="Q26" i="26"/>
  <c r="G27" i="26"/>
  <c r="Q27" i="26"/>
  <c r="G28" i="26"/>
  <c r="G29" i="26"/>
  <c r="Q29" i="26"/>
  <c r="G30" i="26"/>
  <c r="Q30" i="26"/>
  <c r="G31" i="26"/>
  <c r="Q31" i="26"/>
  <c r="G32" i="26"/>
  <c r="Q32" i="26"/>
  <c r="G33" i="26"/>
  <c r="Q33" i="26"/>
  <c r="G34" i="26"/>
  <c r="G35" i="26"/>
  <c r="G36" i="26"/>
  <c r="G37" i="26"/>
  <c r="G38" i="26"/>
  <c r="G39" i="26"/>
  <c r="G40" i="26"/>
  <c r="G41" i="26"/>
  <c r="S20" i="26"/>
  <c r="S21" i="26"/>
  <c r="S22" i="26"/>
  <c r="S23" i="26"/>
  <c r="S24" i="26"/>
  <c r="S25" i="26"/>
  <c r="S26" i="26"/>
  <c r="S27" i="26"/>
  <c r="S28" i="26"/>
  <c r="S29" i="26"/>
  <c r="S30" i="26"/>
  <c r="S31" i="26"/>
  <c r="S32" i="26"/>
  <c r="S33" i="26"/>
  <c r="S34" i="26"/>
  <c r="S35" i="26"/>
  <c r="S36" i="26"/>
  <c r="S37" i="26"/>
  <c r="S38" i="26"/>
  <c r="M39" i="26"/>
  <c r="S39" i="26"/>
  <c r="M40" i="26"/>
  <c r="S40" i="26"/>
  <c r="S41" i="26"/>
  <c r="E8" i="26"/>
  <c r="I8" i="26"/>
  <c r="M8" i="26"/>
  <c r="Q8" i="26"/>
  <c r="J45" i="26"/>
  <c r="J44" i="26"/>
  <c r="J43" i="26"/>
  <c r="R45" i="26"/>
  <c r="R44" i="26"/>
  <c r="R43" i="26"/>
  <c r="F45" i="26"/>
  <c r="F44" i="26"/>
  <c r="F43" i="26"/>
  <c r="N45" i="26"/>
  <c r="N44" i="26"/>
  <c r="N43" i="26"/>
  <c r="G8" i="26"/>
  <c r="K8" i="26"/>
  <c r="O8" i="26"/>
  <c r="S8" i="26"/>
  <c r="D45" i="26"/>
  <c r="D44" i="26"/>
  <c r="D43" i="26"/>
  <c r="H45" i="26"/>
  <c r="H44" i="26"/>
  <c r="H43" i="26"/>
  <c r="L45" i="26"/>
  <c r="L44" i="26"/>
  <c r="L43" i="26"/>
  <c r="P45" i="26"/>
  <c r="P44" i="26"/>
  <c r="P43" i="26"/>
  <c r="M11" i="24"/>
  <c r="M34" i="24"/>
  <c r="F37" i="24"/>
  <c r="K13" i="24"/>
  <c r="S13" i="24"/>
  <c r="O14" i="24"/>
  <c r="E15" i="24"/>
  <c r="K28" i="24"/>
  <c r="K20" i="24"/>
  <c r="I31" i="24"/>
  <c r="M14" i="24"/>
  <c r="G13" i="24"/>
  <c r="Q20" i="24"/>
  <c r="E34" i="24"/>
  <c r="O10" i="24"/>
  <c r="Q12" i="24"/>
  <c r="M13" i="24"/>
  <c r="M18" i="24"/>
  <c r="G30" i="24"/>
  <c r="E8" i="24"/>
  <c r="K8" i="24"/>
  <c r="E11" i="24"/>
  <c r="E12" i="24"/>
  <c r="Q15" i="24"/>
  <c r="E22" i="24"/>
  <c r="M22" i="24"/>
  <c r="E29" i="24"/>
  <c r="S32" i="24"/>
  <c r="I17" i="24"/>
  <c r="K19" i="24"/>
  <c r="O21" i="24"/>
  <c r="K23" i="24"/>
  <c r="K25" i="24"/>
  <c r="E26" i="24"/>
  <c r="Q27" i="24"/>
  <c r="S28" i="24"/>
  <c r="M29" i="24"/>
  <c r="O30" i="24"/>
  <c r="Q31" i="24"/>
  <c r="S33" i="24"/>
  <c r="I19" i="24"/>
  <c r="I20" i="24"/>
  <c r="I23" i="24"/>
  <c r="I27" i="24"/>
  <c r="S29" i="24"/>
  <c r="S9" i="24"/>
  <c r="I11" i="24"/>
  <c r="S11" i="24"/>
  <c r="S15" i="24"/>
  <c r="G8" i="24"/>
  <c r="L38" i="24"/>
  <c r="I9" i="24"/>
  <c r="G10" i="24"/>
  <c r="Q10" i="24"/>
  <c r="O11" i="24"/>
  <c r="G12" i="24"/>
  <c r="M12" i="24"/>
  <c r="O13" i="24"/>
  <c r="I14" i="24"/>
  <c r="S14" i="24"/>
  <c r="M15" i="24"/>
  <c r="O16" i="24"/>
  <c r="I18" i="24"/>
  <c r="Q18" i="24"/>
  <c r="S19" i="24"/>
  <c r="E20" i="24"/>
  <c r="M20" i="24"/>
  <c r="I21" i="24"/>
  <c r="I22" i="24"/>
  <c r="Q22" i="24"/>
  <c r="S23" i="24"/>
  <c r="E25" i="24"/>
  <c r="S25" i="24"/>
  <c r="G26" i="24"/>
  <c r="E27" i="24"/>
  <c r="S27" i="24"/>
  <c r="G28" i="24"/>
  <c r="I29" i="24"/>
  <c r="Q30" i="24"/>
  <c r="E31" i="24"/>
  <c r="S31" i="24"/>
  <c r="G32" i="24"/>
  <c r="O32" i="24"/>
  <c r="Q34" i="24"/>
  <c r="S16" i="24"/>
  <c r="S17" i="24"/>
  <c r="S21" i="24"/>
  <c r="Q28" i="24"/>
  <c r="G16" i="24"/>
  <c r="G21" i="24"/>
  <c r="N38" i="24"/>
  <c r="S8" i="24"/>
  <c r="K9" i="24"/>
  <c r="M10" i="24"/>
  <c r="S10" i="24"/>
  <c r="K11" i="24"/>
  <c r="Q11" i="24"/>
  <c r="O12" i="24"/>
  <c r="D37" i="24"/>
  <c r="D36" i="24"/>
  <c r="E14" i="24"/>
  <c r="D38" i="24"/>
  <c r="I15" i="24"/>
  <c r="I34" i="24"/>
  <c r="Q16" i="24"/>
  <c r="E17" i="24"/>
  <c r="K18" i="24"/>
  <c r="K32" i="24"/>
  <c r="G19" i="24"/>
  <c r="O19" i="24"/>
  <c r="K21" i="24"/>
  <c r="K22" i="24"/>
  <c r="G23" i="24"/>
  <c r="O23" i="24"/>
  <c r="G25" i="24"/>
  <c r="S26" i="24"/>
  <c r="M27" i="24"/>
  <c r="O28" i="24"/>
  <c r="Q29" i="24"/>
  <c r="K30" i="24"/>
  <c r="S30" i="24"/>
  <c r="M31" i="24"/>
  <c r="E33" i="24"/>
  <c r="H38" i="24"/>
  <c r="H37" i="24"/>
  <c r="H36" i="24"/>
  <c r="P38" i="24"/>
  <c r="P37" i="24"/>
  <c r="P36" i="24"/>
  <c r="K12" i="24"/>
  <c r="M16" i="24"/>
  <c r="G18" i="24"/>
  <c r="E19" i="24"/>
  <c r="G22" i="24"/>
  <c r="E23" i="24"/>
  <c r="S24" i="24"/>
  <c r="Q25" i="24"/>
  <c r="O27" i="24"/>
  <c r="M28" i="24"/>
  <c r="F36" i="24"/>
  <c r="F38" i="24"/>
  <c r="I8" i="24"/>
  <c r="M8" i="24"/>
  <c r="Q8" i="24"/>
  <c r="G9" i="24"/>
  <c r="E13" i="24"/>
  <c r="G14" i="24"/>
  <c r="K15" i="24"/>
  <c r="I16" i="24"/>
  <c r="K17" i="24"/>
  <c r="S18" i="24"/>
  <c r="Q19" i="24"/>
  <c r="S20" i="24"/>
  <c r="Q21" i="24"/>
  <c r="S22" i="24"/>
  <c r="Q23" i="24"/>
  <c r="M25" i="24"/>
  <c r="K27" i="24"/>
  <c r="I28" i="24"/>
  <c r="K29" i="24"/>
  <c r="I30" i="24"/>
  <c r="K31" i="24"/>
  <c r="I32" i="24"/>
  <c r="G34" i="24"/>
  <c r="L36" i="24"/>
  <c r="L37" i="24"/>
  <c r="Q32" i="24"/>
  <c r="O34" i="24"/>
  <c r="I13" i="24"/>
  <c r="K14" i="24"/>
  <c r="O15" i="24"/>
  <c r="G20" i="24"/>
  <c r="E21" i="24"/>
  <c r="O29" i="24"/>
  <c r="M30" i="24"/>
  <c r="O31" i="24"/>
  <c r="M32" i="24"/>
  <c r="K34" i="24"/>
  <c r="J38" i="24"/>
  <c r="J37" i="24"/>
  <c r="J36" i="24"/>
  <c r="R38" i="24"/>
  <c r="R37" i="24"/>
  <c r="R36" i="24"/>
  <c r="S12" i="24"/>
  <c r="Q13" i="24"/>
  <c r="G15" i="24"/>
  <c r="E16" i="24"/>
  <c r="G17" i="24"/>
  <c r="O18" i="24"/>
  <c r="M19" i="24"/>
  <c r="O20" i="24"/>
  <c r="M21" i="24"/>
  <c r="O22" i="24"/>
  <c r="M23" i="24"/>
  <c r="I25" i="24"/>
  <c r="G27" i="24"/>
  <c r="E28" i="24"/>
  <c r="G29" i="24"/>
  <c r="E30" i="24"/>
  <c r="G31" i="24"/>
  <c r="E32" i="24"/>
  <c r="G33" i="24"/>
  <c r="S34" i="24"/>
  <c r="N36" i="24"/>
  <c r="N37" i="24"/>
  <c r="K10" i="23"/>
  <c r="I9" i="23"/>
  <c r="S14" i="23"/>
  <c r="G17" i="23"/>
  <c r="I11" i="23"/>
  <c r="Q11" i="23"/>
  <c r="I13" i="23"/>
  <c r="I15" i="23"/>
  <c r="Q15" i="23"/>
  <c r="K12" i="23"/>
  <c r="E9" i="23"/>
  <c r="K11" i="23"/>
  <c r="G12" i="23"/>
  <c r="G14" i="23"/>
  <c r="G16" i="23"/>
  <c r="S12" i="23"/>
  <c r="K14" i="23"/>
  <c r="G19" i="23"/>
  <c r="K8" i="23"/>
  <c r="S8" i="23"/>
  <c r="M11" i="23"/>
  <c r="I12" i="23"/>
  <c r="E13" i="23"/>
  <c r="M13" i="23"/>
  <c r="E15" i="23"/>
  <c r="I18" i="23"/>
  <c r="I20" i="23"/>
  <c r="G10" i="23"/>
  <c r="M10" i="23"/>
  <c r="S10" i="23"/>
  <c r="E11" i="23"/>
  <c r="G13" i="23"/>
  <c r="Q13" i="23"/>
  <c r="E14" i="23"/>
  <c r="M15" i="23"/>
  <c r="S15" i="23"/>
  <c r="K16" i="23"/>
  <c r="E20" i="23"/>
  <c r="K28" i="23"/>
  <c r="S28" i="23"/>
  <c r="O29" i="23"/>
  <c r="M8" i="23"/>
  <c r="K9" i="23"/>
  <c r="I10" i="23"/>
  <c r="G11" i="23"/>
  <c r="E12" i="23"/>
  <c r="Q12" i="23"/>
  <c r="S13" i="23"/>
  <c r="O15" i="23"/>
  <c r="M16" i="23"/>
  <c r="Q18" i="23"/>
  <c r="K19" i="23"/>
  <c r="S19" i="23"/>
  <c r="M20" i="23"/>
  <c r="I21" i="23"/>
  <c r="Q21" i="23"/>
  <c r="I8" i="23"/>
  <c r="G9" i="23"/>
  <c r="E10" i="23"/>
  <c r="Q10" i="23"/>
  <c r="S11" i="23"/>
  <c r="O13" i="23"/>
  <c r="M14" i="23"/>
  <c r="K15" i="23"/>
  <c r="I16" i="23"/>
  <c r="E18" i="23"/>
  <c r="E8" i="23"/>
  <c r="Q8" i="23"/>
  <c r="S9" i="23"/>
  <c r="O11" i="23"/>
  <c r="M12" i="23"/>
  <c r="K13" i="23"/>
  <c r="I14" i="23"/>
  <c r="G15" i="23"/>
  <c r="E16" i="23"/>
  <c r="Q16" i="23"/>
  <c r="K17" i="23"/>
  <c r="S17" i="23"/>
  <c r="M18" i="23"/>
  <c r="O19" i="23"/>
  <c r="Q20" i="23"/>
  <c r="K23" i="23"/>
  <c r="Q29" i="23"/>
  <c r="I31" i="23"/>
  <c r="Q31" i="23"/>
  <c r="E32" i="23"/>
  <c r="M32" i="23"/>
  <c r="E34" i="23"/>
  <c r="M34" i="23"/>
  <c r="O8" i="23"/>
  <c r="O10" i="23"/>
  <c r="O16" i="23"/>
  <c r="O18" i="23"/>
  <c r="E22" i="23"/>
  <c r="Q23" i="23"/>
  <c r="Q25" i="23"/>
  <c r="I27" i="23"/>
  <c r="K21" i="23"/>
  <c r="G22" i="23"/>
  <c r="S23" i="23"/>
  <c r="S25" i="23"/>
  <c r="S27" i="23"/>
  <c r="E28" i="23"/>
  <c r="M28" i="23"/>
  <c r="I29" i="23"/>
  <c r="E30" i="23"/>
  <c r="E17" i="23"/>
  <c r="G18" i="23"/>
  <c r="E19" i="23"/>
  <c r="G20" i="23"/>
  <c r="E21" i="23"/>
  <c r="M21" i="23"/>
  <c r="I22" i="23"/>
  <c r="Q22" i="23"/>
  <c r="E23" i="23"/>
  <c r="M23" i="23"/>
  <c r="E25" i="23"/>
  <c r="M25" i="23"/>
  <c r="E27" i="23"/>
  <c r="M27" i="23"/>
  <c r="G28" i="23"/>
  <c r="O28" i="23"/>
  <c r="K29" i="23"/>
  <c r="S29" i="23"/>
  <c r="G30" i="23"/>
  <c r="O30" i="23"/>
  <c r="K31" i="23"/>
  <c r="S31" i="23"/>
  <c r="G32" i="23"/>
  <c r="O32" i="23"/>
  <c r="S33" i="23"/>
  <c r="G34" i="23"/>
  <c r="O34" i="23"/>
  <c r="O12" i="23"/>
  <c r="O14" i="23"/>
  <c r="M19" i="23"/>
  <c r="O20" i="23"/>
  <c r="M22" i="23"/>
  <c r="I23" i="23"/>
  <c r="E24" i="23"/>
  <c r="I25" i="23"/>
  <c r="E26" i="23"/>
  <c r="Q27" i="23"/>
  <c r="G29" i="23"/>
  <c r="D38" i="23"/>
  <c r="D37" i="23"/>
  <c r="D36" i="23"/>
  <c r="H38" i="23"/>
  <c r="H37" i="23"/>
  <c r="H36" i="23"/>
  <c r="L38" i="23"/>
  <c r="L37" i="23"/>
  <c r="L36" i="23"/>
  <c r="P38" i="23"/>
  <c r="P37" i="23"/>
  <c r="P36" i="23"/>
  <c r="I17" i="23"/>
  <c r="K18" i="23"/>
  <c r="I19" i="23"/>
  <c r="K20" i="23"/>
  <c r="S21" i="23"/>
  <c r="O22" i="23"/>
  <c r="K25" i="23"/>
  <c r="G26" i="23"/>
  <c r="K27" i="23"/>
  <c r="M30" i="23"/>
  <c r="F38" i="23"/>
  <c r="F37" i="23"/>
  <c r="F36" i="23"/>
  <c r="J38" i="23"/>
  <c r="J37" i="23"/>
  <c r="J36" i="23"/>
  <c r="N38" i="23"/>
  <c r="N37" i="23"/>
  <c r="N36" i="23"/>
  <c r="R38" i="23"/>
  <c r="R37" i="23"/>
  <c r="R36" i="23"/>
  <c r="S16" i="23"/>
  <c r="S18" i="23"/>
  <c r="Q19" i="23"/>
  <c r="S20" i="23"/>
  <c r="G21" i="23"/>
  <c r="O21" i="23"/>
  <c r="K22" i="23"/>
  <c r="S22" i="23"/>
  <c r="G23" i="23"/>
  <c r="O23" i="23"/>
  <c r="S24" i="23"/>
  <c r="G25" i="23"/>
  <c r="O25" i="23"/>
  <c r="S26" i="23"/>
  <c r="G27" i="23"/>
  <c r="O27" i="23"/>
  <c r="I28" i="23"/>
  <c r="Q28" i="23"/>
  <c r="E29" i="23"/>
  <c r="M29" i="23"/>
  <c r="I30" i="23"/>
  <c r="Q30" i="23"/>
  <c r="E31" i="23"/>
  <c r="M31" i="23"/>
  <c r="I32" i="23"/>
  <c r="Q32" i="23"/>
  <c r="E33" i="23"/>
  <c r="I34" i="23"/>
  <c r="Q34" i="23"/>
  <c r="K30" i="23"/>
  <c r="S30" i="23"/>
  <c r="G31" i="23"/>
  <c r="O31" i="23"/>
  <c r="K32" i="23"/>
  <c r="S32" i="23"/>
  <c r="G33" i="23"/>
  <c r="K34" i="23"/>
  <c r="S34" i="23"/>
  <c r="K10" i="21"/>
  <c r="E11" i="21"/>
  <c r="Q9" i="21"/>
  <c r="M13" i="21"/>
  <c r="K8" i="21"/>
  <c r="E9" i="21"/>
  <c r="S9" i="21"/>
  <c r="G10" i="21"/>
  <c r="M11" i="21"/>
  <c r="O12" i="21"/>
  <c r="M17" i="21"/>
  <c r="O10" i="21"/>
  <c r="I11" i="21"/>
  <c r="K18" i="21"/>
  <c r="O21" i="21"/>
  <c r="I9" i="21"/>
  <c r="Q11" i="21"/>
  <c r="Q17" i="21"/>
  <c r="P40" i="21"/>
  <c r="P39" i="21"/>
  <c r="P38" i="21"/>
  <c r="Q8" i="21"/>
  <c r="S13" i="21"/>
  <c r="S15" i="21"/>
  <c r="Q16" i="21"/>
  <c r="S18" i="21"/>
  <c r="H40" i="21"/>
  <c r="H39" i="21"/>
  <c r="H38" i="21"/>
  <c r="I17" i="21"/>
  <c r="I8" i="21"/>
  <c r="N40" i="21"/>
  <c r="N39" i="21"/>
  <c r="N38" i="21"/>
  <c r="S8" i="21"/>
  <c r="K9" i="21"/>
  <c r="I10" i="21"/>
  <c r="S10" i="21"/>
  <c r="K11" i="21"/>
  <c r="I12" i="21"/>
  <c r="S12" i="21"/>
  <c r="K13" i="21"/>
  <c r="I14" i="21"/>
  <c r="S14" i="21"/>
  <c r="K15" i="21"/>
  <c r="I16" i="21"/>
  <c r="S16" i="21"/>
  <c r="D40" i="21"/>
  <c r="D38" i="21"/>
  <c r="E8" i="21"/>
  <c r="D39" i="21"/>
  <c r="J40" i="21"/>
  <c r="J39" i="21"/>
  <c r="J38" i="21"/>
  <c r="O8" i="21"/>
  <c r="G9" i="21"/>
  <c r="E10" i="21"/>
  <c r="G11" i="21"/>
  <c r="E12" i="21"/>
  <c r="G13" i="21"/>
  <c r="Q13" i="21"/>
  <c r="E14" i="21"/>
  <c r="O14" i="21"/>
  <c r="G15" i="21"/>
  <c r="Q15" i="21"/>
  <c r="E16" i="21"/>
  <c r="O16" i="21"/>
  <c r="G17" i="21"/>
  <c r="F40" i="21"/>
  <c r="F39" i="21"/>
  <c r="F38" i="21"/>
  <c r="K22" i="21"/>
  <c r="S22" i="21"/>
  <c r="G23" i="21"/>
  <c r="O23" i="21"/>
  <c r="K24" i="21"/>
  <c r="S24" i="21"/>
  <c r="G25" i="21"/>
  <c r="O25" i="21"/>
  <c r="K26" i="21"/>
  <c r="S26" i="21"/>
  <c r="G27" i="21"/>
  <c r="O27" i="21"/>
  <c r="K28" i="21"/>
  <c r="E29" i="21"/>
  <c r="M29" i="21"/>
  <c r="Q10" i="21"/>
  <c r="S11" i="21"/>
  <c r="Q12" i="21"/>
  <c r="Q14" i="21"/>
  <c r="G19" i="21"/>
  <c r="O19" i="21"/>
  <c r="K20" i="21"/>
  <c r="S20" i="21"/>
  <c r="G21" i="21"/>
  <c r="G8" i="21"/>
  <c r="L40" i="21"/>
  <c r="L38" i="21"/>
  <c r="M8" i="21"/>
  <c r="L39" i="21"/>
  <c r="R40" i="21"/>
  <c r="R39" i="21"/>
  <c r="R38" i="21"/>
  <c r="O9" i="21"/>
  <c r="M10" i="21"/>
  <c r="O11" i="21"/>
  <c r="M12" i="21"/>
  <c r="I13" i="21"/>
  <c r="O13" i="21"/>
  <c r="G14" i="21"/>
  <c r="M14" i="21"/>
  <c r="I15" i="21"/>
  <c r="O15" i="21"/>
  <c r="G16" i="21"/>
  <c r="M16" i="21"/>
  <c r="K17" i="21"/>
  <c r="E18" i="21"/>
  <c r="M18" i="21"/>
  <c r="I19" i="21"/>
  <c r="Q19" i="21"/>
  <c r="E20" i="21"/>
  <c r="M20" i="21"/>
  <c r="I21" i="21"/>
  <c r="Q21" i="21"/>
  <c r="E22" i="21"/>
  <c r="M22" i="21"/>
  <c r="I23" i="21"/>
  <c r="Q23" i="21"/>
  <c r="E24" i="21"/>
  <c r="M24" i="21"/>
  <c r="I25" i="21"/>
  <c r="Q25" i="21"/>
  <c r="K30" i="21"/>
  <c r="I30" i="21"/>
  <c r="Q30" i="21"/>
  <c r="E31" i="21"/>
  <c r="M31" i="21"/>
  <c r="I32" i="21"/>
  <c r="Q32" i="21"/>
  <c r="E33" i="21"/>
  <c r="M33" i="21"/>
  <c r="I34" i="21"/>
  <c r="Q34" i="21"/>
  <c r="E35" i="21"/>
  <c r="M35" i="21"/>
  <c r="I36" i="21"/>
  <c r="Q36" i="21"/>
  <c r="S30" i="21"/>
  <c r="G31" i="21"/>
  <c r="O31" i="21"/>
  <c r="K32" i="21"/>
  <c r="S32" i="21"/>
  <c r="G33" i="21"/>
  <c r="O33" i="21"/>
  <c r="K34" i="21"/>
  <c r="S34" i="21"/>
  <c r="G35" i="21"/>
  <c r="O35" i="21"/>
  <c r="K36" i="21"/>
  <c r="S36" i="21"/>
  <c r="E26" i="21"/>
  <c r="M26" i="21"/>
  <c r="I27" i="21"/>
  <c r="Q27" i="21"/>
  <c r="E28" i="21"/>
  <c r="S28" i="21"/>
  <c r="G29" i="21"/>
  <c r="O29" i="21"/>
  <c r="S17" i="21"/>
  <c r="G18" i="21"/>
  <c r="O18" i="21"/>
  <c r="K19" i="21"/>
  <c r="S19" i="21"/>
  <c r="G20" i="21"/>
  <c r="O20" i="21"/>
  <c r="K21" i="21"/>
  <c r="S21" i="21"/>
  <c r="G22" i="21"/>
  <c r="O22" i="21"/>
  <c r="K23" i="21"/>
  <c r="S23" i="21"/>
  <c r="G24" i="21"/>
  <c r="O24" i="21"/>
  <c r="K25" i="21"/>
  <c r="S25" i="21"/>
  <c r="G26" i="21"/>
  <c r="O26" i="21"/>
  <c r="K27" i="21"/>
  <c r="S27" i="21"/>
  <c r="G28" i="21"/>
  <c r="I29" i="21"/>
  <c r="Q29" i="21"/>
  <c r="E30" i="21"/>
  <c r="M30" i="21"/>
  <c r="I31" i="21"/>
  <c r="Q31" i="21"/>
  <c r="E32" i="21"/>
  <c r="M32" i="21"/>
  <c r="I33" i="21"/>
  <c r="Q33" i="21"/>
  <c r="E34" i="21"/>
  <c r="M34" i="21"/>
  <c r="I35" i="21"/>
  <c r="Q35" i="21"/>
  <c r="E36" i="21"/>
  <c r="M36" i="21"/>
  <c r="O17" i="21"/>
  <c r="I18" i="21"/>
  <c r="Q18" i="21"/>
  <c r="E19" i="21"/>
  <c r="M19" i="21"/>
  <c r="I20" i="21"/>
  <c r="Q20" i="21"/>
  <c r="E21" i="21"/>
  <c r="M21" i="21"/>
  <c r="I22" i="21"/>
  <c r="Q22" i="21"/>
  <c r="E23" i="21"/>
  <c r="M23" i="21"/>
  <c r="I24" i="21"/>
  <c r="Q24" i="21"/>
  <c r="E25" i="21"/>
  <c r="M25" i="21"/>
  <c r="I26" i="21"/>
  <c r="Q26" i="21"/>
  <c r="E27" i="21"/>
  <c r="M27" i="21"/>
  <c r="I28" i="21"/>
  <c r="K29" i="21"/>
  <c r="S29" i="21"/>
  <c r="G30" i="21"/>
  <c r="O30" i="21"/>
  <c r="K31" i="21"/>
  <c r="S31" i="21"/>
  <c r="G32" i="21"/>
  <c r="O32" i="21"/>
  <c r="K33" i="21"/>
  <c r="S33" i="21"/>
  <c r="G34" i="21"/>
  <c r="O34" i="21"/>
  <c r="K35" i="21"/>
  <c r="S35" i="21"/>
  <c r="G36" i="21"/>
  <c r="O36" i="21"/>
  <c r="E12" i="22"/>
  <c r="E18" i="22"/>
  <c r="M20" i="22"/>
  <c r="Q21" i="22"/>
  <c r="I23" i="22"/>
  <c r="E24" i="22"/>
  <c r="I25" i="22"/>
  <c r="I27" i="22"/>
  <c r="Q29" i="22"/>
  <c r="I31" i="22"/>
  <c r="M32" i="22"/>
  <c r="Q33" i="22"/>
  <c r="M34" i="22"/>
  <c r="E36" i="22"/>
  <c r="M9" i="22"/>
  <c r="Q10" i="22"/>
  <c r="M11" i="22"/>
  <c r="S11" i="22"/>
  <c r="K12" i="22"/>
  <c r="Q12" i="22"/>
  <c r="M13" i="22"/>
  <c r="S13" i="22"/>
  <c r="K14" i="22"/>
  <c r="Q14" i="22"/>
  <c r="S15" i="22"/>
  <c r="G16" i="22"/>
  <c r="S16" i="22"/>
  <c r="G17" i="22"/>
  <c r="S17" i="22"/>
  <c r="G18" i="22"/>
  <c r="O18" i="22"/>
  <c r="G26" i="22"/>
  <c r="G13" i="22"/>
  <c r="G15" i="22"/>
  <c r="E17" i="22"/>
  <c r="M18" i="22"/>
  <c r="Q19" i="22"/>
  <c r="E22" i="22"/>
  <c r="M24" i="22"/>
  <c r="Q25" i="22"/>
  <c r="M26" i="22"/>
  <c r="Q27" i="22"/>
  <c r="E30" i="22"/>
  <c r="E32" i="22"/>
  <c r="I33" i="22"/>
  <c r="M36" i="22"/>
  <c r="I9" i="22"/>
  <c r="G10" i="22"/>
  <c r="M10" i="22"/>
  <c r="I11" i="22"/>
  <c r="O11" i="22"/>
  <c r="G12" i="22"/>
  <c r="M12" i="22"/>
  <c r="I13" i="22"/>
  <c r="O13" i="22"/>
  <c r="G14" i="22"/>
  <c r="M14" i="22"/>
  <c r="O15" i="22"/>
  <c r="I17" i="22"/>
  <c r="G11" i="22"/>
  <c r="E14" i="22"/>
  <c r="E16" i="22"/>
  <c r="Q17" i="22"/>
  <c r="E20" i="22"/>
  <c r="I21" i="22"/>
  <c r="M22" i="22"/>
  <c r="Q23" i="22"/>
  <c r="E26" i="22"/>
  <c r="E28" i="22"/>
  <c r="I29" i="22"/>
  <c r="M30" i="22"/>
  <c r="Q31" i="22"/>
  <c r="E34" i="22"/>
  <c r="I35" i="22"/>
  <c r="Q35" i="22"/>
  <c r="E9" i="22"/>
  <c r="I10" i="22"/>
  <c r="S10" i="22"/>
  <c r="E11" i="22"/>
  <c r="K11" i="22"/>
  <c r="I12" i="22"/>
  <c r="S12" i="22"/>
  <c r="E13" i="22"/>
  <c r="K13" i="22"/>
  <c r="I14" i="22"/>
  <c r="S14" i="22"/>
  <c r="E15" i="22"/>
  <c r="K15" i="22"/>
  <c r="O16" i="22"/>
  <c r="K33" i="22"/>
  <c r="S33" i="22"/>
  <c r="G34" i="22"/>
  <c r="O34" i="22"/>
  <c r="K35" i="22"/>
  <c r="S35" i="22"/>
  <c r="G36" i="22"/>
  <c r="O36" i="22"/>
  <c r="S19" i="22"/>
  <c r="K21" i="22"/>
  <c r="G22" i="22"/>
  <c r="K23" i="22"/>
  <c r="G24" i="22"/>
  <c r="S25" i="22"/>
  <c r="K27" i="22"/>
  <c r="G28" i="22"/>
  <c r="K29" i="22"/>
  <c r="G30" i="22"/>
  <c r="K31" i="22"/>
  <c r="O32" i="22"/>
  <c r="M16" i="22"/>
  <c r="O17" i="22"/>
  <c r="I18" i="22"/>
  <c r="E19" i="22"/>
  <c r="I20" i="22"/>
  <c r="E21" i="22"/>
  <c r="I22" i="22"/>
  <c r="E23" i="22"/>
  <c r="Q24" i="22"/>
  <c r="M25" i="22"/>
  <c r="Q26" i="22"/>
  <c r="M27" i="22"/>
  <c r="I28" i="22"/>
  <c r="M29" i="22"/>
  <c r="I30" i="22"/>
  <c r="M31" i="22"/>
  <c r="I32" i="22"/>
  <c r="E33" i="22"/>
  <c r="I34" i="22"/>
  <c r="Q34" i="22"/>
  <c r="E35" i="22"/>
  <c r="M35" i="22"/>
  <c r="I36" i="22"/>
  <c r="Q36" i="22"/>
  <c r="K19" i="22"/>
  <c r="G20" i="22"/>
  <c r="O20" i="22"/>
  <c r="S21" i="22"/>
  <c r="O22" i="22"/>
  <c r="S23" i="22"/>
  <c r="O24" i="22"/>
  <c r="K25" i="22"/>
  <c r="O26" i="22"/>
  <c r="S27" i="22"/>
  <c r="S29" i="22"/>
  <c r="O30" i="22"/>
  <c r="S31" i="22"/>
  <c r="G32" i="22"/>
  <c r="Q18" i="22"/>
  <c r="M19" i="22"/>
  <c r="Q20" i="22"/>
  <c r="M21" i="22"/>
  <c r="Q22" i="22"/>
  <c r="M23" i="22"/>
  <c r="I24" i="22"/>
  <c r="E25" i="22"/>
  <c r="I26" i="22"/>
  <c r="E27" i="22"/>
  <c r="E29" i="22"/>
  <c r="Q30" i="22"/>
  <c r="E31" i="22"/>
  <c r="Q32" i="22"/>
  <c r="M33" i="22"/>
  <c r="I16" i="22"/>
  <c r="K17" i="22"/>
  <c r="K18" i="22"/>
  <c r="S18" i="22"/>
  <c r="G19" i="22"/>
  <c r="O19" i="22"/>
  <c r="K20" i="22"/>
  <c r="S20" i="22"/>
  <c r="G21" i="22"/>
  <c r="O21" i="22"/>
  <c r="K22" i="22"/>
  <c r="S22" i="22"/>
  <c r="G23" i="22"/>
  <c r="O23" i="22"/>
  <c r="K24" i="22"/>
  <c r="S24" i="22"/>
  <c r="G25" i="22"/>
  <c r="O25" i="22"/>
  <c r="K26" i="22"/>
  <c r="S26" i="22"/>
  <c r="G27" i="22"/>
  <c r="O27" i="22"/>
  <c r="K28" i="22"/>
  <c r="S28" i="22"/>
  <c r="G29" i="22"/>
  <c r="O29" i="22"/>
  <c r="K30" i="22"/>
  <c r="S30" i="22"/>
  <c r="G31" i="22"/>
  <c r="O31" i="22"/>
  <c r="K32" i="22"/>
  <c r="S32" i="22"/>
  <c r="G33" i="22"/>
  <c r="O33" i="22"/>
  <c r="K34" i="22"/>
  <c r="S34" i="22"/>
  <c r="G35" i="22"/>
  <c r="O35" i="22"/>
  <c r="K36" i="22"/>
  <c r="S36" i="22"/>
  <c r="J40" i="22"/>
  <c r="R40" i="22"/>
  <c r="G8" i="22"/>
  <c r="O8" i="22"/>
  <c r="H40" i="22"/>
  <c r="P40" i="22"/>
  <c r="E8" i="22"/>
  <c r="M8" i="22"/>
  <c r="D38" i="22"/>
  <c r="L38" i="22"/>
  <c r="D39" i="22"/>
  <c r="L39" i="22"/>
  <c r="D40" i="22"/>
  <c r="L40" i="22"/>
  <c r="I8" i="22"/>
  <c r="Q8" i="22"/>
  <c r="F38" i="22"/>
  <c r="N38" i="22"/>
  <c r="F39" i="22"/>
  <c r="N39" i="22"/>
  <c r="F40" i="22"/>
  <c r="N40" i="22"/>
  <c r="H38" i="22"/>
  <c r="P38" i="22"/>
  <c r="H39" i="22"/>
  <c r="P39" i="22"/>
  <c r="K8" i="22"/>
  <c r="S8" i="22"/>
  <c r="J38" i="22"/>
  <c r="R38" i="22"/>
  <c r="J39" i="22"/>
  <c r="R39" i="22"/>
  <c r="M13" i="7"/>
  <c r="O13" i="7"/>
  <c r="R1" i="14" l="1"/>
  <c r="Q1" i="14"/>
  <c r="P1" i="14"/>
  <c r="O1" i="14"/>
  <c r="N1" i="14"/>
  <c r="M1" i="14"/>
  <c r="L1" i="14"/>
  <c r="K1" i="14"/>
  <c r="J1" i="14"/>
  <c r="I1" i="14"/>
  <c r="H1" i="14"/>
  <c r="G1" i="14"/>
  <c r="F1" i="14"/>
  <c r="E1" i="14"/>
  <c r="D1" i="14"/>
  <c r="C1" i="14"/>
  <c r="B1" i="14"/>
  <c r="N13" i="11" l="1"/>
  <c r="L12" i="11"/>
  <c r="J12" i="11"/>
  <c r="H14" i="11"/>
  <c r="N13" i="9"/>
  <c r="I35" i="8" l="1"/>
  <c r="G9" i="11"/>
  <c r="K13" i="4"/>
  <c r="S8" i="4"/>
  <c r="L12" i="9"/>
  <c r="N12" i="9"/>
  <c r="E9" i="11"/>
  <c r="I64" i="8"/>
  <c r="Q8" i="8"/>
  <c r="G17" i="5"/>
  <c r="I12" i="8"/>
  <c r="I23" i="8"/>
  <c r="I25" i="8"/>
  <c r="I28" i="8"/>
  <c r="I29" i="8"/>
  <c r="I36" i="8"/>
  <c r="I53" i="8"/>
  <c r="I57" i="8"/>
  <c r="I70" i="8"/>
  <c r="S19" i="4"/>
  <c r="O9" i="5"/>
  <c r="W8" i="5"/>
  <c r="K8" i="5"/>
  <c r="Q10" i="5"/>
  <c r="G13" i="5"/>
  <c r="W13" i="5"/>
  <c r="G15" i="5"/>
  <c r="I21" i="8"/>
  <c r="I17" i="8"/>
  <c r="I19" i="8"/>
  <c r="I32" i="8"/>
  <c r="I37" i="8"/>
  <c r="I46" i="8"/>
  <c r="I55" i="8"/>
  <c r="I58" i="8"/>
  <c r="I59" i="8"/>
  <c r="I61" i="8"/>
  <c r="I65" i="8"/>
  <c r="I67" i="8"/>
  <c r="Q9" i="4"/>
  <c r="S11" i="5"/>
  <c r="W17" i="5"/>
  <c r="G19" i="5"/>
  <c r="G21" i="5"/>
  <c r="W21" i="5"/>
  <c r="G25" i="5"/>
  <c r="I15" i="8"/>
  <c r="I34" i="8"/>
  <c r="I42" i="8"/>
  <c r="I9" i="8"/>
  <c r="E10" i="8"/>
  <c r="M10" i="8"/>
  <c r="I11" i="8"/>
  <c r="I13" i="8"/>
  <c r="I14" i="8"/>
  <c r="S15" i="8"/>
  <c r="I20" i="8"/>
  <c r="I22" i="8"/>
  <c r="I24" i="8"/>
  <c r="I27" i="8"/>
  <c r="I40" i="8"/>
  <c r="I47" i="8"/>
  <c r="I49" i="8"/>
  <c r="I51" i="8"/>
  <c r="I52" i="8"/>
  <c r="I54" i="8"/>
  <c r="I62" i="8"/>
  <c r="I68" i="8"/>
  <c r="I73" i="8"/>
  <c r="M9" i="9"/>
  <c r="Q10" i="11"/>
  <c r="E9" i="4"/>
  <c r="M12" i="4"/>
  <c r="K8" i="4"/>
  <c r="K15" i="4"/>
  <c r="G8" i="8"/>
  <c r="I16" i="8"/>
  <c r="I33" i="8"/>
  <c r="I38" i="8"/>
  <c r="I41" i="8"/>
  <c r="I43" i="8"/>
  <c r="I45" i="8"/>
  <c r="I50" i="8"/>
  <c r="I66" i="8"/>
  <c r="I69" i="8"/>
  <c r="O10" i="9"/>
  <c r="O8" i="4"/>
  <c r="I20" i="4"/>
  <c r="G9" i="5"/>
  <c r="G11" i="5"/>
  <c r="G29" i="5"/>
  <c r="Q9" i="8"/>
  <c r="Q11" i="8"/>
  <c r="I10" i="8"/>
  <c r="G22" i="5"/>
  <c r="G10" i="8"/>
  <c r="K11" i="8"/>
  <c r="G12" i="8"/>
  <c r="K14" i="8"/>
  <c r="E9" i="8"/>
  <c r="Q10" i="8"/>
  <c r="E11" i="8"/>
  <c r="M11" i="8"/>
  <c r="E13" i="8"/>
  <c r="M13" i="8"/>
  <c r="O15" i="8"/>
  <c r="I8" i="8"/>
  <c r="L13" i="9"/>
  <c r="N14" i="9"/>
  <c r="F13" i="11"/>
  <c r="E10" i="11"/>
  <c r="M10" i="11"/>
  <c r="Q20" i="4"/>
  <c r="S10" i="4"/>
  <c r="G9" i="4"/>
  <c r="Q12" i="4"/>
  <c r="M14" i="4"/>
  <c r="U36" i="5"/>
  <c r="G10" i="5"/>
  <c r="W20" i="5"/>
  <c r="G24" i="5"/>
  <c r="W24" i="5"/>
  <c r="G26" i="5"/>
  <c r="W9" i="6"/>
  <c r="AA10" i="6"/>
  <c r="W11" i="6"/>
  <c r="W13" i="6"/>
  <c r="W15" i="6"/>
  <c r="W17" i="6"/>
  <c r="W19" i="6"/>
  <c r="W21" i="6"/>
  <c r="E42" i="6"/>
  <c r="M42" i="6"/>
  <c r="U42" i="6"/>
  <c r="I31" i="8"/>
  <c r="I48" i="8"/>
  <c r="I60" i="8"/>
  <c r="I72" i="8"/>
  <c r="O8" i="5"/>
  <c r="W9" i="5"/>
  <c r="G47" i="8"/>
  <c r="O45" i="8"/>
  <c r="K10" i="8"/>
  <c r="S10" i="8"/>
  <c r="G11" i="8"/>
  <c r="O11" i="8"/>
  <c r="K12" i="8"/>
  <c r="S12" i="8"/>
  <c r="G14" i="8"/>
  <c r="E16" i="8"/>
  <c r="I63" i="8"/>
  <c r="I71" i="8"/>
  <c r="L14" i="9"/>
  <c r="P14" i="11"/>
  <c r="Q9" i="11"/>
  <c r="G10" i="11"/>
  <c r="G19" i="4"/>
  <c r="M8" i="4"/>
  <c r="G13" i="4"/>
  <c r="I14" i="4"/>
  <c r="I37" i="5"/>
  <c r="W10" i="5"/>
  <c r="W11" i="5"/>
  <c r="G14" i="5"/>
  <c r="W14" i="5"/>
  <c r="W15" i="5"/>
  <c r="G18" i="5"/>
  <c r="W18" i="5"/>
  <c r="W19" i="5"/>
  <c r="Q20" i="5"/>
  <c r="G23" i="5"/>
  <c r="K33" i="5"/>
  <c r="W38" i="6"/>
  <c r="W43" i="6"/>
  <c r="G42" i="6"/>
  <c r="O42" i="6"/>
  <c r="W42" i="6"/>
  <c r="E12" i="8"/>
  <c r="I26" i="8"/>
  <c r="I44" i="8"/>
  <c r="I56" i="8"/>
  <c r="I10" i="11"/>
  <c r="M9" i="4"/>
  <c r="W22" i="5"/>
  <c r="G27" i="5"/>
  <c r="E38" i="5"/>
  <c r="I39" i="5"/>
  <c r="I42" i="6"/>
  <c r="Q42" i="6"/>
  <c r="Y42" i="6"/>
  <c r="I18" i="8"/>
  <c r="K11" i="5"/>
  <c r="W23" i="5"/>
  <c r="U38" i="5"/>
  <c r="Q39" i="5"/>
  <c r="K8" i="8"/>
  <c r="S8" i="8"/>
  <c r="O31" i="8"/>
  <c r="S11" i="8"/>
  <c r="O12" i="8"/>
  <c r="Q16" i="8"/>
  <c r="Q18" i="8"/>
  <c r="D12" i="11"/>
  <c r="K10" i="11"/>
  <c r="E20" i="4"/>
  <c r="I9" i="4"/>
  <c r="O19" i="4"/>
  <c r="I8" i="4"/>
  <c r="I12" i="4"/>
  <c r="G15" i="4"/>
  <c r="I16" i="4"/>
  <c r="I8" i="5"/>
  <c r="M10" i="5"/>
  <c r="G12" i="5"/>
  <c r="W12" i="5"/>
  <c r="I13" i="5"/>
  <c r="G16" i="5"/>
  <c r="W16" i="5"/>
  <c r="G20" i="5"/>
  <c r="G28" i="5"/>
  <c r="Y8" i="6"/>
  <c r="W35" i="6"/>
  <c r="W37" i="6"/>
  <c r="W39" i="6"/>
  <c r="W41" i="6"/>
  <c r="W44" i="6"/>
  <c r="K42" i="6"/>
  <c r="S42" i="6"/>
  <c r="AA42" i="6"/>
  <c r="G8" i="6"/>
  <c r="O8" i="6"/>
  <c r="W8" i="6"/>
  <c r="W12" i="6"/>
  <c r="W16" i="6"/>
  <c r="W20" i="6"/>
  <c r="W24" i="6"/>
  <c r="W29" i="6"/>
  <c r="W34" i="6"/>
  <c r="G25" i="6"/>
  <c r="K8" i="6"/>
  <c r="S21" i="6"/>
  <c r="W23" i="6"/>
  <c r="W26" i="6"/>
  <c r="W28" i="6"/>
  <c r="W30" i="6"/>
  <c r="W33" i="6"/>
  <c r="G11" i="6"/>
  <c r="AA12" i="6"/>
  <c r="O15" i="6"/>
  <c r="O19" i="6"/>
  <c r="W22" i="6"/>
  <c r="Y9" i="6"/>
  <c r="E10" i="6"/>
  <c r="I11" i="6"/>
  <c r="Q11" i="6"/>
  <c r="Y11" i="6"/>
  <c r="E12" i="6"/>
  <c r="M12" i="6"/>
  <c r="I13" i="6"/>
  <c r="Q13" i="6"/>
  <c r="E14" i="6"/>
  <c r="U14" i="6"/>
  <c r="E16" i="6"/>
  <c r="U16" i="6"/>
  <c r="E18" i="6"/>
  <c r="U18" i="6"/>
  <c r="E20" i="6"/>
  <c r="U20" i="6"/>
  <c r="E22" i="6"/>
  <c r="U22" i="6"/>
  <c r="K12" i="6"/>
  <c r="O21" i="6"/>
  <c r="O23" i="6"/>
  <c r="W10" i="6"/>
  <c r="W18" i="6"/>
  <c r="W31" i="6"/>
  <c r="W36" i="6"/>
  <c r="Q26" i="6"/>
  <c r="U10" i="6"/>
  <c r="AA8" i="6"/>
  <c r="G27" i="6"/>
  <c r="O10" i="6"/>
  <c r="K11" i="6"/>
  <c r="S11" i="6"/>
  <c r="AA11" i="6"/>
  <c r="G12" i="6"/>
  <c r="O12" i="6"/>
  <c r="AA13" i="6"/>
  <c r="K15" i="6"/>
  <c r="AA15" i="6"/>
  <c r="K17" i="6"/>
  <c r="AA17" i="6"/>
  <c r="K19" i="6"/>
  <c r="AA19" i="6"/>
  <c r="K21" i="6"/>
  <c r="AA21" i="6"/>
  <c r="K23" i="6"/>
  <c r="O11" i="6"/>
  <c r="S12" i="6"/>
  <c r="O17" i="6"/>
  <c r="G23" i="6"/>
  <c r="W14" i="6"/>
  <c r="W27" i="6"/>
  <c r="W40" i="6"/>
  <c r="M10" i="6"/>
  <c r="E30" i="6"/>
  <c r="M30" i="6"/>
  <c r="I10" i="6"/>
  <c r="Q10" i="6"/>
  <c r="Y10" i="6"/>
  <c r="E11" i="6"/>
  <c r="M11" i="6"/>
  <c r="U11" i="6"/>
  <c r="I12" i="6"/>
  <c r="E13" i="6"/>
  <c r="M13" i="6"/>
  <c r="U13" i="6"/>
  <c r="I14" i="6"/>
  <c r="Y14" i="6"/>
  <c r="I16" i="6"/>
  <c r="Y16" i="6"/>
  <c r="I18" i="6"/>
  <c r="Y18" i="6"/>
  <c r="I20" i="6"/>
  <c r="Y20" i="6"/>
  <c r="I22" i="6"/>
  <c r="Q22" i="6"/>
  <c r="Y22" i="6"/>
  <c r="I10" i="2"/>
  <c r="Q14" i="2"/>
  <c r="O11" i="2"/>
  <c r="M10" i="2"/>
  <c r="G8" i="2"/>
  <c r="S9" i="2"/>
  <c r="Q12" i="2"/>
  <c r="G10" i="2"/>
  <c r="O13" i="2"/>
  <c r="K16" i="2"/>
  <c r="I16" i="2"/>
  <c r="Q18" i="2"/>
  <c r="S12" i="2"/>
  <c r="O17" i="2"/>
  <c r="O19" i="2"/>
  <c r="M16" i="2"/>
  <c r="K11" i="2"/>
  <c r="Q13" i="2"/>
  <c r="M14" i="2"/>
  <c r="I14" i="2"/>
  <c r="Q16" i="2"/>
  <c r="Q20" i="2"/>
  <c r="G13" i="2"/>
  <c r="O8" i="2"/>
  <c r="Q10" i="2"/>
  <c r="S11" i="2"/>
  <c r="O14" i="2"/>
  <c r="K15" i="2"/>
  <c r="S15" i="2"/>
  <c r="E8" i="2"/>
  <c r="E11" i="2"/>
  <c r="M12" i="2"/>
  <c r="K13" i="2"/>
  <c r="M15" i="2"/>
  <c r="G19" i="2"/>
  <c r="M8" i="2"/>
  <c r="S10" i="2"/>
  <c r="Q11" i="2"/>
  <c r="I12" i="2"/>
  <c r="O12" i="2"/>
  <c r="M13" i="2"/>
  <c r="K14" i="2"/>
  <c r="I15" i="2"/>
  <c r="E17" i="2"/>
  <c r="S17" i="2"/>
  <c r="G18" i="2"/>
  <c r="I22" i="2"/>
  <c r="Q22" i="2"/>
  <c r="G15" i="2"/>
  <c r="K17" i="2"/>
  <c r="M18" i="2"/>
  <c r="G9" i="2"/>
  <c r="O16" i="2"/>
  <c r="O10" i="2"/>
  <c r="G11" i="2"/>
  <c r="M11" i="2"/>
  <c r="K12" i="2"/>
  <c r="I13" i="2"/>
  <c r="S13" i="2"/>
  <c r="G14" i="2"/>
  <c r="O15" i="2"/>
  <c r="M20" i="2"/>
  <c r="I20" i="2"/>
  <c r="S8" i="2"/>
  <c r="K10" i="2"/>
  <c r="I11" i="2"/>
  <c r="G12" i="2"/>
  <c r="E13" i="2"/>
  <c r="S14" i="2"/>
  <c r="Q15" i="2"/>
  <c r="S19" i="2"/>
  <c r="I33" i="6"/>
  <c r="I30" i="6"/>
  <c r="U29" i="6"/>
  <c r="U30" i="6"/>
  <c r="U28" i="6"/>
  <c r="M14" i="6"/>
  <c r="Y15" i="6"/>
  <c r="M16" i="6"/>
  <c r="S17" i="6"/>
  <c r="S18" i="6"/>
  <c r="I19" i="6"/>
  <c r="S19" i="6"/>
  <c r="M20" i="6"/>
  <c r="I21" i="6"/>
  <c r="M22" i="6"/>
  <c r="Y23" i="6"/>
  <c r="E24" i="6"/>
  <c r="G26" i="6"/>
  <c r="Q30" i="6"/>
  <c r="M34" i="6"/>
  <c r="I35" i="6"/>
  <c r="M36" i="6"/>
  <c r="E38" i="6"/>
  <c r="Q39" i="6"/>
  <c r="M40" i="6"/>
  <c r="Y41" i="6"/>
  <c r="E43" i="6"/>
  <c r="M43" i="6"/>
  <c r="U43" i="6"/>
  <c r="I44" i="6"/>
  <c r="Q44" i="6"/>
  <c r="Y44" i="6"/>
  <c r="E45" i="6"/>
  <c r="M45" i="6"/>
  <c r="U45" i="6"/>
  <c r="I8" i="6"/>
  <c r="Q8" i="6"/>
  <c r="E9" i="6"/>
  <c r="I9" i="6"/>
  <c r="M9" i="6"/>
  <c r="Q9" i="6"/>
  <c r="U9" i="6"/>
  <c r="G10" i="6"/>
  <c r="K10" i="6"/>
  <c r="S10" i="6"/>
  <c r="O14" i="6"/>
  <c r="E15" i="6"/>
  <c r="U15" i="6"/>
  <c r="O16" i="6"/>
  <c r="E17" i="6"/>
  <c r="U17" i="6"/>
  <c r="O18" i="6"/>
  <c r="E19" i="6"/>
  <c r="U19" i="6"/>
  <c r="O20" i="6"/>
  <c r="E21" i="6"/>
  <c r="U21" i="6"/>
  <c r="O22" i="6"/>
  <c r="E23" i="6"/>
  <c r="U23" i="6"/>
  <c r="AA23" i="6"/>
  <c r="G24" i="6"/>
  <c r="U24" i="6"/>
  <c r="O25" i="6"/>
  <c r="I26" i="6"/>
  <c r="Q28" i="6"/>
  <c r="E33" i="6"/>
  <c r="Y29" i="6"/>
  <c r="Y28" i="6"/>
  <c r="Y31" i="6"/>
  <c r="S14" i="6"/>
  <c r="I15" i="6"/>
  <c r="Y17" i="6"/>
  <c r="S20" i="6"/>
  <c r="Y21" i="6"/>
  <c r="S22" i="6"/>
  <c r="I23" i="6"/>
  <c r="S23" i="6"/>
  <c r="M25" i="6"/>
  <c r="AA25" i="6"/>
  <c r="U26" i="6"/>
  <c r="I28" i="6"/>
  <c r="Y33" i="6"/>
  <c r="U34" i="6"/>
  <c r="Q35" i="6"/>
  <c r="E36" i="6"/>
  <c r="I37" i="6"/>
  <c r="Y37" i="6"/>
  <c r="U38" i="6"/>
  <c r="Y39" i="6"/>
  <c r="U40" i="6"/>
  <c r="I41" i="6"/>
  <c r="S8" i="6"/>
  <c r="G32" i="6"/>
  <c r="G30" i="6"/>
  <c r="O30" i="6"/>
  <c r="O32" i="6"/>
  <c r="O29" i="6"/>
  <c r="K14" i="6"/>
  <c r="AA14" i="6"/>
  <c r="Q15" i="6"/>
  <c r="K16" i="6"/>
  <c r="AA16" i="6"/>
  <c r="Q17" i="6"/>
  <c r="K18" i="6"/>
  <c r="AA18" i="6"/>
  <c r="Q19" i="6"/>
  <c r="K20" i="6"/>
  <c r="AA20" i="6"/>
  <c r="Q21" i="6"/>
  <c r="K22" i="6"/>
  <c r="AA22" i="6"/>
  <c r="Q23" i="6"/>
  <c r="I24" i="6"/>
  <c r="Y26" i="6"/>
  <c r="K27" i="6"/>
  <c r="S27" i="6"/>
  <c r="E28" i="6"/>
  <c r="M28" i="6"/>
  <c r="M29" i="6"/>
  <c r="K32" i="6"/>
  <c r="Q33" i="6"/>
  <c r="Q31" i="6"/>
  <c r="Q29" i="6"/>
  <c r="Y13" i="6"/>
  <c r="S15" i="6"/>
  <c r="S16" i="6"/>
  <c r="I17" i="6"/>
  <c r="M18" i="6"/>
  <c r="Y19" i="6"/>
  <c r="M24" i="6"/>
  <c r="O27" i="6"/>
  <c r="E34" i="6"/>
  <c r="Y35" i="6"/>
  <c r="U36" i="6"/>
  <c r="Q37" i="6"/>
  <c r="M38" i="6"/>
  <c r="I39" i="6"/>
  <c r="E40" i="6"/>
  <c r="Q41" i="6"/>
  <c r="K30" i="6"/>
  <c r="K29" i="6"/>
  <c r="S30" i="6"/>
  <c r="S29" i="6"/>
  <c r="AA29" i="6"/>
  <c r="E8" i="6"/>
  <c r="M8" i="6"/>
  <c r="U8" i="6"/>
  <c r="G9" i="6"/>
  <c r="K9" i="6"/>
  <c r="O9" i="6"/>
  <c r="S9" i="6"/>
  <c r="AA9" i="6"/>
  <c r="Q12" i="6"/>
  <c r="U12" i="6"/>
  <c r="Y12" i="6"/>
  <c r="G13" i="6"/>
  <c r="K13" i="6"/>
  <c r="O13" i="6"/>
  <c r="S13" i="6"/>
  <c r="G14" i="6"/>
  <c r="Q14" i="6"/>
  <c r="G15" i="6"/>
  <c r="M15" i="6"/>
  <c r="G16" i="6"/>
  <c r="Q16" i="6"/>
  <c r="G17" i="6"/>
  <c r="M17" i="6"/>
  <c r="G18" i="6"/>
  <c r="Q18" i="6"/>
  <c r="G19" i="6"/>
  <c r="M19" i="6"/>
  <c r="G20" i="6"/>
  <c r="Q20" i="6"/>
  <c r="G21" i="6"/>
  <c r="M21" i="6"/>
  <c r="G22" i="6"/>
  <c r="M23" i="6"/>
  <c r="Q24" i="6"/>
  <c r="Y24" i="6"/>
  <c r="K25" i="6"/>
  <c r="S25" i="6"/>
  <c r="E26" i="6"/>
  <c r="M26" i="6"/>
  <c r="M27" i="6"/>
  <c r="AA27" i="6"/>
  <c r="G28" i="6"/>
  <c r="G29" i="6"/>
  <c r="I31" i="6"/>
  <c r="S24" i="6"/>
  <c r="I25" i="6"/>
  <c r="S26" i="6"/>
  <c r="I27" i="6"/>
  <c r="Y27" i="6"/>
  <c r="S28" i="6"/>
  <c r="I29" i="6"/>
  <c r="E31" i="6"/>
  <c r="E32" i="6"/>
  <c r="S32" i="6"/>
  <c r="AA32" i="6"/>
  <c r="M33" i="6"/>
  <c r="U33" i="6"/>
  <c r="O24" i="6"/>
  <c r="E25" i="6"/>
  <c r="U25" i="6"/>
  <c r="O26" i="6"/>
  <c r="E27" i="6"/>
  <c r="U27" i="6"/>
  <c r="O28" i="6"/>
  <c r="E29" i="6"/>
  <c r="AA30" i="6"/>
  <c r="M31" i="6"/>
  <c r="U31" i="6"/>
  <c r="U32" i="6"/>
  <c r="O33" i="6"/>
  <c r="K24" i="6"/>
  <c r="AA24" i="6"/>
  <c r="Q25" i="6"/>
  <c r="K26" i="6"/>
  <c r="AA26" i="6"/>
  <c r="Q27" i="6"/>
  <c r="K28" i="6"/>
  <c r="AA28" i="6"/>
  <c r="O31" i="6"/>
  <c r="K31" i="6"/>
  <c r="AA31" i="6"/>
  <c r="Q32" i="6"/>
  <c r="K33" i="6"/>
  <c r="AA33" i="6"/>
  <c r="G34" i="6"/>
  <c r="O34" i="6"/>
  <c r="K35" i="6"/>
  <c r="S35" i="6"/>
  <c r="AA35" i="6"/>
  <c r="G36" i="6"/>
  <c r="O36" i="6"/>
  <c r="K37" i="6"/>
  <c r="S37" i="6"/>
  <c r="AA37" i="6"/>
  <c r="G38" i="6"/>
  <c r="O38" i="6"/>
  <c r="K39" i="6"/>
  <c r="S39" i="6"/>
  <c r="AA39" i="6"/>
  <c r="G40" i="6"/>
  <c r="O40" i="6"/>
  <c r="K41" i="6"/>
  <c r="S41" i="6"/>
  <c r="AA41" i="6"/>
  <c r="G43" i="6"/>
  <c r="O43" i="6"/>
  <c r="K44" i="6"/>
  <c r="S44" i="6"/>
  <c r="AA44" i="6"/>
  <c r="G45" i="6"/>
  <c r="O45" i="6"/>
  <c r="G31" i="6"/>
  <c r="M32" i="6"/>
  <c r="G33" i="6"/>
  <c r="I34" i="6"/>
  <c r="Q34" i="6"/>
  <c r="E35" i="6"/>
  <c r="M35" i="6"/>
  <c r="U35" i="6"/>
  <c r="I36" i="6"/>
  <c r="Q36" i="6"/>
  <c r="Y36" i="6"/>
  <c r="E37" i="6"/>
  <c r="M37" i="6"/>
  <c r="U37" i="6"/>
  <c r="I38" i="6"/>
  <c r="Q38" i="6"/>
  <c r="Y38" i="6"/>
  <c r="E39" i="6"/>
  <c r="M39" i="6"/>
  <c r="U39" i="6"/>
  <c r="I40" i="6"/>
  <c r="Q40" i="6"/>
  <c r="Y40" i="6"/>
  <c r="E41" i="6"/>
  <c r="M41" i="6"/>
  <c r="U41" i="6"/>
  <c r="I43" i="6"/>
  <c r="Q43" i="6"/>
  <c r="Y43" i="6"/>
  <c r="E44" i="6"/>
  <c r="M44" i="6"/>
  <c r="U44" i="6"/>
  <c r="I45" i="6"/>
  <c r="Q45" i="6"/>
  <c r="Y30" i="6"/>
  <c r="S31" i="6"/>
  <c r="I32" i="6"/>
  <c r="S33" i="6"/>
  <c r="K34" i="6"/>
  <c r="S34" i="6"/>
  <c r="AA34" i="6"/>
  <c r="G35" i="6"/>
  <c r="O35" i="6"/>
  <c r="K36" i="6"/>
  <c r="S36" i="6"/>
  <c r="AA36" i="6"/>
  <c r="G37" i="6"/>
  <c r="O37" i="6"/>
  <c r="K38" i="6"/>
  <c r="S38" i="6"/>
  <c r="AA38" i="6"/>
  <c r="G39" i="6"/>
  <c r="O39" i="6"/>
  <c r="K40" i="6"/>
  <c r="S40" i="6"/>
  <c r="AA40" i="6"/>
  <c r="G41" i="6"/>
  <c r="O41" i="6"/>
  <c r="K43" i="6"/>
  <c r="S43" i="6"/>
  <c r="AA43" i="6"/>
  <c r="G44" i="6"/>
  <c r="O44" i="6"/>
  <c r="K45" i="6"/>
  <c r="S45" i="6"/>
  <c r="AA45" i="6"/>
  <c r="Y8" i="5"/>
  <c r="Y24" i="5"/>
  <c r="Y22" i="5"/>
  <c r="Y20" i="5"/>
  <c r="Y18" i="5"/>
  <c r="Y16" i="5"/>
  <c r="Y14" i="5"/>
  <c r="Y12" i="5"/>
  <c r="Y10" i="5"/>
  <c r="M38" i="5"/>
  <c r="M40" i="5"/>
  <c r="U40" i="5"/>
  <c r="U8" i="5"/>
  <c r="E36" i="5"/>
  <c r="K36" i="5"/>
  <c r="K35" i="5"/>
  <c r="K29" i="5"/>
  <c r="K27" i="5"/>
  <c r="K25" i="5"/>
  <c r="K23" i="5"/>
  <c r="K21" i="5"/>
  <c r="K19" i="5"/>
  <c r="K17" i="5"/>
  <c r="K15" i="5"/>
  <c r="K13" i="5"/>
  <c r="K9" i="5"/>
  <c r="I28" i="5"/>
  <c r="I26" i="5"/>
  <c r="I24" i="5"/>
  <c r="I22" i="5"/>
  <c r="I20" i="5"/>
  <c r="I18" i="5"/>
  <c r="I16" i="5"/>
  <c r="I14" i="5"/>
  <c r="I12" i="5"/>
  <c r="S10" i="5"/>
  <c r="M11" i="5"/>
  <c r="Y11" i="5"/>
  <c r="E12" i="5"/>
  <c r="Q12" i="5"/>
  <c r="I15" i="5"/>
  <c r="Q18" i="5"/>
  <c r="M21" i="5"/>
  <c r="M29" i="5"/>
  <c r="I32" i="5"/>
  <c r="M36" i="5"/>
  <c r="M32" i="5"/>
  <c r="M34" i="5"/>
  <c r="M30" i="5"/>
  <c r="M28" i="5"/>
  <c r="M26" i="5"/>
  <c r="M24" i="5"/>
  <c r="M22" i="5"/>
  <c r="M20" i="5"/>
  <c r="M18" i="5"/>
  <c r="M16" i="5"/>
  <c r="M23" i="5"/>
  <c r="E40" i="5"/>
  <c r="M9" i="5"/>
  <c r="S36" i="5"/>
  <c r="S8" i="5"/>
  <c r="S35" i="5"/>
  <c r="S31" i="5"/>
  <c r="S33" i="5"/>
  <c r="S29" i="5"/>
  <c r="S23" i="5"/>
  <c r="S21" i="5"/>
  <c r="S19" i="5"/>
  <c r="S17" i="5"/>
  <c r="I10" i="5"/>
  <c r="O11" i="5"/>
  <c r="AA11" i="5"/>
  <c r="M12" i="5"/>
  <c r="S12" i="5"/>
  <c r="M13" i="5"/>
  <c r="S13" i="5"/>
  <c r="Y13" i="5"/>
  <c r="Q14" i="5"/>
  <c r="Q16" i="5"/>
  <c r="M19" i="5"/>
  <c r="Q24" i="5"/>
  <c r="M27" i="5"/>
  <c r="S30" i="5"/>
  <c r="O31" i="5"/>
  <c r="S34" i="5"/>
  <c r="AA35" i="5"/>
  <c r="AA8" i="5"/>
  <c r="AA27" i="5"/>
  <c r="AA25" i="5"/>
  <c r="AA23" i="5"/>
  <c r="AA21" i="5"/>
  <c r="AA19" i="5"/>
  <c r="AA17" i="5"/>
  <c r="AA15" i="5"/>
  <c r="AA13" i="5"/>
  <c r="AA9" i="5"/>
  <c r="M8" i="5"/>
  <c r="O36" i="5"/>
  <c r="O35" i="5"/>
  <c r="O29" i="5"/>
  <c r="O27" i="5"/>
  <c r="O25" i="5"/>
  <c r="O23" i="5"/>
  <c r="O21" i="5"/>
  <c r="O19" i="5"/>
  <c r="O17" i="5"/>
  <c r="O15" i="5"/>
  <c r="O13" i="5"/>
  <c r="S9" i="5"/>
  <c r="Y9" i="5"/>
  <c r="E28" i="5"/>
  <c r="E26" i="5"/>
  <c r="E24" i="5"/>
  <c r="E22" i="5"/>
  <c r="E20" i="5"/>
  <c r="E18" i="5"/>
  <c r="E16" i="5"/>
  <c r="E14" i="5"/>
  <c r="E10" i="5"/>
  <c r="I11" i="5"/>
  <c r="M14" i="5"/>
  <c r="S14" i="5"/>
  <c r="M15" i="5"/>
  <c r="S15" i="5"/>
  <c r="Y15" i="5"/>
  <c r="M17" i="5"/>
  <c r="Q22" i="5"/>
  <c r="M25" i="5"/>
  <c r="Y29" i="5"/>
  <c r="E30" i="5"/>
  <c r="Y33" i="5"/>
  <c r="E34" i="5"/>
  <c r="S16" i="5"/>
  <c r="I17" i="5"/>
  <c r="Y17" i="5"/>
  <c r="S18" i="5"/>
  <c r="I19" i="5"/>
  <c r="Y19" i="5"/>
  <c r="S20" i="5"/>
  <c r="I21" i="5"/>
  <c r="Y21" i="5"/>
  <c r="S22" i="5"/>
  <c r="I23" i="5"/>
  <c r="Y23" i="5"/>
  <c r="S24" i="5"/>
  <c r="I25" i="5"/>
  <c r="I27" i="5"/>
  <c r="I29" i="5"/>
  <c r="AA29" i="5"/>
  <c r="U30" i="5"/>
  <c r="I31" i="5"/>
  <c r="W31" i="5"/>
  <c r="Q32" i="5"/>
  <c r="Y32" i="5"/>
  <c r="AA33" i="5"/>
  <c r="I35" i="5"/>
  <c r="E37" i="5"/>
  <c r="U11" i="5"/>
  <c r="O12" i="5"/>
  <c r="E13" i="5"/>
  <c r="U13" i="5"/>
  <c r="O14" i="5"/>
  <c r="E15" i="5"/>
  <c r="U15" i="5"/>
  <c r="O16" i="5"/>
  <c r="E17" i="5"/>
  <c r="U17" i="5"/>
  <c r="O18" i="5"/>
  <c r="E19" i="5"/>
  <c r="U19" i="5"/>
  <c r="O20" i="5"/>
  <c r="E21" i="5"/>
  <c r="U21" i="5"/>
  <c r="O22" i="5"/>
  <c r="E23" i="5"/>
  <c r="U23" i="5"/>
  <c r="O24" i="5"/>
  <c r="E25" i="5"/>
  <c r="O26" i="5"/>
  <c r="E27" i="5"/>
  <c r="O28" i="5"/>
  <c r="E29" i="5"/>
  <c r="I30" i="5"/>
  <c r="K31" i="5"/>
  <c r="Y31" i="5"/>
  <c r="E32" i="5"/>
  <c r="S32" i="5"/>
  <c r="G33" i="5"/>
  <c r="O33" i="5"/>
  <c r="I34" i="5"/>
  <c r="Y35" i="5"/>
  <c r="O10" i="5"/>
  <c r="E11" i="5"/>
  <c r="G35" i="5"/>
  <c r="G31" i="5"/>
  <c r="W36" i="5"/>
  <c r="W35" i="5"/>
  <c r="W29" i="5"/>
  <c r="K10" i="5"/>
  <c r="Q8" i="5"/>
  <c r="U10" i="5"/>
  <c r="AA10" i="5"/>
  <c r="Q11" i="5"/>
  <c r="K12" i="5"/>
  <c r="U12" i="5"/>
  <c r="AA12" i="5"/>
  <c r="Q13" i="5"/>
  <c r="K14" i="5"/>
  <c r="U14" i="5"/>
  <c r="AA14" i="5"/>
  <c r="Q15" i="5"/>
  <c r="K16" i="5"/>
  <c r="U16" i="5"/>
  <c r="AA16" i="5"/>
  <c r="Q17" i="5"/>
  <c r="K18" i="5"/>
  <c r="U18" i="5"/>
  <c r="AA18" i="5"/>
  <c r="Q19" i="5"/>
  <c r="K20" i="5"/>
  <c r="U20" i="5"/>
  <c r="AA20" i="5"/>
  <c r="Q21" i="5"/>
  <c r="K22" i="5"/>
  <c r="U22" i="5"/>
  <c r="AA22" i="5"/>
  <c r="Q23" i="5"/>
  <c r="K24" i="5"/>
  <c r="U24" i="5"/>
  <c r="AA24" i="5"/>
  <c r="K26" i="5"/>
  <c r="AA26" i="5"/>
  <c r="K28" i="5"/>
  <c r="AA28" i="5"/>
  <c r="Q29" i="5"/>
  <c r="Q30" i="5"/>
  <c r="AA31" i="5"/>
  <c r="U32" i="5"/>
  <c r="I33" i="5"/>
  <c r="W33" i="5"/>
  <c r="Q41" i="5"/>
  <c r="E42" i="5"/>
  <c r="U42" i="5"/>
  <c r="I43" i="5"/>
  <c r="E44" i="5"/>
  <c r="U44" i="5"/>
  <c r="I45" i="5"/>
  <c r="Y45" i="5"/>
  <c r="M46" i="5"/>
  <c r="Q47" i="5"/>
  <c r="E48" i="5"/>
  <c r="U48" i="5"/>
  <c r="I49" i="5"/>
  <c r="Y49" i="5"/>
  <c r="M50" i="5"/>
  <c r="U29" i="5"/>
  <c r="O30" i="5"/>
  <c r="E31" i="5"/>
  <c r="U31" i="5"/>
  <c r="O32" i="5"/>
  <c r="E33" i="5"/>
  <c r="U33" i="5"/>
  <c r="O34" i="5"/>
  <c r="Y34" i="5"/>
  <c r="E35" i="5"/>
  <c r="U35" i="5"/>
  <c r="I36" i="5"/>
  <c r="AA36" i="5"/>
  <c r="M37" i="5"/>
  <c r="U37" i="5"/>
  <c r="I41" i="5"/>
  <c r="Y41" i="5"/>
  <c r="M42" i="5"/>
  <c r="Q43" i="5"/>
  <c r="Y43" i="5"/>
  <c r="M44" i="5"/>
  <c r="Q45" i="5"/>
  <c r="E46" i="5"/>
  <c r="U46" i="5"/>
  <c r="I47" i="5"/>
  <c r="Y47" i="5"/>
  <c r="M48" i="5"/>
  <c r="Q49" i="5"/>
  <c r="E50" i="5"/>
  <c r="U50" i="5"/>
  <c r="G8" i="5"/>
  <c r="Q37" i="5"/>
  <c r="E9" i="5"/>
  <c r="I9" i="5"/>
  <c r="Q9" i="5"/>
  <c r="U9" i="5"/>
  <c r="K30" i="5"/>
  <c r="AA30" i="5"/>
  <c r="Q31" i="5"/>
  <c r="K32" i="5"/>
  <c r="AA32" i="5"/>
  <c r="Q33" i="5"/>
  <c r="K34" i="5"/>
  <c r="U34" i="5"/>
  <c r="AA34" i="5"/>
  <c r="Q35" i="5"/>
  <c r="O37" i="5"/>
  <c r="G30" i="5"/>
  <c r="M31" i="5"/>
  <c r="G32" i="5"/>
  <c r="W32" i="5"/>
  <c r="M33" i="5"/>
  <c r="G34" i="5"/>
  <c r="Q34" i="5"/>
  <c r="W34" i="5"/>
  <c r="M35" i="5"/>
  <c r="G36" i="5"/>
  <c r="Q36" i="5"/>
  <c r="K37" i="5"/>
  <c r="AA37" i="5"/>
  <c r="G38" i="5"/>
  <c r="O38" i="5"/>
  <c r="W38" i="5"/>
  <c r="K39" i="5"/>
  <c r="S39" i="5"/>
  <c r="AA39" i="5"/>
  <c r="G40" i="5"/>
  <c r="O40" i="5"/>
  <c r="W40" i="5"/>
  <c r="K41" i="5"/>
  <c r="S41" i="5"/>
  <c r="AA41" i="5"/>
  <c r="G42" i="5"/>
  <c r="O42" i="5"/>
  <c r="W42" i="5"/>
  <c r="K43" i="5"/>
  <c r="S43" i="5"/>
  <c r="AA43" i="5"/>
  <c r="G44" i="5"/>
  <c r="O44" i="5"/>
  <c r="W44" i="5"/>
  <c r="K45" i="5"/>
  <c r="S45" i="5"/>
  <c r="AA45" i="5"/>
  <c r="G46" i="5"/>
  <c r="O46" i="5"/>
  <c r="W46" i="5"/>
  <c r="K47" i="5"/>
  <c r="S47" i="5"/>
  <c r="AA47" i="5"/>
  <c r="G48" i="5"/>
  <c r="O48" i="5"/>
  <c r="W48" i="5"/>
  <c r="K49" i="5"/>
  <c r="S49" i="5"/>
  <c r="AA49" i="5"/>
  <c r="G50" i="5"/>
  <c r="O50" i="5"/>
  <c r="G37" i="5"/>
  <c r="I38" i="5"/>
  <c r="Q38" i="5"/>
  <c r="Y38" i="5"/>
  <c r="E39" i="5"/>
  <c r="M39" i="5"/>
  <c r="U39" i="5"/>
  <c r="I40" i="5"/>
  <c r="Q40" i="5"/>
  <c r="Y40" i="5"/>
  <c r="E41" i="5"/>
  <c r="M41" i="5"/>
  <c r="U41" i="5"/>
  <c r="I42" i="5"/>
  <c r="Q42" i="5"/>
  <c r="Y42" i="5"/>
  <c r="E43" i="5"/>
  <c r="M43" i="5"/>
  <c r="U43" i="5"/>
  <c r="I44" i="5"/>
  <c r="Q44" i="5"/>
  <c r="Y44" i="5"/>
  <c r="E45" i="5"/>
  <c r="M45" i="5"/>
  <c r="U45" i="5"/>
  <c r="I46" i="5"/>
  <c r="Q46" i="5"/>
  <c r="Y46" i="5"/>
  <c r="E47" i="5"/>
  <c r="M47" i="5"/>
  <c r="U47" i="5"/>
  <c r="I48" i="5"/>
  <c r="Q48" i="5"/>
  <c r="Y48" i="5"/>
  <c r="E49" i="5"/>
  <c r="M49" i="5"/>
  <c r="U49" i="5"/>
  <c r="I50" i="5"/>
  <c r="Q50" i="5"/>
  <c r="Y36" i="5"/>
  <c r="S37" i="5"/>
  <c r="K38" i="5"/>
  <c r="S38" i="5"/>
  <c r="AA38" i="5"/>
  <c r="G39" i="5"/>
  <c r="O39" i="5"/>
  <c r="W39" i="5"/>
  <c r="K40" i="5"/>
  <c r="S40" i="5"/>
  <c r="AA40" i="5"/>
  <c r="G41" i="5"/>
  <c r="O41" i="5"/>
  <c r="W41" i="5"/>
  <c r="K42" i="5"/>
  <c r="S42" i="5"/>
  <c r="AA42" i="5"/>
  <c r="G43" i="5"/>
  <c r="O43" i="5"/>
  <c r="W43" i="5"/>
  <c r="K44" i="5"/>
  <c r="S44" i="5"/>
  <c r="AA44" i="5"/>
  <c r="G45" i="5"/>
  <c r="O45" i="5"/>
  <c r="W45" i="5"/>
  <c r="K46" i="5"/>
  <c r="S46" i="5"/>
  <c r="AA46" i="5"/>
  <c r="G47" i="5"/>
  <c r="O47" i="5"/>
  <c r="W47" i="5"/>
  <c r="K48" i="5"/>
  <c r="S48" i="5"/>
  <c r="AA48" i="5"/>
  <c r="G49" i="5"/>
  <c r="O49" i="5"/>
  <c r="W49" i="5"/>
  <c r="K50" i="5"/>
  <c r="S50" i="5"/>
  <c r="AA50" i="5"/>
  <c r="K9" i="4"/>
  <c r="O9" i="4"/>
  <c r="K17" i="4"/>
  <c r="Q13" i="4"/>
  <c r="S14" i="4"/>
  <c r="Q15" i="4"/>
  <c r="M16" i="4"/>
  <c r="S16" i="4"/>
  <c r="Q17" i="4"/>
  <c r="M18" i="4"/>
  <c r="S18" i="4"/>
  <c r="K19" i="4"/>
  <c r="Q19" i="4"/>
  <c r="M20" i="4"/>
  <c r="G21" i="4"/>
  <c r="I22" i="4"/>
  <c r="Q22" i="4"/>
  <c r="E23" i="4"/>
  <c r="M23" i="4"/>
  <c r="I24" i="4"/>
  <c r="Q24" i="4"/>
  <c r="E25" i="4"/>
  <c r="M25" i="4"/>
  <c r="I26" i="4"/>
  <c r="Q26" i="4"/>
  <c r="E27" i="4"/>
  <c r="S12" i="4"/>
  <c r="E8" i="4"/>
  <c r="I10" i="4"/>
  <c r="G11" i="4"/>
  <c r="O12" i="4"/>
  <c r="M13" i="4"/>
  <c r="O14" i="4"/>
  <c r="M15" i="4"/>
  <c r="O16" i="4"/>
  <c r="G17" i="4"/>
  <c r="M17" i="4"/>
  <c r="I18" i="4"/>
  <c r="O18" i="4"/>
  <c r="M19" i="4"/>
  <c r="O20" i="4"/>
  <c r="O21" i="4"/>
  <c r="G8" i="4"/>
  <c r="S9" i="4"/>
  <c r="E10" i="4"/>
  <c r="I11" i="4"/>
  <c r="S11" i="4"/>
  <c r="E12" i="4"/>
  <c r="K12" i="4"/>
  <c r="I13" i="4"/>
  <c r="S13" i="4"/>
  <c r="E14" i="4"/>
  <c r="K14" i="4"/>
  <c r="I15" i="4"/>
  <c r="S15" i="4"/>
  <c r="E16" i="4"/>
  <c r="K16" i="4"/>
  <c r="I17" i="4"/>
  <c r="S17" i="4"/>
  <c r="E18" i="4"/>
  <c r="K18" i="4"/>
  <c r="I19" i="4"/>
  <c r="K20" i="4"/>
  <c r="K21" i="4"/>
  <c r="Q8" i="4"/>
  <c r="G10" i="4"/>
  <c r="E11" i="4"/>
  <c r="G12" i="4"/>
  <c r="E13" i="4"/>
  <c r="O13" i="4"/>
  <c r="G14" i="4"/>
  <c r="Q14" i="4"/>
  <c r="E15" i="4"/>
  <c r="O15" i="4"/>
  <c r="G16" i="4"/>
  <c r="Q16" i="4"/>
  <c r="E17" i="4"/>
  <c r="O17" i="4"/>
  <c r="G18" i="4"/>
  <c r="Q18" i="4"/>
  <c r="E19" i="4"/>
  <c r="G20" i="4"/>
  <c r="E21" i="4"/>
  <c r="S21" i="4"/>
  <c r="M27" i="4"/>
  <c r="I28" i="4"/>
  <c r="Q28" i="4"/>
  <c r="E29" i="4"/>
  <c r="M29" i="4"/>
  <c r="I30" i="4"/>
  <c r="Q30" i="4"/>
  <c r="E31" i="4"/>
  <c r="M31" i="4"/>
  <c r="I32" i="4"/>
  <c r="Q32" i="4"/>
  <c r="E33" i="4"/>
  <c r="M33" i="4"/>
  <c r="I34" i="4"/>
  <c r="Q34" i="4"/>
  <c r="E35" i="4"/>
  <c r="M35" i="4"/>
  <c r="I36" i="4"/>
  <c r="Q36" i="4"/>
  <c r="E37" i="4"/>
  <c r="M37" i="4"/>
  <c r="I38" i="4"/>
  <c r="Q38" i="4"/>
  <c r="E39" i="4"/>
  <c r="M39" i="4"/>
  <c r="E41" i="4"/>
  <c r="M41" i="4"/>
  <c r="S20" i="4"/>
  <c r="Q21" i="4"/>
  <c r="K22" i="4"/>
  <c r="S22" i="4"/>
  <c r="G23" i="4"/>
  <c r="O23" i="4"/>
  <c r="K24" i="4"/>
  <c r="S24" i="4"/>
  <c r="G25" i="4"/>
  <c r="O25" i="4"/>
  <c r="K26" i="4"/>
  <c r="S26" i="4"/>
  <c r="G27" i="4"/>
  <c r="K28" i="4"/>
  <c r="S28" i="4"/>
  <c r="G29" i="4"/>
  <c r="O29" i="4"/>
  <c r="K30" i="4"/>
  <c r="S30" i="4"/>
  <c r="G31" i="4"/>
  <c r="O31" i="4"/>
  <c r="K32" i="4"/>
  <c r="S32" i="4"/>
  <c r="G33" i="4"/>
  <c r="O33" i="4"/>
  <c r="K34" i="4"/>
  <c r="S34" i="4"/>
  <c r="G35" i="4"/>
  <c r="O35" i="4"/>
  <c r="K36" i="4"/>
  <c r="S36" i="4"/>
  <c r="G37" i="4"/>
  <c r="O37" i="4"/>
  <c r="K38" i="4"/>
  <c r="S38" i="4"/>
  <c r="G39" i="4"/>
  <c r="O39" i="4"/>
  <c r="S40" i="4"/>
  <c r="G41" i="4"/>
  <c r="O41" i="4"/>
  <c r="M21" i="4"/>
  <c r="E22" i="4"/>
  <c r="M22" i="4"/>
  <c r="I23" i="4"/>
  <c r="Q23" i="4"/>
  <c r="E24" i="4"/>
  <c r="M24" i="4"/>
  <c r="I25" i="4"/>
  <c r="Q25" i="4"/>
  <c r="E26" i="4"/>
  <c r="M26" i="4"/>
  <c r="I27" i="4"/>
  <c r="E28" i="4"/>
  <c r="M28" i="4"/>
  <c r="I29" i="4"/>
  <c r="Q29" i="4"/>
  <c r="E30" i="4"/>
  <c r="M30" i="4"/>
  <c r="I31" i="4"/>
  <c r="Q31" i="4"/>
  <c r="E32" i="4"/>
  <c r="M32" i="4"/>
  <c r="I33" i="4"/>
  <c r="Q33" i="4"/>
  <c r="E34" i="4"/>
  <c r="M34" i="4"/>
  <c r="I35" i="4"/>
  <c r="Q35" i="4"/>
  <c r="E36" i="4"/>
  <c r="M36" i="4"/>
  <c r="I37" i="4"/>
  <c r="Q37" i="4"/>
  <c r="E38" i="4"/>
  <c r="M38" i="4"/>
  <c r="I39" i="4"/>
  <c r="Q39" i="4"/>
  <c r="E40" i="4"/>
  <c r="I41" i="4"/>
  <c r="Q41" i="4"/>
  <c r="I21" i="4"/>
  <c r="G22" i="4"/>
  <c r="O22" i="4"/>
  <c r="K23" i="4"/>
  <c r="S23" i="4"/>
  <c r="G24" i="4"/>
  <c r="O24" i="4"/>
  <c r="K25" i="4"/>
  <c r="S25" i="4"/>
  <c r="G26" i="4"/>
  <c r="O26" i="4"/>
  <c r="K27" i="4"/>
  <c r="S27" i="4"/>
  <c r="G28" i="4"/>
  <c r="O28" i="4"/>
  <c r="K29" i="4"/>
  <c r="S29" i="4"/>
  <c r="G30" i="4"/>
  <c r="O30" i="4"/>
  <c r="K31" i="4"/>
  <c r="S31" i="4"/>
  <c r="G32" i="4"/>
  <c r="O32" i="4"/>
  <c r="K33" i="4"/>
  <c r="S33" i="4"/>
  <c r="G34" i="4"/>
  <c r="O34" i="4"/>
  <c r="K35" i="4"/>
  <c r="S35" i="4"/>
  <c r="G36" i="4"/>
  <c r="O36" i="4"/>
  <c r="K37" i="4"/>
  <c r="S37" i="4"/>
  <c r="G38" i="4"/>
  <c r="O38" i="4"/>
  <c r="K39" i="4"/>
  <c r="S39" i="4"/>
  <c r="G40" i="4"/>
  <c r="K41" i="4"/>
  <c r="S41" i="4"/>
  <c r="E15" i="2"/>
  <c r="K19" i="2"/>
  <c r="E20" i="2"/>
  <c r="E10" i="2"/>
  <c r="E12" i="2"/>
  <c r="E14" i="2"/>
  <c r="E16" i="2"/>
  <c r="E18" i="2"/>
  <c r="G20" i="2"/>
  <c r="M23" i="2"/>
  <c r="Q24" i="2"/>
  <c r="E27" i="2"/>
  <c r="I28" i="2"/>
  <c r="M29" i="2"/>
  <c r="Q30" i="2"/>
  <c r="I32" i="2"/>
  <c r="M33" i="2"/>
  <c r="Q34" i="2"/>
  <c r="Q8" i="2"/>
  <c r="S16" i="2"/>
  <c r="Q17" i="2"/>
  <c r="S18" i="2"/>
  <c r="Q19" i="2"/>
  <c r="S20" i="2"/>
  <c r="G21" i="2"/>
  <c r="O21" i="2"/>
  <c r="K22" i="2"/>
  <c r="S22" i="2"/>
  <c r="G23" i="2"/>
  <c r="K24" i="2"/>
  <c r="S24" i="2"/>
  <c r="G25" i="2"/>
  <c r="O25" i="2"/>
  <c r="K26" i="2"/>
  <c r="S26" i="2"/>
  <c r="G27" i="2"/>
  <c r="O27" i="2"/>
  <c r="K28" i="2"/>
  <c r="S28" i="2"/>
  <c r="G29" i="2"/>
  <c r="O29" i="2"/>
  <c r="K30" i="2"/>
  <c r="S30" i="2"/>
  <c r="G31" i="2"/>
  <c r="O31" i="2"/>
  <c r="K32" i="2"/>
  <c r="S32" i="2"/>
  <c r="G33" i="2"/>
  <c r="O33" i="2"/>
  <c r="K34" i="2"/>
  <c r="S34" i="2"/>
  <c r="G35" i="2"/>
  <c r="O35" i="2"/>
  <c r="S36" i="2"/>
  <c r="G37" i="2"/>
  <c r="O37" i="2"/>
  <c r="E19" i="2"/>
  <c r="M21" i="2"/>
  <c r="E25" i="2"/>
  <c r="I26" i="2"/>
  <c r="M27" i="2"/>
  <c r="Q28" i="2"/>
  <c r="E31" i="2"/>
  <c r="E33" i="2"/>
  <c r="M35" i="2"/>
  <c r="M37" i="2"/>
  <c r="K8" i="2"/>
  <c r="E9" i="2"/>
  <c r="I9" i="2"/>
  <c r="G16" i="2"/>
  <c r="G17" i="2"/>
  <c r="M17" i="2"/>
  <c r="I18" i="2"/>
  <c r="O18" i="2"/>
  <c r="M19" i="2"/>
  <c r="O20" i="2"/>
  <c r="I21" i="2"/>
  <c r="Q21" i="2"/>
  <c r="E22" i="2"/>
  <c r="M22" i="2"/>
  <c r="I23" i="2"/>
  <c r="E24" i="2"/>
  <c r="M24" i="2"/>
  <c r="I25" i="2"/>
  <c r="Q25" i="2"/>
  <c r="E26" i="2"/>
  <c r="M26" i="2"/>
  <c r="I27" i="2"/>
  <c r="Q27" i="2"/>
  <c r="E28" i="2"/>
  <c r="M28" i="2"/>
  <c r="I29" i="2"/>
  <c r="Q29" i="2"/>
  <c r="E30" i="2"/>
  <c r="M30" i="2"/>
  <c r="I31" i="2"/>
  <c r="Q31" i="2"/>
  <c r="E32" i="2"/>
  <c r="M32" i="2"/>
  <c r="I33" i="2"/>
  <c r="Q33" i="2"/>
  <c r="E34" i="2"/>
  <c r="M34" i="2"/>
  <c r="I35" i="2"/>
  <c r="Q35" i="2"/>
  <c r="E36" i="2"/>
  <c r="I37" i="2"/>
  <c r="Q37" i="2"/>
  <c r="E21" i="2"/>
  <c r="E23" i="2"/>
  <c r="I24" i="2"/>
  <c r="M25" i="2"/>
  <c r="Q26" i="2"/>
  <c r="E29" i="2"/>
  <c r="I30" i="2"/>
  <c r="M31" i="2"/>
  <c r="Q32" i="2"/>
  <c r="I34" i="2"/>
  <c r="E35" i="2"/>
  <c r="E37" i="2"/>
  <c r="I8" i="2"/>
  <c r="I17" i="2"/>
  <c r="K18" i="2"/>
  <c r="I19" i="2"/>
  <c r="K20" i="2"/>
  <c r="K21" i="2"/>
  <c r="S21" i="2"/>
  <c r="G22" i="2"/>
  <c r="O22" i="2"/>
  <c r="K23" i="2"/>
  <c r="S23" i="2"/>
  <c r="G24" i="2"/>
  <c r="O24" i="2"/>
  <c r="K25" i="2"/>
  <c r="S25" i="2"/>
  <c r="G26" i="2"/>
  <c r="O26" i="2"/>
  <c r="K27" i="2"/>
  <c r="S27" i="2"/>
  <c r="G28" i="2"/>
  <c r="O28" i="2"/>
  <c r="K29" i="2"/>
  <c r="S29" i="2"/>
  <c r="G30" i="2"/>
  <c r="O30" i="2"/>
  <c r="K31" i="2"/>
  <c r="S31" i="2"/>
  <c r="G32" i="2"/>
  <c r="O32" i="2"/>
  <c r="K33" i="2"/>
  <c r="S33" i="2"/>
  <c r="G34" i="2"/>
  <c r="O34" i="2"/>
  <c r="K35" i="2"/>
  <c r="S35" i="2"/>
  <c r="G36" i="2"/>
  <c r="K37" i="2"/>
  <c r="S37" i="2"/>
  <c r="E8" i="11"/>
  <c r="Q8" i="11"/>
  <c r="I9" i="11"/>
  <c r="M9" i="11"/>
  <c r="O10" i="11"/>
  <c r="F12" i="11"/>
  <c r="N12" i="11"/>
  <c r="H13" i="11"/>
  <c r="P13" i="11"/>
  <c r="J14" i="11"/>
  <c r="H12" i="11"/>
  <c r="P12" i="11"/>
  <c r="J13" i="11"/>
  <c r="D14" i="11"/>
  <c r="L14" i="11"/>
  <c r="G8" i="11"/>
  <c r="K9" i="11"/>
  <c r="D13" i="11"/>
  <c r="L13" i="11"/>
  <c r="F14" i="11"/>
  <c r="N14" i="11"/>
  <c r="M10" i="9"/>
  <c r="M69" i="8"/>
  <c r="M52" i="8"/>
  <c r="G15" i="8"/>
  <c r="O17" i="8"/>
  <c r="G18" i="8"/>
  <c r="G22" i="8"/>
  <c r="O23" i="8"/>
  <c r="Q24" i="8"/>
  <c r="E29" i="8"/>
  <c r="E33" i="8"/>
  <c r="G38" i="8"/>
  <c r="E41" i="8"/>
  <c r="G42" i="8"/>
  <c r="S43" i="8"/>
  <c r="S62" i="8"/>
  <c r="E73" i="8"/>
  <c r="M73" i="8"/>
  <c r="M9" i="8"/>
  <c r="O10" i="8"/>
  <c r="K16" i="8"/>
  <c r="E17" i="8"/>
  <c r="K17" i="8"/>
  <c r="K19" i="8"/>
  <c r="M20" i="8"/>
  <c r="K23" i="8"/>
  <c r="M24" i="8"/>
  <c r="K27" i="8"/>
  <c r="M28" i="8"/>
  <c r="G29" i="8"/>
  <c r="K31" i="8"/>
  <c r="M32" i="8"/>
  <c r="G33" i="8"/>
  <c r="K35" i="8"/>
  <c r="M36" i="8"/>
  <c r="G37" i="8"/>
  <c r="M40" i="8"/>
  <c r="G41" i="8"/>
  <c r="M43" i="8"/>
  <c r="M46" i="8"/>
  <c r="O47" i="8"/>
  <c r="S70" i="8"/>
  <c r="E52" i="8"/>
  <c r="E50" i="8"/>
  <c r="E48" i="8"/>
  <c r="E46" i="8"/>
  <c r="E42" i="8"/>
  <c r="E40" i="8"/>
  <c r="E38" i="8"/>
  <c r="E36" i="8"/>
  <c r="E34" i="8"/>
  <c r="E32" i="8"/>
  <c r="E30" i="8"/>
  <c r="E28" i="8"/>
  <c r="E26" i="8"/>
  <c r="E24" i="8"/>
  <c r="E22" i="8"/>
  <c r="E20" i="8"/>
  <c r="Q48" i="8"/>
  <c r="Q42" i="8"/>
  <c r="M15" i="8"/>
  <c r="E21" i="8"/>
  <c r="G26" i="8"/>
  <c r="O27" i="8"/>
  <c r="G34" i="8"/>
  <c r="O35" i="8"/>
  <c r="M8" i="8"/>
  <c r="G72" i="8"/>
  <c r="G64" i="8"/>
  <c r="G56" i="8"/>
  <c r="G45" i="8"/>
  <c r="G70" i="8"/>
  <c r="G62" i="8"/>
  <c r="G54" i="8"/>
  <c r="G27" i="8"/>
  <c r="G25" i="8"/>
  <c r="G23" i="8"/>
  <c r="G21" i="8"/>
  <c r="G19" i="8"/>
  <c r="G68" i="8"/>
  <c r="G60" i="8"/>
  <c r="G43" i="8"/>
  <c r="O49" i="8"/>
  <c r="G16" i="8"/>
  <c r="M16" i="8"/>
  <c r="M17" i="8"/>
  <c r="K18" i="8"/>
  <c r="E19" i="8"/>
  <c r="G20" i="8"/>
  <c r="O21" i="8"/>
  <c r="Q22" i="8"/>
  <c r="E23" i="8"/>
  <c r="G24" i="8"/>
  <c r="Q26" i="8"/>
  <c r="E27" i="8"/>
  <c r="G28" i="8"/>
  <c r="O29" i="8"/>
  <c r="E31" i="8"/>
  <c r="G32" i="8"/>
  <c r="O33" i="8"/>
  <c r="Q34" i="8"/>
  <c r="E35" i="8"/>
  <c r="G36" i="8"/>
  <c r="O37" i="8"/>
  <c r="Q38" i="8"/>
  <c r="E39" i="8"/>
  <c r="G40" i="8"/>
  <c r="O41" i="8"/>
  <c r="O43" i="8"/>
  <c r="Q44" i="8"/>
  <c r="G46" i="8"/>
  <c r="M48" i="8"/>
  <c r="G49" i="8"/>
  <c r="E57" i="8"/>
  <c r="M57" i="8"/>
  <c r="G58" i="8"/>
  <c r="O19" i="8"/>
  <c r="Q20" i="8"/>
  <c r="E25" i="8"/>
  <c r="G30" i="8"/>
  <c r="Q32" i="8"/>
  <c r="E37" i="8"/>
  <c r="K70" i="8"/>
  <c r="K51" i="8"/>
  <c r="K49" i="8"/>
  <c r="S51" i="8"/>
  <c r="S49" i="8"/>
  <c r="S47" i="8"/>
  <c r="S45" i="8"/>
  <c r="S41" i="8"/>
  <c r="S39" i="8"/>
  <c r="S37" i="8"/>
  <c r="S35" i="8"/>
  <c r="S33" i="8"/>
  <c r="S31" i="8"/>
  <c r="S29" i="8"/>
  <c r="S27" i="8"/>
  <c r="S25" i="8"/>
  <c r="S23" i="8"/>
  <c r="S21" i="8"/>
  <c r="S19" i="8"/>
  <c r="E8" i="8"/>
  <c r="O8" i="8"/>
  <c r="G9" i="8"/>
  <c r="K9" i="8"/>
  <c r="O9" i="8"/>
  <c r="S9" i="8"/>
  <c r="M12" i="8"/>
  <c r="Q12" i="8"/>
  <c r="G13" i="8"/>
  <c r="K13" i="8"/>
  <c r="S13" i="8"/>
  <c r="E14" i="8"/>
  <c r="S14" i="8"/>
  <c r="E15" i="8"/>
  <c r="K15" i="8"/>
  <c r="O16" i="8"/>
  <c r="G17" i="8"/>
  <c r="S17" i="8"/>
  <c r="E18" i="8"/>
  <c r="M18" i="8"/>
  <c r="K21" i="8"/>
  <c r="M22" i="8"/>
  <c r="K25" i="8"/>
  <c r="M26" i="8"/>
  <c r="K29" i="8"/>
  <c r="G31" i="8"/>
  <c r="K33" i="8"/>
  <c r="M34" i="8"/>
  <c r="G35" i="8"/>
  <c r="K37" i="8"/>
  <c r="M38" i="8"/>
  <c r="G39" i="8"/>
  <c r="K41" i="8"/>
  <c r="M42" i="8"/>
  <c r="E44" i="8"/>
  <c r="G51" i="8"/>
  <c r="S54" i="8"/>
  <c r="O55" i="8"/>
  <c r="E65" i="8"/>
  <c r="M65" i="8"/>
  <c r="G66" i="8"/>
  <c r="O66" i="8"/>
  <c r="Q15" i="8"/>
  <c r="S16" i="8"/>
  <c r="Q17" i="8"/>
  <c r="S18" i="8"/>
  <c r="S20" i="8"/>
  <c r="Q21" i="8"/>
  <c r="S22" i="8"/>
  <c r="Q23" i="8"/>
  <c r="S24" i="8"/>
  <c r="S26" i="8"/>
  <c r="Q27" i="8"/>
  <c r="S28" i="8"/>
  <c r="Q29" i="8"/>
  <c r="S30" i="8"/>
  <c r="Q31" i="8"/>
  <c r="S32" i="8"/>
  <c r="Q33" i="8"/>
  <c r="S34" i="8"/>
  <c r="S36" i="8"/>
  <c r="Q37" i="8"/>
  <c r="S38" i="8"/>
  <c r="S40" i="8"/>
  <c r="Q41" i="8"/>
  <c r="O42" i="8"/>
  <c r="K44" i="8"/>
  <c r="E45" i="8"/>
  <c r="K45" i="8"/>
  <c r="O46" i="8"/>
  <c r="O48" i="8"/>
  <c r="O52" i="8"/>
  <c r="S56" i="8"/>
  <c r="O57" i="8"/>
  <c r="E59" i="8"/>
  <c r="M59" i="8"/>
  <c r="S64" i="8"/>
  <c r="E67" i="8"/>
  <c r="M67" i="8"/>
  <c r="O68" i="8"/>
  <c r="S72" i="8"/>
  <c r="O18" i="8"/>
  <c r="M19" i="8"/>
  <c r="O20" i="8"/>
  <c r="M21" i="8"/>
  <c r="O22" i="8"/>
  <c r="M23" i="8"/>
  <c r="O24" i="8"/>
  <c r="M25" i="8"/>
  <c r="O26" i="8"/>
  <c r="M27" i="8"/>
  <c r="M29" i="8"/>
  <c r="M31" i="8"/>
  <c r="O32" i="8"/>
  <c r="M33" i="8"/>
  <c r="O34" i="8"/>
  <c r="M35" i="8"/>
  <c r="O36" i="8"/>
  <c r="M37" i="8"/>
  <c r="O38" i="8"/>
  <c r="O40" i="8"/>
  <c r="M41" i="8"/>
  <c r="G44" i="8"/>
  <c r="M44" i="8"/>
  <c r="M45" i="8"/>
  <c r="K47" i="8"/>
  <c r="E53" i="8"/>
  <c r="M53" i="8"/>
  <c r="S58" i="8"/>
  <c r="E61" i="8"/>
  <c r="M61" i="8"/>
  <c r="O62" i="8"/>
  <c r="S66" i="8"/>
  <c r="E69" i="8"/>
  <c r="K20" i="8"/>
  <c r="K22" i="8"/>
  <c r="K24" i="8"/>
  <c r="K26" i="8"/>
  <c r="K28" i="8"/>
  <c r="K32" i="8"/>
  <c r="K34" i="8"/>
  <c r="K36" i="8"/>
  <c r="K38" i="8"/>
  <c r="K40" i="8"/>
  <c r="K42" i="8"/>
  <c r="E43" i="8"/>
  <c r="K43" i="8"/>
  <c r="O44" i="8"/>
  <c r="K46" i="8"/>
  <c r="M47" i="8"/>
  <c r="K48" i="8"/>
  <c r="M49" i="8"/>
  <c r="K50" i="8"/>
  <c r="M51" i="8"/>
  <c r="K52" i="8"/>
  <c r="S52" i="8"/>
  <c r="O53" i="8"/>
  <c r="E55" i="8"/>
  <c r="M55" i="8"/>
  <c r="O56" i="8"/>
  <c r="S60" i="8"/>
  <c r="E63" i="8"/>
  <c r="O64" i="8"/>
  <c r="S68" i="8"/>
  <c r="E71" i="8"/>
  <c r="M71" i="8"/>
  <c r="O72" i="8"/>
  <c r="O61" i="8"/>
  <c r="O65" i="8"/>
  <c r="O67" i="8"/>
  <c r="O69" i="8"/>
  <c r="O73" i="8"/>
  <c r="E47" i="8"/>
  <c r="G48" i="8"/>
  <c r="E49" i="8"/>
  <c r="G50" i="8"/>
  <c r="E51" i="8"/>
  <c r="G52" i="8"/>
  <c r="Q53" i="8"/>
  <c r="K54" i="8"/>
  <c r="Q55" i="8"/>
  <c r="K56" i="8"/>
  <c r="K58" i="8"/>
  <c r="K60" i="8"/>
  <c r="K62" i="8"/>
  <c r="K64" i="8"/>
  <c r="Q65" i="8"/>
  <c r="K66" i="8"/>
  <c r="K68" i="8"/>
  <c r="K72" i="8"/>
  <c r="Q73" i="8"/>
  <c r="S42" i="8"/>
  <c r="Q43" i="8"/>
  <c r="S44" i="8"/>
  <c r="Q45" i="8"/>
  <c r="S46" i="8"/>
  <c r="Q47" i="8"/>
  <c r="S48" i="8"/>
  <c r="S50" i="8"/>
  <c r="K53" i="8"/>
  <c r="K55" i="8"/>
  <c r="M56" i="8"/>
  <c r="K57" i="8"/>
  <c r="M58" i="8"/>
  <c r="K59" i="8"/>
  <c r="M60" i="8"/>
  <c r="K61" i="8"/>
  <c r="M62" i="8"/>
  <c r="K63" i="8"/>
  <c r="M64" i="8"/>
  <c r="K65" i="8"/>
  <c r="M66" i="8"/>
  <c r="K67" i="8"/>
  <c r="M68" i="8"/>
  <c r="K69" i="8"/>
  <c r="M70" i="8"/>
  <c r="K71" i="8"/>
  <c r="M72" i="8"/>
  <c r="K73" i="8"/>
  <c r="G53" i="8"/>
  <c r="E54" i="8"/>
  <c r="G55" i="8"/>
  <c r="E56" i="8"/>
  <c r="G57" i="8"/>
  <c r="E58" i="8"/>
  <c r="G59" i="8"/>
  <c r="E60" i="8"/>
  <c r="G61" i="8"/>
  <c r="E62" i="8"/>
  <c r="G63" i="8"/>
  <c r="E64" i="8"/>
  <c r="G65" i="8"/>
  <c r="E66" i="8"/>
  <c r="G67" i="8"/>
  <c r="E68" i="8"/>
  <c r="G69" i="8"/>
  <c r="E70" i="8"/>
  <c r="G71" i="8"/>
  <c r="E72" i="8"/>
  <c r="G73" i="8"/>
  <c r="Q52" i="8"/>
  <c r="S53" i="8"/>
  <c r="S55" i="8"/>
  <c r="S57" i="8"/>
  <c r="S59" i="8"/>
  <c r="S61" i="8"/>
  <c r="Q62" i="8"/>
  <c r="S63" i="8"/>
  <c r="Q64" i="8"/>
  <c r="S65" i="8"/>
  <c r="Q66" i="8"/>
  <c r="S67" i="8"/>
  <c r="S69" i="8"/>
  <c r="S71" i="8"/>
  <c r="Q72" i="8"/>
  <c r="S73" i="8"/>
  <c r="A1" i="14"/>
  <c r="I8" i="3" l="1"/>
  <c r="Q8" i="3"/>
  <c r="E9" i="3"/>
  <c r="M9" i="3"/>
  <c r="G9" i="3"/>
  <c r="O9" i="3"/>
  <c r="M13" i="3"/>
  <c r="K10" i="3"/>
  <c r="E13" i="3"/>
  <c r="K14" i="3"/>
  <c r="O15" i="3"/>
  <c r="G17" i="3"/>
  <c r="G19" i="3"/>
  <c r="K21" i="3"/>
  <c r="S10" i="3"/>
  <c r="I12" i="3"/>
  <c r="G15" i="3"/>
  <c r="S16" i="3"/>
  <c r="K18" i="3"/>
  <c r="S21" i="3"/>
  <c r="Q23" i="3"/>
  <c r="E8" i="3"/>
  <c r="M8" i="3"/>
  <c r="I9" i="3"/>
  <c r="Q9" i="3"/>
  <c r="E10" i="3"/>
  <c r="M10" i="3"/>
  <c r="I11" i="3"/>
  <c r="K12" i="3"/>
  <c r="S12" i="3"/>
  <c r="G13" i="3"/>
  <c r="O13" i="3"/>
  <c r="E14" i="3"/>
  <c r="M14" i="3"/>
  <c r="I15" i="3"/>
  <c r="Q15" i="3"/>
  <c r="E16" i="3"/>
  <c r="M16" i="3"/>
  <c r="I17" i="3"/>
  <c r="Q17" i="3"/>
  <c r="E18" i="3"/>
  <c r="M18" i="3"/>
  <c r="I19" i="3"/>
  <c r="K20" i="3"/>
  <c r="E21" i="3"/>
  <c r="M21" i="3"/>
  <c r="I22" i="3"/>
  <c r="K23" i="3"/>
  <c r="S23" i="3"/>
  <c r="G11" i="3"/>
  <c r="Q12" i="3"/>
  <c r="S14" i="3"/>
  <c r="K16" i="3"/>
  <c r="O17" i="3"/>
  <c r="S18" i="3"/>
  <c r="I20" i="3"/>
  <c r="G22" i="3"/>
  <c r="I23" i="3"/>
  <c r="K9" i="3"/>
  <c r="S9" i="3"/>
  <c r="G10" i="3"/>
  <c r="O10" i="3"/>
  <c r="K11" i="3"/>
  <c r="E12" i="3"/>
  <c r="M12" i="3"/>
  <c r="I13" i="3"/>
  <c r="S13" i="3"/>
  <c r="G14" i="3"/>
  <c r="O14" i="3"/>
  <c r="K15" i="3"/>
  <c r="S15" i="3"/>
  <c r="G16" i="3"/>
  <c r="O16" i="3"/>
  <c r="K17" i="3"/>
  <c r="S17" i="3"/>
  <c r="G18" i="3"/>
  <c r="O18" i="3"/>
  <c r="K19" i="3"/>
  <c r="E20" i="3"/>
  <c r="S20" i="3"/>
  <c r="G21" i="3"/>
  <c r="O21" i="3"/>
  <c r="K22" i="3"/>
  <c r="E23" i="3"/>
  <c r="M23" i="3"/>
  <c r="I10" i="3"/>
  <c r="Q10" i="3"/>
  <c r="E11" i="3"/>
  <c r="S11" i="3"/>
  <c r="G12" i="3"/>
  <c r="O12" i="3"/>
  <c r="K13" i="3"/>
  <c r="I14" i="3"/>
  <c r="Q14" i="3"/>
  <c r="E15" i="3"/>
  <c r="M15" i="3"/>
  <c r="I16" i="3"/>
  <c r="Q16" i="3"/>
  <c r="E17" i="3"/>
  <c r="M17" i="3"/>
  <c r="I18" i="3"/>
  <c r="Q18" i="3"/>
  <c r="E19" i="3"/>
  <c r="S19" i="3"/>
  <c r="G20" i="3"/>
  <c r="I21" i="3"/>
  <c r="Q21" i="3"/>
  <c r="E22" i="3"/>
  <c r="S22" i="3"/>
  <c r="G23" i="3"/>
  <c r="O23" i="3"/>
  <c r="I8" i="7"/>
  <c r="G15" i="7"/>
  <c r="O15" i="7"/>
  <c r="K16" i="7"/>
  <c r="M8" i="7"/>
  <c r="E11" i="7"/>
  <c r="I12" i="7"/>
  <c r="S14" i="7"/>
  <c r="S16" i="7"/>
  <c r="O17" i="7"/>
  <c r="K18" i="7"/>
  <c r="G19" i="7"/>
  <c r="E20" i="7"/>
  <c r="Q21" i="7"/>
  <c r="I23" i="7"/>
  <c r="I29" i="7"/>
  <c r="E8" i="7"/>
  <c r="E9" i="7"/>
  <c r="M11" i="7"/>
  <c r="E13" i="7"/>
  <c r="E14" i="7"/>
  <c r="G17" i="7"/>
  <c r="S18" i="7"/>
  <c r="O19" i="7"/>
  <c r="M20" i="7"/>
  <c r="I21" i="7"/>
  <c r="Q23" i="7"/>
  <c r="I25" i="7"/>
  <c r="O32" i="7"/>
  <c r="K10" i="7"/>
  <c r="G11" i="7"/>
  <c r="K12" i="7"/>
  <c r="G13" i="7"/>
  <c r="G14" i="7"/>
  <c r="I15" i="7"/>
  <c r="E16" i="7"/>
  <c r="Q17" i="7"/>
  <c r="M18" i="7"/>
  <c r="S19" i="7"/>
  <c r="G20" i="7"/>
  <c r="G24" i="7"/>
  <c r="I9" i="7"/>
  <c r="E39" i="7"/>
  <c r="M31" i="7"/>
  <c r="I11" i="7"/>
  <c r="Q11" i="7"/>
  <c r="E12" i="7"/>
  <c r="M12" i="7"/>
  <c r="I13" i="7"/>
  <c r="I14" i="7"/>
  <c r="K15" i="7"/>
  <c r="S15" i="7"/>
  <c r="G16" i="7"/>
  <c r="S17" i="7"/>
  <c r="G18" i="7"/>
  <c r="I27" i="7"/>
  <c r="G32" i="7"/>
  <c r="S10" i="7"/>
  <c r="O11" i="7"/>
  <c r="S12" i="7"/>
  <c r="S13" i="7"/>
  <c r="Q15" i="7"/>
  <c r="M16" i="7"/>
  <c r="I17" i="7"/>
  <c r="E18" i="7"/>
  <c r="I19" i="7"/>
  <c r="G22" i="7"/>
  <c r="G30" i="7"/>
  <c r="S8" i="7"/>
  <c r="G10" i="7"/>
  <c r="O10" i="7"/>
  <c r="K11" i="7"/>
  <c r="S11" i="7"/>
  <c r="G12" i="7"/>
  <c r="K13" i="7"/>
  <c r="K14" i="7"/>
  <c r="E15" i="7"/>
  <c r="M15" i="7"/>
  <c r="E17" i="7"/>
  <c r="M17" i="7"/>
  <c r="I18" i="7"/>
  <c r="E19" i="7"/>
  <c r="M19" i="7"/>
  <c r="K20" i="7"/>
  <c r="G26" i="7"/>
  <c r="G28" i="7"/>
  <c r="S28" i="7"/>
  <c r="Q27" i="7"/>
  <c r="Q8" i="7"/>
  <c r="Q12" i="7"/>
  <c r="Q16" i="7"/>
  <c r="Q18" i="7"/>
  <c r="I20" i="7"/>
  <c r="I16" i="7"/>
  <c r="Q29" i="7"/>
  <c r="O12" i="7"/>
  <c r="O16" i="7"/>
  <c r="K17" i="7"/>
  <c r="O18" i="7"/>
  <c r="K19" i="7"/>
  <c r="O20" i="7"/>
  <c r="O22" i="7"/>
  <c r="O24" i="7"/>
  <c r="O26" i="7"/>
  <c r="K51" i="7"/>
  <c r="K38" i="7"/>
  <c r="K36" i="7"/>
  <c r="K34" i="7"/>
  <c r="M21" i="7"/>
  <c r="Q22" i="7"/>
  <c r="M23" i="7"/>
  <c r="Q24" i="7"/>
  <c r="S27" i="7"/>
  <c r="S31" i="7"/>
  <c r="K32" i="7"/>
  <c r="I33" i="7"/>
  <c r="Q37" i="7"/>
  <c r="M41" i="7"/>
  <c r="E43" i="7"/>
  <c r="E45" i="7"/>
  <c r="I46" i="7"/>
  <c r="M47" i="7"/>
  <c r="E49" i="7"/>
  <c r="I52" i="7"/>
  <c r="E53" i="7"/>
  <c r="I54" i="7"/>
  <c r="M55" i="7"/>
  <c r="I56" i="7"/>
  <c r="M57" i="7"/>
  <c r="E59" i="7"/>
  <c r="E61" i="7"/>
  <c r="I62" i="7"/>
  <c r="M63" i="7"/>
  <c r="Q64" i="7"/>
  <c r="M65" i="7"/>
  <c r="E67" i="7"/>
  <c r="M67" i="7"/>
  <c r="I68" i="7"/>
  <c r="E69" i="7"/>
  <c r="M69" i="7"/>
  <c r="I70" i="7"/>
  <c r="E71" i="7"/>
  <c r="M71" i="7"/>
  <c r="G8" i="7"/>
  <c r="O8" i="7"/>
  <c r="G9" i="7"/>
  <c r="K9" i="7"/>
  <c r="O9" i="7"/>
  <c r="S9" i="7"/>
  <c r="E10" i="7"/>
  <c r="I10" i="7"/>
  <c r="M10" i="7"/>
  <c r="Q10" i="7"/>
  <c r="O21" i="7"/>
  <c r="M22" i="7"/>
  <c r="O23" i="7"/>
  <c r="M24" i="7"/>
  <c r="M26" i="7"/>
  <c r="O27" i="7"/>
  <c r="M28" i="7"/>
  <c r="O29" i="7"/>
  <c r="I31" i="7"/>
  <c r="O31" i="7"/>
  <c r="K33" i="7"/>
  <c r="G34" i="7"/>
  <c r="O34" i="7"/>
  <c r="K37" i="7"/>
  <c r="G38" i="7"/>
  <c r="O38" i="7"/>
  <c r="S21" i="7"/>
  <c r="K22" i="7"/>
  <c r="S23" i="7"/>
  <c r="M25" i="7"/>
  <c r="Q26" i="7"/>
  <c r="K28" i="7"/>
  <c r="S29" i="7"/>
  <c r="Q33" i="7"/>
  <c r="S34" i="7"/>
  <c r="E35" i="7"/>
  <c r="I40" i="7"/>
  <c r="I42" i="7"/>
  <c r="M43" i="7"/>
  <c r="Q44" i="7"/>
  <c r="E47" i="7"/>
  <c r="I48" i="7"/>
  <c r="M49" i="7"/>
  <c r="Q52" i="7"/>
  <c r="E55" i="7"/>
  <c r="E57" i="7"/>
  <c r="I58" i="7"/>
  <c r="M59" i="7"/>
  <c r="E63" i="7"/>
  <c r="I64" i="7"/>
  <c r="M37" i="7"/>
  <c r="M35" i="7"/>
  <c r="M33" i="7"/>
  <c r="M32" i="7"/>
  <c r="S20" i="7"/>
  <c r="E21" i="7"/>
  <c r="K21" i="7"/>
  <c r="I22" i="7"/>
  <c r="S22" i="7"/>
  <c r="E23" i="7"/>
  <c r="K23" i="7"/>
  <c r="I24" i="7"/>
  <c r="S24" i="7"/>
  <c r="E25" i="7"/>
  <c r="K25" i="7"/>
  <c r="I26" i="7"/>
  <c r="S26" i="7"/>
  <c r="E27" i="7"/>
  <c r="K27" i="7"/>
  <c r="I28" i="7"/>
  <c r="E29" i="7"/>
  <c r="K29" i="7"/>
  <c r="S30" i="7"/>
  <c r="E31" i="7"/>
  <c r="K31" i="7"/>
  <c r="I32" i="7"/>
  <c r="S32" i="7"/>
  <c r="E33" i="7"/>
  <c r="I34" i="7"/>
  <c r="I35" i="7"/>
  <c r="S36" i="7"/>
  <c r="E37" i="7"/>
  <c r="I38" i="7"/>
  <c r="I39" i="7"/>
  <c r="Q20" i="7"/>
  <c r="K24" i="7"/>
  <c r="S25" i="7"/>
  <c r="K26" i="7"/>
  <c r="M27" i="7"/>
  <c r="M29" i="7"/>
  <c r="I36" i="7"/>
  <c r="I37" i="7"/>
  <c r="S38" i="7"/>
  <c r="E41" i="7"/>
  <c r="Q42" i="7"/>
  <c r="I44" i="7"/>
  <c r="M45" i="7"/>
  <c r="Q46" i="7"/>
  <c r="I50" i="7"/>
  <c r="Q54" i="7"/>
  <c r="I60" i="7"/>
  <c r="M61" i="7"/>
  <c r="E65" i="7"/>
  <c r="I66" i="7"/>
  <c r="Q32" i="7"/>
  <c r="K8" i="7"/>
  <c r="M9" i="7"/>
  <c r="Q9" i="7"/>
  <c r="G21" i="7"/>
  <c r="E22" i="7"/>
  <c r="G23" i="7"/>
  <c r="E24" i="7"/>
  <c r="G25" i="7"/>
  <c r="E26" i="7"/>
  <c r="G27" i="7"/>
  <c r="E28" i="7"/>
  <c r="G29" i="7"/>
  <c r="E30" i="7"/>
  <c r="G31" i="7"/>
  <c r="Q31" i="7"/>
  <c r="E32" i="7"/>
  <c r="K35" i="7"/>
  <c r="G36" i="7"/>
  <c r="O36" i="7"/>
  <c r="G40" i="7"/>
  <c r="G33" i="7"/>
  <c r="E34" i="7"/>
  <c r="G35" i="7"/>
  <c r="E36" i="7"/>
  <c r="G37" i="7"/>
  <c r="E38" i="7"/>
  <c r="G39" i="7"/>
  <c r="E40" i="7"/>
  <c r="K40" i="7"/>
  <c r="S40" i="7"/>
  <c r="G41" i="7"/>
  <c r="O41" i="7"/>
  <c r="K42" i="7"/>
  <c r="S42" i="7"/>
  <c r="G43" i="7"/>
  <c r="O43" i="7"/>
  <c r="K44" i="7"/>
  <c r="S44" i="7"/>
  <c r="G45" i="7"/>
  <c r="O45" i="7"/>
  <c r="K46" i="7"/>
  <c r="S46" i="7"/>
  <c r="G47" i="7"/>
  <c r="O47" i="7"/>
  <c r="K48" i="7"/>
  <c r="S48" i="7"/>
  <c r="G49" i="7"/>
  <c r="O49" i="7"/>
  <c r="K50" i="7"/>
  <c r="S50" i="7"/>
  <c r="G51" i="7"/>
  <c r="S33" i="7"/>
  <c r="Q34" i="7"/>
  <c r="S35" i="7"/>
  <c r="S37" i="7"/>
  <c r="Q38" i="7"/>
  <c r="S39" i="7"/>
  <c r="M40" i="7"/>
  <c r="I41" i="7"/>
  <c r="Q41" i="7"/>
  <c r="E42" i="7"/>
  <c r="M42" i="7"/>
  <c r="I43" i="7"/>
  <c r="Q43" i="7"/>
  <c r="E44" i="7"/>
  <c r="M44" i="7"/>
  <c r="I45" i="7"/>
  <c r="Q45" i="7"/>
  <c r="E46" i="7"/>
  <c r="M46" i="7"/>
  <c r="I47" i="7"/>
  <c r="Q47" i="7"/>
  <c r="E48" i="7"/>
  <c r="M48" i="7"/>
  <c r="I49" i="7"/>
  <c r="E50" i="7"/>
  <c r="M50" i="7"/>
  <c r="I51" i="7"/>
  <c r="O33" i="7"/>
  <c r="M34" i="7"/>
  <c r="O35" i="7"/>
  <c r="M36" i="7"/>
  <c r="O37" i="7"/>
  <c r="M38" i="7"/>
  <c r="O40" i="7"/>
  <c r="K41" i="7"/>
  <c r="S41" i="7"/>
  <c r="G42" i="7"/>
  <c r="O42" i="7"/>
  <c r="K43" i="7"/>
  <c r="S43" i="7"/>
  <c r="G44" i="7"/>
  <c r="O44" i="7"/>
  <c r="K45" i="7"/>
  <c r="S45" i="7"/>
  <c r="G46" i="7"/>
  <c r="O46" i="7"/>
  <c r="K47" i="7"/>
  <c r="S47" i="7"/>
  <c r="G48" i="7"/>
  <c r="O48" i="7"/>
  <c r="K49" i="7"/>
  <c r="S49" i="7"/>
  <c r="G50" i="7"/>
  <c r="E51" i="7"/>
  <c r="K52" i="7"/>
  <c r="S52" i="7"/>
  <c r="G53" i="7"/>
  <c r="K54" i="7"/>
  <c r="S54" i="7"/>
  <c r="G55" i="7"/>
  <c r="O55" i="7"/>
  <c r="K56" i="7"/>
  <c r="S56" i="7"/>
  <c r="G57" i="7"/>
  <c r="K58" i="7"/>
  <c r="S58" i="7"/>
  <c r="G59" i="7"/>
  <c r="O59" i="7"/>
  <c r="K60" i="7"/>
  <c r="S60" i="7"/>
  <c r="G61" i="7"/>
  <c r="K62" i="7"/>
  <c r="S62" i="7"/>
  <c r="G63" i="7"/>
  <c r="O63" i="7"/>
  <c r="K64" i="7"/>
  <c r="S64" i="7"/>
  <c r="G65" i="7"/>
  <c r="O65" i="7"/>
  <c r="K66" i="7"/>
  <c r="S66" i="7"/>
  <c r="G67" i="7"/>
  <c r="O67" i="7"/>
  <c r="K68" i="7"/>
  <c r="S68" i="7"/>
  <c r="G69" i="7"/>
  <c r="K70" i="7"/>
  <c r="S70" i="7"/>
  <c r="G71" i="7"/>
  <c r="O71" i="7"/>
  <c r="E52" i="7"/>
  <c r="M52" i="7"/>
  <c r="I53" i="7"/>
  <c r="E54" i="7"/>
  <c r="M54" i="7"/>
  <c r="I55" i="7"/>
  <c r="E56" i="7"/>
  <c r="M56" i="7"/>
  <c r="I57" i="7"/>
  <c r="E58" i="7"/>
  <c r="M58" i="7"/>
  <c r="I59" i="7"/>
  <c r="Q59" i="7"/>
  <c r="E60" i="7"/>
  <c r="M60" i="7"/>
  <c r="I61" i="7"/>
  <c r="E62" i="7"/>
  <c r="I63" i="7"/>
  <c r="Q63" i="7"/>
  <c r="E64" i="7"/>
  <c r="M64" i="7"/>
  <c r="I65" i="7"/>
  <c r="Q65" i="7"/>
  <c r="E66" i="7"/>
  <c r="M66" i="7"/>
  <c r="I67" i="7"/>
  <c r="E68" i="7"/>
  <c r="M68" i="7"/>
  <c r="I69" i="7"/>
  <c r="E70" i="7"/>
  <c r="M70" i="7"/>
  <c r="I71" i="7"/>
  <c r="Q71" i="7"/>
  <c r="S51" i="7"/>
  <c r="G52" i="7"/>
  <c r="O52" i="7"/>
  <c r="K53" i="7"/>
  <c r="S53" i="7"/>
  <c r="G54" i="7"/>
  <c r="O54" i="7"/>
  <c r="K55" i="7"/>
  <c r="S55" i="7"/>
  <c r="G56" i="7"/>
  <c r="O56" i="7"/>
  <c r="K57" i="7"/>
  <c r="S57" i="7"/>
  <c r="G58" i="7"/>
  <c r="K59" i="7"/>
  <c r="S59" i="7"/>
  <c r="G60" i="7"/>
  <c r="O60" i="7"/>
  <c r="K61" i="7"/>
  <c r="S61" i="7"/>
  <c r="G62" i="7"/>
  <c r="K63" i="7"/>
  <c r="S63" i="7"/>
  <c r="G64" i="7"/>
  <c r="O64" i="7"/>
  <c r="K65" i="7"/>
  <c r="S65" i="7"/>
  <c r="G66" i="7"/>
  <c r="O66" i="7"/>
  <c r="K67" i="7"/>
  <c r="S67" i="7"/>
  <c r="G68" i="7"/>
  <c r="O68" i="7"/>
  <c r="K69" i="7"/>
  <c r="S69" i="7"/>
  <c r="G70" i="7"/>
  <c r="K71" i="7"/>
  <c r="S71" i="7"/>
  <c r="K8" i="3"/>
  <c r="S8" i="3"/>
  <c r="G8" i="3"/>
  <c r="O8" i="3"/>
  <c r="I290" i="13" l="1"/>
  <c r="I289" i="13"/>
  <c r="I288" i="13"/>
  <c r="I287" i="13"/>
  <c r="I286" i="13"/>
  <c r="I285" i="13"/>
  <c r="I284" i="13"/>
  <c r="I283" i="13"/>
  <c r="I282" i="13"/>
  <c r="I281" i="13"/>
  <c r="I280" i="13"/>
  <c r="I279" i="13"/>
  <c r="I278" i="13"/>
  <c r="I277" i="13"/>
  <c r="I276" i="13"/>
  <c r="I275" i="13"/>
  <c r="I274" i="13"/>
  <c r="I273" i="13"/>
  <c r="I272" i="13"/>
  <c r="I271" i="13"/>
  <c r="I270" i="13"/>
  <c r="I269" i="13"/>
  <c r="I268" i="13"/>
  <c r="I267" i="13"/>
  <c r="I266" i="13"/>
  <c r="I265" i="13"/>
  <c r="I264" i="13"/>
  <c r="I263" i="13"/>
  <c r="I262" i="13"/>
  <c r="I261" i="13"/>
  <c r="I260" i="13"/>
  <c r="I259" i="13"/>
  <c r="I258" i="13"/>
  <c r="I257" i="13"/>
  <c r="I256" i="13"/>
  <c r="I255" i="13"/>
  <c r="I254" i="13"/>
  <c r="I253" i="13"/>
  <c r="I252" i="13"/>
  <c r="I251" i="13"/>
  <c r="I250" i="13"/>
  <c r="I249" i="13"/>
  <c r="I248" i="13"/>
  <c r="I247" i="13"/>
  <c r="I246" i="13"/>
  <c r="I245" i="13"/>
  <c r="I244" i="13"/>
  <c r="I243" i="13"/>
  <c r="I242" i="13"/>
  <c r="I241" i="13"/>
  <c r="I240" i="13"/>
  <c r="I239" i="13"/>
  <c r="I238" i="13"/>
  <c r="I237" i="13"/>
  <c r="I236" i="13"/>
  <c r="I235" i="13"/>
  <c r="I234" i="13"/>
  <c r="I233" i="13"/>
  <c r="I232" i="13"/>
  <c r="I231" i="13"/>
  <c r="I230" i="13"/>
  <c r="I229" i="13"/>
  <c r="I228" i="13"/>
  <c r="I227" i="13"/>
  <c r="I226" i="13"/>
  <c r="I225" i="13"/>
  <c r="I224" i="13"/>
  <c r="I223" i="13"/>
  <c r="I222" i="13"/>
  <c r="I221" i="13"/>
  <c r="I220" i="13"/>
  <c r="I219" i="13"/>
  <c r="I218" i="13"/>
  <c r="I217" i="13"/>
  <c r="I216" i="13"/>
  <c r="I215" i="13"/>
  <c r="I214" i="13"/>
  <c r="I213" i="13"/>
  <c r="I212" i="13"/>
  <c r="I211" i="13"/>
  <c r="I210" i="13"/>
  <c r="I209" i="13"/>
  <c r="I208" i="13"/>
  <c r="I207" i="13"/>
  <c r="I206" i="13"/>
  <c r="I205" i="13"/>
  <c r="I204" i="13"/>
  <c r="I203" i="13"/>
  <c r="I202" i="13"/>
  <c r="I201" i="13"/>
  <c r="I200" i="13"/>
  <c r="I199" i="13"/>
  <c r="I198" i="13"/>
  <c r="I197" i="13"/>
  <c r="I196" i="13"/>
  <c r="I195" i="13"/>
  <c r="I194" i="13"/>
  <c r="I193" i="13"/>
  <c r="I192" i="13"/>
  <c r="I191" i="13"/>
  <c r="I190" i="13"/>
  <c r="I189" i="13"/>
  <c r="I188" i="13"/>
  <c r="I187" i="13"/>
  <c r="I186" i="13"/>
  <c r="I185" i="13"/>
  <c r="I184" i="13"/>
  <c r="I183" i="13"/>
  <c r="I182" i="13"/>
  <c r="I181" i="13"/>
  <c r="I180" i="13"/>
  <c r="I179" i="13"/>
  <c r="I178" i="13"/>
  <c r="I177" i="13"/>
  <c r="I176" i="13"/>
  <c r="I175" i="13"/>
  <c r="I174" i="13"/>
  <c r="I173" i="13"/>
  <c r="I172" i="13"/>
  <c r="I171" i="13"/>
  <c r="I170" i="13"/>
  <c r="I169" i="13"/>
  <c r="I168" i="13"/>
  <c r="I167" i="13"/>
  <c r="I166" i="13"/>
  <c r="I165" i="13"/>
  <c r="I164" i="13"/>
  <c r="I163" i="13"/>
  <c r="I162" i="13"/>
  <c r="I161" i="13"/>
  <c r="I160" i="13"/>
  <c r="I159" i="13"/>
  <c r="I158" i="13"/>
  <c r="I157" i="13"/>
  <c r="I156" i="13"/>
  <c r="I155" i="13"/>
  <c r="I154" i="13"/>
  <c r="I153" i="13"/>
  <c r="I152" i="13"/>
  <c r="I151" i="13"/>
  <c r="I150" i="13"/>
  <c r="I149" i="13"/>
  <c r="I148" i="13"/>
  <c r="I147" i="13"/>
  <c r="I146" i="13"/>
  <c r="I145" i="13"/>
  <c r="I144" i="13"/>
  <c r="I143" i="13"/>
  <c r="I142" i="13"/>
  <c r="I141" i="13"/>
  <c r="I140" i="13"/>
  <c r="I139" i="13"/>
  <c r="I138" i="13"/>
  <c r="I137" i="13"/>
  <c r="I136" i="13"/>
  <c r="I135" i="13"/>
  <c r="I134" i="13"/>
  <c r="I133" i="13"/>
  <c r="I132" i="13"/>
  <c r="I131" i="13"/>
  <c r="I130" i="13"/>
  <c r="I129" i="13"/>
  <c r="I128" i="13"/>
  <c r="I127" i="13"/>
  <c r="I126" i="13"/>
  <c r="I125" i="13"/>
  <c r="I124" i="13"/>
  <c r="I123" i="13"/>
  <c r="I122" i="13"/>
  <c r="I121" i="13"/>
  <c r="I120" i="13"/>
  <c r="I119" i="13"/>
  <c r="I118" i="13"/>
  <c r="I117" i="13"/>
  <c r="I116" i="13"/>
  <c r="I115" i="13"/>
  <c r="I114" i="13"/>
  <c r="I113" i="13"/>
  <c r="I112" i="13"/>
  <c r="I111" i="13"/>
  <c r="I110" i="13"/>
  <c r="I109" i="13"/>
  <c r="I108" i="13"/>
  <c r="I107" i="13"/>
  <c r="I106" i="13"/>
  <c r="I105" i="13"/>
  <c r="I104" i="13"/>
  <c r="I103" i="13"/>
  <c r="I102" i="13"/>
  <c r="I101" i="13"/>
  <c r="I100" i="13"/>
  <c r="I99" i="13"/>
  <c r="I98" i="13"/>
  <c r="I97" i="13"/>
  <c r="I96" i="13"/>
  <c r="I95" i="13"/>
  <c r="I94" i="13"/>
  <c r="I93" i="13"/>
  <c r="I92" i="13"/>
  <c r="I91" i="13"/>
  <c r="I90" i="13"/>
  <c r="I89" i="13"/>
  <c r="I88" i="13"/>
  <c r="I87" i="13"/>
  <c r="I86" i="13"/>
  <c r="I85" i="13"/>
  <c r="I84" i="13"/>
  <c r="I83" i="13"/>
  <c r="I82" i="13"/>
  <c r="I81" i="13"/>
  <c r="I80" i="13"/>
  <c r="I79" i="13"/>
  <c r="I78" i="13"/>
  <c r="I77" i="13"/>
  <c r="I76" i="13"/>
  <c r="I75" i="13"/>
  <c r="I74" i="13"/>
  <c r="I73" i="13"/>
  <c r="I72" i="13"/>
  <c r="I71" i="13"/>
  <c r="I70" i="13"/>
  <c r="I69" i="13"/>
  <c r="I68" i="13"/>
  <c r="I67" i="13"/>
  <c r="I66" i="13"/>
  <c r="I65" i="13"/>
  <c r="I64" i="13"/>
  <c r="I63" i="13"/>
  <c r="I62" i="13"/>
  <c r="I61" i="13"/>
  <c r="I60" i="13"/>
  <c r="I59" i="13"/>
  <c r="I58" i="13"/>
  <c r="I57" i="13"/>
  <c r="I56" i="13"/>
  <c r="I55" i="13"/>
  <c r="I54" i="13"/>
  <c r="I53" i="13"/>
  <c r="I52" i="13"/>
  <c r="I51" i="13"/>
  <c r="I50" i="13"/>
  <c r="I49" i="13"/>
  <c r="I48" i="13"/>
  <c r="I47" i="13"/>
  <c r="I46" i="13"/>
  <c r="I45" i="13"/>
  <c r="I44" i="13"/>
  <c r="I43" i="13"/>
  <c r="I42" i="13"/>
  <c r="I41" i="13"/>
  <c r="I40" i="13"/>
  <c r="I39" i="13"/>
  <c r="I38" i="13"/>
  <c r="I37" i="13"/>
  <c r="I36" i="13"/>
  <c r="I35" i="13"/>
  <c r="I34" i="13"/>
  <c r="I33" i="13"/>
  <c r="I32" i="13"/>
  <c r="I31" i="13"/>
  <c r="I30" i="13"/>
  <c r="I29" i="13"/>
  <c r="I28" i="13"/>
  <c r="I27" i="13"/>
  <c r="I26" i="13"/>
  <c r="I25" i="13"/>
  <c r="I24" i="13"/>
  <c r="I23" i="13"/>
  <c r="I22" i="13"/>
  <c r="I21" i="13"/>
  <c r="I20" i="13"/>
  <c r="I19" i="13"/>
  <c r="I18" i="13"/>
  <c r="I17" i="13"/>
  <c r="I16" i="13"/>
  <c r="I15" i="13"/>
  <c r="I14" i="13"/>
  <c r="I13" i="13"/>
  <c r="I12" i="13"/>
  <c r="I11" i="13"/>
  <c r="I10" i="13"/>
  <c r="I9" i="13"/>
  <c r="I8" i="13"/>
  <c r="I7" i="13"/>
  <c r="I6" i="13"/>
  <c r="I5" i="13"/>
  <c r="I4" i="13"/>
  <c r="I3" i="13"/>
  <c r="I2" i="13"/>
  <c r="I327" i="13"/>
  <c r="I326" i="13"/>
  <c r="I325" i="13"/>
  <c r="I324" i="13"/>
  <c r="I323" i="13"/>
  <c r="I322" i="13"/>
  <c r="I321" i="13"/>
  <c r="I320" i="13"/>
  <c r="I319" i="13"/>
  <c r="I318" i="13"/>
  <c r="I317" i="13"/>
  <c r="I316" i="13"/>
  <c r="I315" i="13"/>
  <c r="I314" i="13"/>
  <c r="I313" i="13"/>
  <c r="I312" i="13"/>
  <c r="I311" i="13"/>
  <c r="I310" i="13"/>
  <c r="I309" i="13"/>
  <c r="I308" i="13"/>
  <c r="I307" i="13"/>
  <c r="I306" i="13"/>
  <c r="I305" i="13"/>
  <c r="I304" i="13"/>
  <c r="I303" i="13"/>
  <c r="I302" i="13"/>
  <c r="I301" i="13"/>
  <c r="I300" i="13"/>
  <c r="I299" i="13"/>
  <c r="I298" i="13"/>
  <c r="I297" i="13"/>
  <c r="I296" i="13"/>
  <c r="I295" i="13"/>
  <c r="I294" i="13"/>
  <c r="I293" i="13"/>
  <c r="I292" i="13"/>
  <c r="I291" i="13"/>
  <c r="G8" i="9" l="1"/>
  <c r="P54" i="5"/>
  <c r="N54" i="5"/>
  <c r="V54" i="5"/>
  <c r="J48" i="6"/>
  <c r="R48" i="6"/>
  <c r="Z48" i="6"/>
  <c r="J73" i="7"/>
  <c r="R76" i="8"/>
  <c r="F54" i="5"/>
  <c r="R73" i="7"/>
  <c r="J76" i="8"/>
  <c r="D47" i="6"/>
  <c r="L47" i="6"/>
  <c r="T47" i="6"/>
  <c r="F25" i="1"/>
  <c r="H26" i="1"/>
  <c r="P26" i="1"/>
  <c r="L74" i="7"/>
  <c r="D75" i="8"/>
  <c r="L75" i="8"/>
  <c r="F77" i="8"/>
  <c r="N77" i="8"/>
  <c r="H75" i="7"/>
  <c r="P75" i="7"/>
  <c r="H77" i="8"/>
  <c r="P77" i="8"/>
  <c r="E8" i="5"/>
  <c r="F49" i="6"/>
  <c r="N49" i="6"/>
  <c r="V49" i="6"/>
  <c r="F27" i="3"/>
  <c r="F26" i="3"/>
  <c r="N25" i="3"/>
  <c r="N27" i="3"/>
  <c r="N26" i="3"/>
  <c r="R26" i="1"/>
  <c r="R25" i="1"/>
  <c r="H26" i="3"/>
  <c r="H25" i="3"/>
  <c r="H27" i="3"/>
  <c r="P26" i="3"/>
  <c r="P25" i="3"/>
  <c r="P27" i="3"/>
  <c r="R27" i="1"/>
  <c r="D27" i="1"/>
  <c r="D26" i="1"/>
  <c r="D25" i="1"/>
  <c r="F27" i="1"/>
  <c r="F26" i="1"/>
  <c r="H25" i="1"/>
  <c r="H27" i="1"/>
  <c r="J26" i="1"/>
  <c r="J25" i="1"/>
  <c r="L27" i="1"/>
  <c r="L26" i="1"/>
  <c r="L25" i="1"/>
  <c r="N27" i="1"/>
  <c r="N26" i="1"/>
  <c r="P25" i="1"/>
  <c r="P27" i="1"/>
  <c r="J27" i="3"/>
  <c r="J26" i="3"/>
  <c r="J25" i="3"/>
  <c r="R27" i="3"/>
  <c r="R26" i="3"/>
  <c r="R25" i="3"/>
  <c r="J27" i="1"/>
  <c r="F25" i="3"/>
  <c r="D27" i="3"/>
  <c r="D26" i="3"/>
  <c r="D25" i="3"/>
  <c r="L27" i="3"/>
  <c r="L26" i="3"/>
  <c r="L25" i="3"/>
  <c r="N25" i="1"/>
  <c r="I10" i="9"/>
  <c r="D75" i="7"/>
  <c r="H73" i="7"/>
  <c r="J74" i="7"/>
  <c r="L75" i="7"/>
  <c r="P73" i="7"/>
  <c r="R74" i="7"/>
  <c r="R77" i="8"/>
  <c r="N75" i="8"/>
  <c r="L76" i="8"/>
  <c r="J77" i="8"/>
  <c r="F75" i="8"/>
  <c r="D76" i="8"/>
  <c r="H41" i="2"/>
  <c r="H40" i="2"/>
  <c r="H39" i="2"/>
  <c r="P41" i="2"/>
  <c r="P40" i="2"/>
  <c r="P39" i="2"/>
  <c r="K9" i="9"/>
  <c r="F13" i="9"/>
  <c r="F12" i="9"/>
  <c r="F14" i="9"/>
  <c r="E10" i="9"/>
  <c r="F73" i="7"/>
  <c r="H74" i="7"/>
  <c r="J75" i="7"/>
  <c r="N73" i="7"/>
  <c r="P74" i="7"/>
  <c r="R75" i="7"/>
  <c r="P75" i="8"/>
  <c r="N76" i="8"/>
  <c r="L77" i="8"/>
  <c r="H75" i="8"/>
  <c r="F76" i="8"/>
  <c r="D77" i="8"/>
  <c r="J39" i="2"/>
  <c r="J41" i="2"/>
  <c r="J40" i="2"/>
  <c r="R39" i="2"/>
  <c r="R41" i="2"/>
  <c r="R40" i="2"/>
  <c r="I9" i="9"/>
  <c r="H12" i="9"/>
  <c r="H14" i="9"/>
  <c r="H13" i="9"/>
  <c r="P14" i="9"/>
  <c r="P13" i="9"/>
  <c r="P12" i="9"/>
  <c r="D73" i="7"/>
  <c r="F74" i="7"/>
  <c r="L73" i="7"/>
  <c r="N74" i="7"/>
  <c r="R75" i="8"/>
  <c r="P76" i="8"/>
  <c r="J75" i="8"/>
  <c r="H76" i="8"/>
  <c r="D40" i="2"/>
  <c r="D39" i="2"/>
  <c r="D41" i="2"/>
  <c r="L40" i="2"/>
  <c r="L39" i="2"/>
  <c r="L41" i="2"/>
  <c r="J14" i="9"/>
  <c r="J13" i="9"/>
  <c r="J12" i="9"/>
  <c r="E8" i="9"/>
  <c r="D14" i="9"/>
  <c r="D13" i="9"/>
  <c r="D12" i="9"/>
  <c r="D74" i="7"/>
  <c r="F75" i="7"/>
  <c r="N75" i="7"/>
  <c r="F41" i="2"/>
  <c r="F40" i="2"/>
  <c r="F39" i="2"/>
  <c r="N41" i="2"/>
  <c r="N40" i="2"/>
  <c r="N39" i="2"/>
  <c r="D44" i="4"/>
  <c r="D43" i="4"/>
  <c r="D45" i="4"/>
  <c r="L44" i="4"/>
  <c r="L43" i="4"/>
  <c r="L45" i="4"/>
  <c r="F45" i="4"/>
  <c r="F44" i="4"/>
  <c r="F43" i="4"/>
  <c r="N45" i="4"/>
  <c r="N44" i="4"/>
  <c r="N43" i="4"/>
  <c r="H45" i="4"/>
  <c r="H44" i="4"/>
  <c r="H43" i="4"/>
  <c r="P45" i="4"/>
  <c r="P44" i="4"/>
  <c r="P43" i="4"/>
  <c r="J43" i="4"/>
  <c r="J45" i="4"/>
  <c r="J44" i="4"/>
  <c r="R43" i="4"/>
  <c r="R45" i="4"/>
  <c r="R44" i="4"/>
  <c r="D54" i="5"/>
  <c r="H52" i="5"/>
  <c r="J53" i="5"/>
  <c r="L54" i="5"/>
  <c r="P52" i="5"/>
  <c r="R53" i="5"/>
  <c r="T54" i="5"/>
  <c r="X52" i="5"/>
  <c r="Z53" i="5"/>
  <c r="F52" i="5"/>
  <c r="H53" i="5"/>
  <c r="J54" i="5"/>
  <c r="N52" i="5"/>
  <c r="P53" i="5"/>
  <c r="R54" i="5"/>
  <c r="V52" i="5"/>
  <c r="X53" i="5"/>
  <c r="Z54" i="5"/>
  <c r="D52" i="5"/>
  <c r="F53" i="5"/>
  <c r="H54" i="5"/>
  <c r="L52" i="5"/>
  <c r="N53" i="5"/>
  <c r="T52" i="5"/>
  <c r="V53" i="5"/>
  <c r="X54" i="5"/>
  <c r="D53" i="5"/>
  <c r="J52" i="5"/>
  <c r="L53" i="5"/>
  <c r="R52" i="5"/>
  <c r="T53" i="5"/>
  <c r="Z52" i="5"/>
  <c r="F47" i="6"/>
  <c r="H48" i="6"/>
  <c r="J49" i="6"/>
  <c r="N47" i="6"/>
  <c r="P48" i="6"/>
  <c r="R49" i="6"/>
  <c r="V47" i="6"/>
  <c r="X48" i="6"/>
  <c r="Z49" i="6"/>
  <c r="F48" i="6"/>
  <c r="H49" i="6"/>
  <c r="N48" i="6"/>
  <c r="P49" i="6"/>
  <c r="V48" i="6"/>
  <c r="X49" i="6"/>
  <c r="D48" i="6"/>
  <c r="J47" i="6"/>
  <c r="L48" i="6"/>
  <c r="R47" i="6"/>
  <c r="T48" i="6"/>
  <c r="Z47" i="6"/>
  <c r="D49" i="6"/>
  <c r="H47" i="6"/>
  <c r="L49" i="6"/>
  <c r="P47" i="6"/>
  <c r="T49" i="6"/>
  <c r="X47" i="6"/>
  <c r="K10" i="9"/>
  <c r="E9" i="9"/>
  <c r="Q8" i="9"/>
  <c r="Q10" i="9"/>
  <c r="G9" i="9"/>
  <c r="G10" i="9"/>
  <c r="Q9" i="9"/>
  <c r="O9" i="1"/>
  <c r="O14" i="1"/>
  <c r="O18" i="1"/>
  <c r="Q9" i="1"/>
  <c r="Q14" i="1"/>
  <c r="Q18" i="1"/>
  <c r="O10" i="1"/>
  <c r="O15" i="1"/>
  <c r="O21" i="1"/>
  <c r="Q10" i="1"/>
  <c r="Q15" i="1"/>
  <c r="Q21" i="1"/>
  <c r="O12" i="1"/>
  <c r="O16" i="1"/>
  <c r="O23" i="1"/>
  <c r="Q12" i="1"/>
  <c r="Q16" i="1"/>
  <c r="Q23" i="1"/>
  <c r="O13" i="1"/>
  <c r="O17" i="1"/>
  <c r="Q17" i="1"/>
  <c r="S8" i="1"/>
  <c r="S20" i="1"/>
  <c r="S9" i="1"/>
  <c r="S13" i="1"/>
  <c r="S17" i="1"/>
  <c r="S21" i="1"/>
  <c r="S16" i="1"/>
  <c r="S10" i="1"/>
  <c r="S14" i="1"/>
  <c r="S18" i="1"/>
  <c r="S22" i="1"/>
  <c r="S12" i="1"/>
  <c r="S11" i="1"/>
  <c r="S15" i="1"/>
  <c r="S19" i="1"/>
  <c r="S23" i="1"/>
  <c r="Q8" i="1"/>
  <c r="O8" i="1"/>
  <c r="M8" i="1"/>
  <c r="M9" i="1"/>
  <c r="M13" i="1"/>
  <c r="M17" i="1"/>
  <c r="M21" i="1"/>
  <c r="M12" i="1"/>
  <c r="M10" i="1"/>
  <c r="M14" i="1"/>
  <c r="M18" i="1"/>
  <c r="M16" i="1"/>
  <c r="M15" i="1"/>
  <c r="M23" i="1"/>
  <c r="K8" i="1"/>
  <c r="K12" i="1"/>
  <c r="K20" i="1"/>
  <c r="K9" i="1"/>
  <c r="K13" i="1"/>
  <c r="K17" i="1"/>
  <c r="K21" i="1"/>
  <c r="K16" i="1"/>
  <c r="K10" i="1"/>
  <c r="K14" i="1"/>
  <c r="K18" i="1"/>
  <c r="K22" i="1"/>
  <c r="K11" i="1"/>
  <c r="K15" i="1"/>
  <c r="K19" i="1"/>
  <c r="K23" i="1"/>
  <c r="I8" i="1"/>
  <c r="I20" i="1"/>
  <c r="I9" i="1"/>
  <c r="I13" i="1"/>
  <c r="I17" i="1"/>
  <c r="I21" i="1"/>
  <c r="I16" i="1"/>
  <c r="I10" i="1"/>
  <c r="I14" i="1"/>
  <c r="I18" i="1"/>
  <c r="I22" i="1"/>
  <c r="I12" i="1"/>
  <c r="I11" i="1"/>
  <c r="I15" i="1"/>
  <c r="I19" i="1"/>
  <c r="I23" i="1"/>
  <c r="G8" i="1"/>
  <c r="G20" i="1"/>
  <c r="G9" i="1"/>
  <c r="G13" i="1"/>
  <c r="G17" i="1"/>
  <c r="G21" i="1"/>
  <c r="G12" i="1"/>
  <c r="G10" i="1"/>
  <c r="G14" i="1"/>
  <c r="G18" i="1"/>
  <c r="G22" i="1"/>
  <c r="G16" i="1"/>
  <c r="G11" i="1"/>
  <c r="G15" i="1"/>
  <c r="G19" i="1"/>
  <c r="G23" i="1"/>
  <c r="E22" i="1"/>
  <c r="E11" i="1"/>
  <c r="E19" i="1"/>
  <c r="E8" i="1"/>
  <c r="E12" i="1"/>
  <c r="E16" i="1"/>
  <c r="E20" i="1"/>
  <c r="E23" i="1"/>
  <c r="E9" i="1"/>
  <c r="E13" i="1"/>
  <c r="E17" i="1"/>
  <c r="E21" i="1"/>
  <c r="E15" i="1"/>
  <c r="E10" i="1"/>
  <c r="E14" i="1"/>
  <c r="E18" i="1"/>
</calcChain>
</file>

<file path=xl/sharedStrings.xml><?xml version="1.0" encoding="utf-8"?>
<sst xmlns="http://schemas.openxmlformats.org/spreadsheetml/2006/main" count="9568" uniqueCount="1703">
  <si>
    <t>Annualised</t>
  </si>
  <si>
    <t>3 Months</t>
  </si>
  <si>
    <t>6 Months</t>
  </si>
  <si>
    <t>9 Months</t>
  </si>
  <si>
    <t>1 Year</t>
  </si>
  <si>
    <t>3 Years</t>
  </si>
  <si>
    <t>5 Years</t>
  </si>
  <si>
    <t>Scheme Name</t>
  </si>
  <si>
    <t>Latest Date</t>
  </si>
  <si>
    <t>Latest NAV(Rs)</t>
  </si>
  <si>
    <t>Rank</t>
  </si>
  <si>
    <t>Aditya Birla SL Pure Value Fund(G)-Direct Plan</t>
  </si>
  <si>
    <t>HDFC Capital Builder Value Fund(G)-Direct Plan</t>
  </si>
  <si>
    <t>ICICI Pru Value Discovery Fund(G)-Direct Plan</t>
  </si>
  <si>
    <t>IDBI Long Term Value Fund(G)-Direct Plan</t>
  </si>
  <si>
    <t>IDFC Sterling Value Fund(G)-Direct Plan</t>
  </si>
  <si>
    <t>Indiabulls Value Fund(G)-Direct Plan</t>
  </si>
  <si>
    <t>JM Value Fund(G)-Direct Plan</t>
  </si>
  <si>
    <t>L&amp;T India Value Fund(G)-Direct Plan</t>
  </si>
  <si>
    <t>Nippon India Value Fund(G)-Direct Plan</t>
  </si>
  <si>
    <t>Quantum Long Term Equity Value Fund(G)-Direct Plan</t>
  </si>
  <si>
    <t>Tata Equity P/E Fund(G)-Direct Plan</t>
  </si>
  <si>
    <t>Tata Value Fund-Sr-1(G)-Direct Plan</t>
  </si>
  <si>
    <t>Tata Value Fund-Sr-2(G)-Direct Plan</t>
  </si>
  <si>
    <t>Templeton India Value Fund(G)-Direct Plan</t>
  </si>
  <si>
    <t>Union Value Discovery Fund(G)-Direct Plan</t>
  </si>
  <si>
    <t>UTI Value Opp Fund(G)-Direct Plan</t>
  </si>
  <si>
    <t>Average</t>
  </si>
  <si>
    <t>Min</t>
  </si>
  <si>
    <t>Max</t>
  </si>
  <si>
    <t>Aditya Birla SL Pure Value Fund(G)</t>
  </si>
  <si>
    <t>HDFC Capital Builder Value Fund(G)</t>
  </si>
  <si>
    <t>ICICI Pru Value Discovery Fund(G)</t>
  </si>
  <si>
    <t>IDBI Long Term Value Fund-Reg(G)</t>
  </si>
  <si>
    <t>IDFC Sterling Value Fund-Reg(G)</t>
  </si>
  <si>
    <t>Indiabulls Value Fund-Reg(G)</t>
  </si>
  <si>
    <t>JM Value Fund(G)</t>
  </si>
  <si>
    <t>L&amp;T India Value Fund-Reg(G)</t>
  </si>
  <si>
    <t>Nippon India Value Fund(G)</t>
  </si>
  <si>
    <t>Quantum Long Term Equity Value Fund-Reg(G)</t>
  </si>
  <si>
    <t>Tata Equity P/E Fund(G)</t>
  </si>
  <si>
    <t>Tata Value Fund-Sr-1-Reg(G)</t>
  </si>
  <si>
    <t>Tata Value Fund-Sr-2-Reg(G)</t>
  </si>
  <si>
    <t>Templeton India Value Fund(G)</t>
  </si>
  <si>
    <t>Union Value Discovery Fund-Reg(G)</t>
  </si>
  <si>
    <t>UTI Value Opp Fund-Reg(G)</t>
  </si>
  <si>
    <t>SINCE INCEPTION</t>
  </si>
  <si>
    <t>2 Week</t>
  </si>
  <si>
    <t>1 Month</t>
  </si>
  <si>
    <t>Quantum India ESG Equity Fund(G)-Direct Plan</t>
  </si>
  <si>
    <t>SBI Magnum Equity ESG Fund(G)-Direct Plan</t>
  </si>
  <si>
    <t>Quantum India ESG Equity Fund-Reg(G)</t>
  </si>
  <si>
    <t>SBI Magnum Equity ESG Fund-Reg(G)</t>
  </si>
  <si>
    <t>Aditya Birla SL Dynamic Bond Fund(G)-Direct Plan</t>
  </si>
  <si>
    <t>Aditya Birla SL Dynamic Bond Fund-Segregated Portfolio 1-(G)-Direct Plan</t>
  </si>
  <si>
    <t>Axis Dynamic Bond Fund(G)-Direct Plan</t>
  </si>
  <si>
    <t>Baroda Dynamic Bond Fund(G)-Direct Plan</t>
  </si>
  <si>
    <t>BNP Paribas Flexi Debt Fund(G)-Direct Plan</t>
  </si>
  <si>
    <t>Canara Rob Dynamic Bond Fund(G)-Direct Plan</t>
  </si>
  <si>
    <t>DSP Strategic Bond Fund(G)-Direct Plan</t>
  </si>
  <si>
    <t>Edelweiss Dynamic Bond Fund(G)-Direct Plan</t>
  </si>
  <si>
    <t>Franklin India Dynamic Accrual Fund(G)-Direct Plan</t>
  </si>
  <si>
    <t>HDFC Dynamic Debt Fund(G)-Direct Plan</t>
  </si>
  <si>
    <t>HSBC Flexi Debt Fund(G)-Direct Plan</t>
  </si>
  <si>
    <t>ICICI Pru All Seasons Bond Fund(G)-Direct Plan</t>
  </si>
  <si>
    <t>IDBI Dynamic Bond(G)-Direct Plan</t>
  </si>
  <si>
    <t>IDFC Dynamic Bond Fund(G)-Direct Plan</t>
  </si>
  <si>
    <t>IIFL Dynamic Bond Fund(G)-Direct Plan</t>
  </si>
  <si>
    <t>Indiabulls Dynamic Bond Fund(G)-Direct Plan</t>
  </si>
  <si>
    <t>JM Dynamic Debt Fund(G)-Direct Plan</t>
  </si>
  <si>
    <t>Kotak Dynamic Bond Fund(G)-Direct Plan</t>
  </si>
  <si>
    <t>L&amp;T Flexi Bond Fund(G)-Direct Plan</t>
  </si>
  <si>
    <t>Mirae Asset Dynamic Bond Fund(G)-Direct Plan</t>
  </si>
  <si>
    <t>Nippon India Dynamic Bond(G)-Direct Plan</t>
  </si>
  <si>
    <t>PGIM India Dynamic Bond Fund(G)-Direct Plan</t>
  </si>
  <si>
    <t>Principal Dynamic Bond Fund(G)-Direct Plan</t>
  </si>
  <si>
    <t>Quant Dynamic Bond(G)-Direct Plan</t>
  </si>
  <si>
    <t>Quantum Dynamic Bond Fund(G)-Direct Plan</t>
  </si>
  <si>
    <t>SBI Dynamic Bond Fund(G)-Direct Plan</t>
  </si>
  <si>
    <t>Tata Dynamic Bond Fund(G)-Direct Plan</t>
  </si>
  <si>
    <t>Union Dynamic Bond(G)-Direct Plan</t>
  </si>
  <si>
    <t>UTI Dynamic Bond Fund(G)-Direct Plan</t>
  </si>
  <si>
    <t>Aditya Birla SL Dynamic Bond Fund-DAP(G)</t>
  </si>
  <si>
    <t>Aditya Birla SL Dynamic Bond Fund-Reg(G)</t>
  </si>
  <si>
    <t>Aditya Birla SL Dynamic Bond Fund-Segregated Portfolio 1-DAP(G)</t>
  </si>
  <si>
    <t>Aditya Birla SL Dynamic Bond Fund-Segregated Portfolio 1-Reg(G)</t>
  </si>
  <si>
    <t>Axis Dynamic Bond Fund-Reg(G)</t>
  </si>
  <si>
    <t>Baroda Dynamic Bond Fund(G)</t>
  </si>
  <si>
    <t>BNP Paribas Flexi Debt Fund(G)</t>
  </si>
  <si>
    <t>Canara Rob Dynamic Bond Fund-Reg(G)</t>
  </si>
  <si>
    <t>DSP Strategic Bond Fund-Reg(G)</t>
  </si>
  <si>
    <t>Edelweiss Dynamic Bond Fund-Reg(G)</t>
  </si>
  <si>
    <t>Franklin India Dynamic Accrual Fund(G)</t>
  </si>
  <si>
    <t>HDFC Dynamic Debt Fund(G)</t>
  </si>
  <si>
    <t>HDFC Dynamic Debt Fund(G)54EA</t>
  </si>
  <si>
    <t>HDFC Dynamic Debt Fund(G)54EB</t>
  </si>
  <si>
    <t>HSBC Flexi Debt Fund(G)</t>
  </si>
  <si>
    <t>ICICI Pru All Seasons Bond Fund(G)</t>
  </si>
  <si>
    <t>IDBI Dynamic Bond(G)</t>
  </si>
  <si>
    <t>IDFC Dynamic Bond Fund-Reg(G)</t>
  </si>
  <si>
    <t>IIFL Dynamic Bond Fund-Reg(G)</t>
  </si>
  <si>
    <t>Indiabulls Dynamic Bond Fund-Reg(G)</t>
  </si>
  <si>
    <t>JM Dynamic Debt Fund-Reg(G)</t>
  </si>
  <si>
    <t>Kotak Dynamic Bond Fund-Reg(G)</t>
  </si>
  <si>
    <t>L&amp;T Flexi Bond Fund-Reg(G)</t>
  </si>
  <si>
    <t>Mirae Asset Dynamic Bond Fund-Reg(G)</t>
  </si>
  <si>
    <t>Nippon India Dynamic Bond(G)</t>
  </si>
  <si>
    <t>PGIM India Dynamic Bond Fund(G)</t>
  </si>
  <si>
    <t>Principal Dynamic Bond Fund(G)</t>
  </si>
  <si>
    <t>Quant Dynamic Bond(G)</t>
  </si>
  <si>
    <t>Quantum Dynamic Bond Fund-Reg(G)</t>
  </si>
  <si>
    <t>SBI Dynamic Bond Fund-Reg(G)</t>
  </si>
  <si>
    <t>Tata Dynamic Bond Fund-Reg(G)</t>
  </si>
  <si>
    <t>Union Dynamic Bond(G)</t>
  </si>
  <si>
    <t>UTI Dynamic Bond Fund-Reg(G)</t>
  </si>
  <si>
    <t>1 Day</t>
  </si>
  <si>
    <t>3 Day</t>
  </si>
  <si>
    <t>1 Week</t>
  </si>
  <si>
    <t>Aditya Birla SL Liquid Fund(G)-Direct Plan</t>
  </si>
  <si>
    <t>Axis Liquid Fund(G)-Direct Plan</t>
  </si>
  <si>
    <t>Baroda Liquid Fund(G)-Direct Plan</t>
  </si>
  <si>
    <t>BNP Paribas Liquid Fund(G)-Direct Plan</t>
  </si>
  <si>
    <t>BOI AXA Liquid Fund(G)-Direct Plan</t>
  </si>
  <si>
    <t>Canara Rob Liquid Fund(G)-Direct Plan</t>
  </si>
  <si>
    <t>DSP Liquidity Fund(G)-Direct Plan</t>
  </si>
  <si>
    <t>Edelweiss Liquid Fund(G)-Direct Plan</t>
  </si>
  <si>
    <t>Essel Liquid Fund(G)-Direct Plan</t>
  </si>
  <si>
    <t>Franklin India Liquid Fund-Super Inst(G)-Direct Plan</t>
  </si>
  <si>
    <t>HDFC Liquid Fund(G)-Direct Plan</t>
  </si>
  <si>
    <t>HSBC Cash Fund(G)-Direct Plan</t>
  </si>
  <si>
    <t>ICICI Pru Liquid Fund(G)-Direct Plan</t>
  </si>
  <si>
    <t>IDBI Liquid Fund(G)-Direct Plan</t>
  </si>
  <si>
    <t>IDFC Cash Fund(G)-Direct Plan</t>
  </si>
  <si>
    <t>IIFL Liquid Fund(G)-Direct Plan</t>
  </si>
  <si>
    <t>Indiabulls Liquid Fund(G)-Direct Plan</t>
  </si>
  <si>
    <t>Indiabulls Liquid Fund(G)-Direct Plan-Unclaimed Dividend &lt; 3Y</t>
  </si>
  <si>
    <t>Indiabulls Liquid Fund(G)-Direct Plan-Unclaimed Dividend &gt; 3Y</t>
  </si>
  <si>
    <t>Indiabulls Liquid Fund(G)-Direct Plan-Unclaimed Redemption &lt; 3Y</t>
  </si>
  <si>
    <t>Indiabulls Liquid Fund(G)-Direct Plan-Unclaimed Redemption &gt; 3Y</t>
  </si>
  <si>
    <t>Invesco India Liquid Fund(G)-Direct Plan</t>
  </si>
  <si>
    <t>ITI Liquid Fund(G)-Direct Plan</t>
  </si>
  <si>
    <t>JM Liquid Fund(G)-Direct Plan</t>
  </si>
  <si>
    <t>Kotak Liquid Fund(G)-Direct Plan</t>
  </si>
  <si>
    <t>L&amp;T Liquid Fund(G)-Direct Plan</t>
  </si>
  <si>
    <t>LIC MF Liquid Fund(G)-Direct Plan</t>
  </si>
  <si>
    <t>Mahindra Liquid Fund(G)-Direct Plan</t>
  </si>
  <si>
    <t>Mirae Asset Cash Management(G)-Direct Plan</t>
  </si>
  <si>
    <t>Motilal Oswal Liquid Fund(G)-Direct Plan</t>
  </si>
  <si>
    <t>Nippon India Liquid Fund(G)-Direct Plan</t>
  </si>
  <si>
    <t>Parag Parikh Liquid Fund(G)-Direct Plan</t>
  </si>
  <si>
    <t>PGIM India Insta Cash Fund(G)-Direct Plan</t>
  </si>
  <si>
    <t>Principal Cash Management Fund(G)-Direct Plan</t>
  </si>
  <si>
    <t>Quant Liquid Plan(G)-Direct Plan</t>
  </si>
  <si>
    <t>Quantum Liquid Fund(G)-Direct Plan</t>
  </si>
  <si>
    <t>Sahara Liquid-Fixed Pricing(G)-Direct Plan</t>
  </si>
  <si>
    <t>Sahara Liquid-Variable Pricing(G)-Direct Plan</t>
  </si>
  <si>
    <t>SBI Liquid Fund(G)-Direct Plan</t>
  </si>
  <si>
    <t>Sundaram Money Fund(G)-Direct Plan</t>
  </si>
  <si>
    <t>Tata Liquid Fund(G)-Direct Plan</t>
  </si>
  <si>
    <t>Taurus Liquid Fund-Super Inst(G)-Direct Plan</t>
  </si>
  <si>
    <t>Union Liquid Fund(G)-Direct Plan</t>
  </si>
  <si>
    <t>UTI Liquid Cash Plan(G)-Direct Plan</t>
  </si>
  <si>
    <t>YES Liquid Fund(G)-Direct plan</t>
  </si>
  <si>
    <t>Aditya Birla SL Tax Plan(G)-Direct Plan</t>
  </si>
  <si>
    <t>Aditya Birla SL Tax Relief '96(G)-Direct Plan</t>
  </si>
  <si>
    <t>Axis Long Term Equity Fund(G)-Direct Plan</t>
  </si>
  <si>
    <t>Baroda ELSS 96(G)-Direct Plan</t>
  </si>
  <si>
    <t>BNP Paribas Long Term Equity Fund(G)-Direct Plan</t>
  </si>
  <si>
    <t>BOI AXA Midcap Tax Fund-Sr 1(G)-Direct Plan</t>
  </si>
  <si>
    <t>BOI AXA Midcap Tax Fund-Sr 2(G)-Direct Plan</t>
  </si>
  <si>
    <t>BOI AXA Tax Advantage Fund(G)-Direct Plan</t>
  </si>
  <si>
    <t>Canara Rob Equity Tax Saver Fund(G)-Direct Plan</t>
  </si>
  <si>
    <t>DSP Tax Saver Fund(G)-Direct Plan</t>
  </si>
  <si>
    <t>Edelweiss Long Term Equity Fund (Tax Savings)(G)-Direct Plan</t>
  </si>
  <si>
    <t>Essel Long Term Advantage Fund(G)-Direct Plan</t>
  </si>
  <si>
    <t>Franklin India Taxshield(G)-Direct Plan</t>
  </si>
  <si>
    <t>HDFC Long Term Adv Fund(G)-Direct Plan</t>
  </si>
  <si>
    <t>HDFC TaxSaver(G)-Direct Plan</t>
  </si>
  <si>
    <t>HSBC Tax Saver Equity Fund(G)-Direct Plan</t>
  </si>
  <si>
    <t>ICICI Pru LT Equity Fund (Tax Saving)(G)-Direct Plan</t>
  </si>
  <si>
    <t>ICICI Pru LT Wealth Enhancement Fund(G)-Direct Plan</t>
  </si>
  <si>
    <t>IDBI Equity Advantage Fund(G)-Direct Plan</t>
  </si>
  <si>
    <t>IDFC Tax Advt(ELSS) Fund(G)-Direct Plan</t>
  </si>
  <si>
    <t>Indiabulls Tax Savings Fund(G)-Direct Plan</t>
  </si>
  <si>
    <t>Invesco India Tax Plan(G)-Direct Plan</t>
  </si>
  <si>
    <t>ITI Long Term Equity Fund(G)-Direct Plan</t>
  </si>
  <si>
    <t>JM Tax Gain Fund(G)-Direct Plan</t>
  </si>
  <si>
    <t>Kotak Tax Saver Fund(G)-Direct Plan</t>
  </si>
  <si>
    <t>L&amp;T Tax Advt Fund(G)-Direct Plan</t>
  </si>
  <si>
    <t>LIC MF Tax Plan(G)-Direct Plan</t>
  </si>
  <si>
    <t>Mahindra MF Kar Bachat Yojana(G)-Direct Plan</t>
  </si>
  <si>
    <t>Mirae Asset Tax Saver Fund(G)-Direct Plan</t>
  </si>
  <si>
    <t>Motilal Oswal Long Term Equity Fund(G)-Direct Plan</t>
  </si>
  <si>
    <t>Nippon India Tax Saver (ELSS) Fund(G)-Direct Plan</t>
  </si>
  <si>
    <t>Parag Parikh Tax Saver Fund(G)-Direct Plan</t>
  </si>
  <si>
    <t>PGIM India LT Equity Fund(G)-Direct Plan</t>
  </si>
  <si>
    <t>Principal Personal Tax saver Fund-Direct Plan</t>
  </si>
  <si>
    <t>Principal Tax Savings Fund-Direct Plan</t>
  </si>
  <si>
    <t>Quant Tax Plan(G)-Direct Plan</t>
  </si>
  <si>
    <t>Quantum Tax Saving Fund(G)-Direct Plan</t>
  </si>
  <si>
    <t>Sahara Tax Gain Fund(G)-Direct Plan</t>
  </si>
  <si>
    <t>SBI LT Advantage Fund-I-(G)-Direct Plan</t>
  </si>
  <si>
    <t>SBI LT Advantage Fund-II-(G)-Direct Plan</t>
  </si>
  <si>
    <t>SBI LT Advantage Fund-III-(G)-Direct Plan</t>
  </si>
  <si>
    <t>SBI LT Advantage Fund-IV-(G)-Direct Plan</t>
  </si>
  <si>
    <t>SBI LT Advantage Fund-V-(G)-Direct Plan</t>
  </si>
  <si>
    <t>SBI LT Advantage Fund-VI-(G)-Direct Plan</t>
  </si>
  <si>
    <t>SBI Tax Advantage Fund-III(G)-Direct Plan</t>
  </si>
  <si>
    <t>Shriram Long Term Equity Fund(G)-Direct Plan</t>
  </si>
  <si>
    <t>Sundaram Diversified Equity(G)-Direct Plan</t>
  </si>
  <si>
    <t>Sundaram LT Micro Cap Tax Adv Fund-Sr III-(G)-Direct Plan</t>
  </si>
  <si>
    <t>Sundaram LT Micro Cap Tax Adv Fund-Sr IV-(G)-Direct Plan</t>
  </si>
  <si>
    <t>Sundaram LT Micro Cap Tax Adv Fund-Sr V-(G)-Direct Plan</t>
  </si>
  <si>
    <t>Sundaram LT Micro Cap Tax Adv Fund-Sr VI-(G)-Direct Plan</t>
  </si>
  <si>
    <t>Sundaram LT Tax Adv Fund-Sr I-(G)-Direct Plan</t>
  </si>
  <si>
    <t>Sundaram LT Tax Adv Fund-Sr II-(G)-Direct Plan</t>
  </si>
  <si>
    <t>Sundaram LT Tax Adv Fund-Sr III-(G)-Direct Plan</t>
  </si>
  <si>
    <t>Sundaram LT Tax Adv Fund-Sr IV-(G)-Direct Plan</t>
  </si>
  <si>
    <t>Tata India Tax Savings Fund(G)-Direct Plan</t>
  </si>
  <si>
    <t>Taurus Tax Shield Fund(G)-Direct Plan</t>
  </si>
  <si>
    <t>Union Long Term Equity Fund(G)-Direct Plan</t>
  </si>
  <si>
    <t>UTI LT Adv Fund-III(G)-Direct Plan</t>
  </si>
  <si>
    <t>UTI LT Adv Fund-IV(G)-Direct Plan</t>
  </si>
  <si>
    <t>UTI LT Adv Fund-V(G)-Direct Plan</t>
  </si>
  <si>
    <t>UTI LT Adv Fund-VI(G)-Direct Plan</t>
  </si>
  <si>
    <t>UTI LT Adv Fund-VII(G)-Direct Plan</t>
  </si>
  <si>
    <t>UTI LT Equity Fund (Tax Saving)(G)-Direct Plan</t>
  </si>
  <si>
    <t>Aditya Birla SL Liquid Fund(G)</t>
  </si>
  <si>
    <t>Axis Liquid Fund-Reg(G)</t>
  </si>
  <si>
    <t>Baroda Liquid Fund(G)</t>
  </si>
  <si>
    <t>BNP Paribas Liquid Fund(G)</t>
  </si>
  <si>
    <t>BOI AXA Liquid Fund-Reg(G)</t>
  </si>
  <si>
    <t>Canara Rob Liquid Fund-Reg(G)</t>
  </si>
  <si>
    <t>DSP Liquidity Fund-Reg(G)</t>
  </si>
  <si>
    <t>Edelweiss Liquid Fund-Reg(G)</t>
  </si>
  <si>
    <t>Essel Liquid Fund-Reg(G)</t>
  </si>
  <si>
    <t>HDFC Liquid Fund(G)</t>
  </si>
  <si>
    <t>HSBC Cash Fund(G)</t>
  </si>
  <si>
    <t>ICICI Pru Liquid Fund(G)</t>
  </si>
  <si>
    <t>IDBI Liquid Fund(G)</t>
  </si>
  <si>
    <t>IDFC Cash Fund-Reg(G)</t>
  </si>
  <si>
    <t>IIFL Liquid Fund-Reg(G)</t>
  </si>
  <si>
    <t>Indiabulls Liquid Fund(G)</t>
  </si>
  <si>
    <t>Invesco India Liquid Fund(G)</t>
  </si>
  <si>
    <t>ITI Liquid Fund-Reg(G)</t>
  </si>
  <si>
    <t>JM Liquid Fund(G)</t>
  </si>
  <si>
    <t>Kotak Liquid Fund-Reg(G)</t>
  </si>
  <si>
    <t>L&amp;T Liquid Fund(G)</t>
  </si>
  <si>
    <t>LIC MF Liquid Fund(G)</t>
  </si>
  <si>
    <t>Mahindra Liquid Fund-Reg(G)</t>
  </si>
  <si>
    <t>Mirae Asset Cash Management-Reg(G)</t>
  </si>
  <si>
    <t>Motilal Oswal Liquid Fund-Reg(G)</t>
  </si>
  <si>
    <t>Nippon India Liquid Fund(G)</t>
  </si>
  <si>
    <t>Parag Parikh Liquid Fund-Reg(G)</t>
  </si>
  <si>
    <t>PGIM India Insta Cash Fund(G)</t>
  </si>
  <si>
    <t>Principal Cash Management Fund(G)</t>
  </si>
  <si>
    <t>Quant Liquid Plan(G)</t>
  </si>
  <si>
    <t>Quantum Liquid Fund-Reg(G)</t>
  </si>
  <si>
    <t>Sahara Liquid-Fixed Pricing(G)</t>
  </si>
  <si>
    <t>Sahara Liquid-Variable Pricing(G)</t>
  </si>
  <si>
    <t>SBI Liquid Fund(G)</t>
  </si>
  <si>
    <t>Sundaram Money Fund-Reg(G)</t>
  </si>
  <si>
    <t>Tata Liquid Fund-Reg(G)</t>
  </si>
  <si>
    <t>Union Liquid Fund(G)</t>
  </si>
  <si>
    <t>UTI Liquid Cash Plan-Reg(G)</t>
  </si>
  <si>
    <t>YES Liquid Fund-Reg(G)</t>
  </si>
  <si>
    <t>Aditya Birla SL Tax Plan(G)</t>
  </si>
  <si>
    <t>Aditya Birla SL Tax Relief '96(G)</t>
  </si>
  <si>
    <t>Axis Long Term Equity Fund-Reg(G)</t>
  </si>
  <si>
    <t>Baroda ELSS 96(G)</t>
  </si>
  <si>
    <t>BNP Paribas Long Term Equity Fund(G)</t>
  </si>
  <si>
    <t>BOI AXA Midcap Tax Fund-Sr 1-Reg(G)</t>
  </si>
  <si>
    <t>BOI AXA Midcap Tax Fund-Sr 2-Reg(G)</t>
  </si>
  <si>
    <t>BOI AXA Tax Advantage Fund-Reg(G)</t>
  </si>
  <si>
    <t>Canara Rob Equity Tax Saver Fund-Reg(G)</t>
  </si>
  <si>
    <t>DSP Tax Saver Fund-Reg(G)</t>
  </si>
  <si>
    <t>Edelweiss Long Term Equity Fund (Tax Savings)-Reg(G)</t>
  </si>
  <si>
    <t>Essel Long Term Advantage Fund-Reg(G)</t>
  </si>
  <si>
    <t>Franklin India Taxshield(G)</t>
  </si>
  <si>
    <t>HDFC Long Term Adv Fund(G)</t>
  </si>
  <si>
    <t>HDFC TaxSaver(G)</t>
  </si>
  <si>
    <t>HSBC Tax Saver Equity Fund(G)</t>
  </si>
  <si>
    <t>ICICI Pru LT Equity Fund (Tax Saving)(G)</t>
  </si>
  <si>
    <t>ICICI Pru LT Wealth Enhancement Fund(G)</t>
  </si>
  <si>
    <t>IDBI Equity Advantage Fund-Reg(G)</t>
  </si>
  <si>
    <t>IDFC Tax Advt(ELSS) Fund-Reg(G)</t>
  </si>
  <si>
    <t>Indiabulls Tax Savings Fund-Reg(G)</t>
  </si>
  <si>
    <t>Invesco India Tax Plan(G)</t>
  </si>
  <si>
    <t>ITI Long Term Equity Fund-Reg(G)</t>
  </si>
  <si>
    <t>JM Tax Gain Fund(G)</t>
  </si>
  <si>
    <t>Kotak Tax Saver Fund(G)</t>
  </si>
  <si>
    <t>L&amp;T Tax Advt Fund-Reg(G)</t>
  </si>
  <si>
    <t>LIC MF Tax Plan(G)</t>
  </si>
  <si>
    <t>Mahindra MF Kar Bachat Yojana-Reg(G)</t>
  </si>
  <si>
    <t>Mirae Asset Tax Saver Fund-Reg(G)</t>
  </si>
  <si>
    <t>Motilal Oswal Long Term Equity Fund-Reg(G)</t>
  </si>
  <si>
    <t>Nippon India Tax Saver (ELSS) Fund(G)</t>
  </si>
  <si>
    <t>Parag Parikh Tax Saver Fund-Reg(G)</t>
  </si>
  <si>
    <t>PGIM India LT Equity Fund-Reg(G)</t>
  </si>
  <si>
    <t>Principal Personal Tax saver Fund</t>
  </si>
  <si>
    <t>Principal Tax Savings Fund</t>
  </si>
  <si>
    <t>Quant Tax Plan(G)</t>
  </si>
  <si>
    <t>Quantum Tax Saving Fund-Reg(G)</t>
  </si>
  <si>
    <t>Sahara Tax Gain Fund(G)</t>
  </si>
  <si>
    <t>SBI LT Advantage Fund-III-Reg(G)</t>
  </si>
  <si>
    <t>SBI LT Advantage Fund-II-Reg(G)</t>
  </si>
  <si>
    <t>SBI LT Advantage Fund-I-Reg(G)</t>
  </si>
  <si>
    <t>SBI LT Advantage Fund-IV-Reg(G)</t>
  </si>
  <si>
    <t>SBI LT Advantage Fund-VI-Reg(G)</t>
  </si>
  <si>
    <t>SBI LT Advantage Fund-V-Reg(G)</t>
  </si>
  <si>
    <t>SBI Tax advantage Fund-II(G)</t>
  </si>
  <si>
    <t>SBI Tax Advantage Fund-III-Reg(G)</t>
  </si>
  <si>
    <t>Shriram Long Term Equity Fund-Reg(G)</t>
  </si>
  <si>
    <t>Sundaram Diversified Equity(G)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</si>
  <si>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</si>
  <si>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</si>
  <si>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</si>
  <si>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</si>
  <si>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</si>
  <si>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</si>
  <si>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</si>
  <si>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</si>
  <si>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Tata India Tax Savings Fund-Reg(G)</t>
  </si>
  <si>
    <t>Taurus Tax Shield Fund-Reg(G)</t>
  </si>
  <si>
    <t>Union Long Term Equity Fund(G)</t>
  </si>
  <si>
    <t>UTI LT Adv Fund-III(G)</t>
  </si>
  <si>
    <t>UTI LT Adv Fund-IV(G)</t>
  </si>
  <si>
    <t>UTI LT Adv Fund-V(G)</t>
  </si>
  <si>
    <t>UTI LT Adv Fund-VI(G)</t>
  </si>
  <si>
    <t>UTI LT Adv Fund-VII(G)</t>
  </si>
  <si>
    <t>UTI LT Equity Fund (Tax Saving)-Reg(G)</t>
  </si>
  <si>
    <t>UTI MEPUS</t>
  </si>
  <si>
    <t>Equity - Value Fund (Direct)</t>
  </si>
  <si>
    <t>Equity - Value Fund (Regular)</t>
  </si>
  <si>
    <t>Equity - ELSS Fund (Direct)</t>
  </si>
  <si>
    <t>Equity - ELSS Fund (Regular)</t>
  </si>
  <si>
    <t>Debt - Liquid Fund (Direct)</t>
  </si>
  <si>
    <t>Debt - Liquid Fund (Regular)</t>
  </si>
  <si>
    <t>Debt - Dynamic Bond (Direct)</t>
  </si>
  <si>
    <t>Debt - Dynamic Bond (Regular)</t>
  </si>
  <si>
    <t>Source: ACE MF</t>
  </si>
  <si>
    <t>Category: Value Fund [Direct Plans]</t>
  </si>
  <si>
    <t>Category: Value Fund [Regular Plans]</t>
  </si>
  <si>
    <t>Category: Equity Linked Savings Scheme [Direct Plans]</t>
  </si>
  <si>
    <t>Category: Equity Linked Savings Scheme [Regular Plans]</t>
  </si>
  <si>
    <t>Category: Thematic - ESG Fund [Regular Plans]</t>
  </si>
  <si>
    <t>Category: Thematic - ESG Fund [Direct Plans]</t>
  </si>
  <si>
    <t>Back To Index</t>
  </si>
  <si>
    <t>Category: Dynamic Bond Fund [Direct Plans]</t>
  </si>
  <si>
    <t>Category: Dynamic Bond Fund [Regular Plans]</t>
  </si>
  <si>
    <t>Category: Liquid Fund [Regular Plans]</t>
  </si>
  <si>
    <t>Category: Liquid Fund [Direct Plans]</t>
  </si>
  <si>
    <t>Data Compiled by: PersonalFN Research</t>
  </si>
  <si>
    <t>Data Source: ACE MF</t>
  </si>
  <si>
    <t>www.CertifiedFinancialGuardian.com</t>
  </si>
  <si>
    <t>Category</t>
  </si>
  <si>
    <t>Type</t>
  </si>
  <si>
    <t>Plan</t>
  </si>
  <si>
    <t>Dynamic Bond</t>
  </si>
  <si>
    <t>Open ended scheme</t>
  </si>
  <si>
    <t>Direct Plan</t>
  </si>
  <si>
    <t>Franklin India Dynamic Accrual Fund-Segregated Portfolio 1-(G)-Direct Plan</t>
  </si>
  <si>
    <t>Franklin India Dynamic Accrual Fund-Segregated Portfolio 2-(G)-Direct Plan</t>
  </si>
  <si>
    <t>UTI Dynamic Bond Fund (Segregated - 17022020)(G)-Direct Plan</t>
  </si>
  <si>
    <t>Standard Plan</t>
  </si>
  <si>
    <t>Franklin India Dynamic Accrual Fund-Segregated Portfolio 1-(G)</t>
  </si>
  <si>
    <t>Franklin India Dynamic Accrual Fund-Segregated Portfolio 2-(G)</t>
  </si>
  <si>
    <t>UTI Dynamic Bond Fund (Segregated - 17022020)-Reg(G)</t>
  </si>
  <si>
    <t>Equity Linked Savings Scheme</t>
  </si>
  <si>
    <t>Close ended scheme</t>
  </si>
  <si>
    <t>SBI Long Term Equity Fund(G)-Direct Plan</t>
  </si>
  <si>
    <t>Sundaram LT Tax Adv Fund-Sr V-(G)-Direct Plan</t>
  </si>
  <si>
    <t>Sundaram LT Tax Adv Fund-Sr VI-(G)-Direct Plan</t>
  </si>
  <si>
    <t>SBI Long Term Equity Fund-Reg(G)</t>
  </si>
  <si>
    <t>Sundaram LT Tax Adv Fund-Sr VI-Reg(G)</t>
  </si>
  <si>
    <t>Sundaram LT Tax Adv Fund-Sr V-Reg(G)</t>
  </si>
  <si>
    <t>Liquid</t>
  </si>
  <si>
    <t>Axis ESG Equity Fund(G)-Direct Plan</t>
  </si>
  <si>
    <t>Thematic Fund</t>
  </si>
  <si>
    <t>Axis ESG Equity Fund-Reg(G)</t>
  </si>
  <si>
    <t>Value Fund</t>
  </si>
  <si>
    <t>AMFI Code</t>
  </si>
  <si>
    <t>2 Years</t>
  </si>
  <si>
    <t xml:space="preserve">Category: Dynamic Bond </t>
  </si>
  <si>
    <t xml:space="preserve">Category: Equity Linked Savings Scheme </t>
  </si>
  <si>
    <t xml:space="preserve">Category: Liquid </t>
  </si>
  <si>
    <t xml:space="preserve">Category: Thematic Fund </t>
  </si>
  <si>
    <t xml:space="preserve">Category: Value Fund </t>
  </si>
  <si>
    <t>VD</t>
  </si>
  <si>
    <t>VR</t>
  </si>
  <si>
    <t>ELSS R</t>
  </si>
  <si>
    <t>ELSS D</t>
  </si>
  <si>
    <t>ESG D</t>
  </si>
  <si>
    <t>ESG R</t>
  </si>
  <si>
    <t>Dyna D</t>
  </si>
  <si>
    <t>Dyna R</t>
  </si>
  <si>
    <t>Liqui D</t>
  </si>
  <si>
    <t>Liqui R</t>
  </si>
  <si>
    <t xml:space="preserve">Click Here to read the Disclosure as per SECURITIES AND EXCHANGE BOARD OF INDIA (RESEARCH ANALYSTS) REGULATIONS, 2014 </t>
  </si>
  <si>
    <r>
      <rPr>
        <b/>
        <sz val="11"/>
        <color theme="1"/>
        <rFont val="Calibri"/>
        <family val="2"/>
        <scheme val="minor"/>
      </rPr>
      <t xml:space="preserve">LEGAL DISCLAIMER: </t>
    </r>
    <r>
      <rPr>
        <sz val="11"/>
        <color theme="1"/>
        <rFont val="Calibri"/>
        <family val="2"/>
        <scheme val="minor"/>
      </rPr>
      <t>PersonalFN is neither a university nor an educational institution nor affiliated to one and will not grant a degree on completion of the course. PersonalFN does not promise any job or employment or any business opportunity on completion of the course. All content and information is provided on an 'As Is' basis by PersonalFN. Information herein is believed to be reliable but PersonalFN does not warrant its completeness or accuracy and expressly disclaims all warranties and conditions of any kind, whether express or implied. PersonalFN and its subsidiaries / affiliates / sponsors or employees, personnel, directors will not be responsible for any direct / indirect loss or liability incurred by the user as a consequence of him or any other person on his behalf taking any decisions based on the contents and information provided herein. PersonalFN does not endorse services of any particular (CFG) Certified Financial Guardian and shall not be liable or responsible for breach of services or service deficiency by the (CFG) Certified Financial Guardian. All intellectual property rights emerging from this website and its content are and shall remain with PersonalFN. Any act of copying, reproducing or distributing any content whether wholly or in part, for any purpose without the permission of PersonalFN is strictly prohibited and shall be deemed to be copyright infringement. As a User of the website you agree to the terms of use of the website. This service is not directed for access or use by anyone in a country, especially, USA, Canada or the European Union countries, where such use or access is unlawful or which may subject Quantum Information Services Private Limited or its affiliates to any registration or licensing requirement.</t>
    </r>
  </si>
  <si>
    <t>“This does not constitute investment advice. Returns mentioned herein are in no way a guarantee or promise of future returns. Mutual Fund Investments are subject to market risks, read all scheme related documents carefully.”</t>
  </si>
  <si>
    <t>Disclaimer</t>
  </si>
  <si>
    <t>Since Inception</t>
  </si>
  <si>
    <t>Aditya Birla SL Tax Relief '96(ELSS U/S 80C of IT ACT)(G)</t>
  </si>
  <si>
    <t>BNP Paribas Flexi Debt Fund-Reg-A(G)</t>
  </si>
  <si>
    <t>Edelweiss Dynamic Bond Fund-Inst(G)</t>
  </si>
  <si>
    <t>Franklin India Dynamic Accrual Fund-Segregated Portfolio 3-(G)</t>
  </si>
  <si>
    <t>Franklin India Dynamic Accrual Fund-Segregated Portfolio 3-(G)-Direct Plan</t>
  </si>
  <si>
    <t>HSBC Flexi Debt-Reg(G)</t>
  </si>
  <si>
    <t>Median</t>
  </si>
  <si>
    <t>BOI AXA Tax Advantage-Eco(G)</t>
  </si>
  <si>
    <t>Aditya Birla SL Liquid Fund(DAP)</t>
  </si>
  <si>
    <t>Aditya Birla SL Liquid Fund-Inst(G)</t>
  </si>
  <si>
    <t>Aditya Birla SL Liquid Fund-Ret(G)</t>
  </si>
  <si>
    <t>Axis Liquid-Ret(G)</t>
  </si>
  <si>
    <t>Baroda Liquid-Reg(G)</t>
  </si>
  <si>
    <t>BNP Paribas Liquid Fund-Reg(G)</t>
  </si>
  <si>
    <t>Edelweiss Liquid-Ret(G)</t>
  </si>
  <si>
    <t>Franklin India Liquid Fund-Inst(G)</t>
  </si>
  <si>
    <t>Franklin India Liquid Fund-Reg(G)</t>
  </si>
  <si>
    <t>Franklin India Liquid Fund-Super Inst(G)</t>
  </si>
  <si>
    <t>HSBC Cash-Reg(G)</t>
  </si>
  <si>
    <t>Invesco India Liquid-Reg(G)</t>
  </si>
  <si>
    <t>JM Liquid Fund-Super Inst(G)</t>
  </si>
  <si>
    <t>Nippon India Liquid Fund-Ret(G)</t>
  </si>
  <si>
    <t>SBI Liquid Fund-Inst(G)</t>
  </si>
  <si>
    <t>Sundaram Money Fund-Ret(G)</t>
  </si>
  <si>
    <t>Taurus Liquid Fund-Super Inst(G)</t>
  </si>
  <si>
    <t>Taurus Liquid-(G)</t>
  </si>
  <si>
    <t>UTI Liquid Cash Plan-Discontinued-Reg(G)</t>
  </si>
  <si>
    <t>Absolute</t>
  </si>
  <si>
    <t>CAGR</t>
  </si>
  <si>
    <t>Absolute / CAGR</t>
  </si>
  <si>
    <t>Returns Less Than 1 Year are Absolute; Returns More Than 1 Year are in CAGR</t>
  </si>
  <si>
    <t>Returns Less Than 1 Year are Annualised; Returns More Than 1 Year are in CAGR</t>
  </si>
  <si>
    <t>Mahindra Manulife ELSS Kar Bachat Yojana(G)-Direct Plan</t>
  </si>
  <si>
    <t>Mahindra Manulife ELSS Kar Bachat Yojana-Reg(G)</t>
  </si>
  <si>
    <t>Mahindra Manulife Liquid Fund(G)-Direct Plan</t>
  </si>
  <si>
    <t>Mahindra Manulife Liquid Fund-Reg(G)</t>
  </si>
  <si>
    <t>Equity - Large Cap Fund (Direct)</t>
  </si>
  <si>
    <t>Equity - Large Cap Fund (Regular)</t>
  </si>
  <si>
    <t>Equity - Large &amp; Mid Cap (Direct)</t>
  </si>
  <si>
    <t>Equity - Large &amp; Mid Cap (Regular)</t>
  </si>
  <si>
    <t>Equity - Mid Cap Fund (Direct)</t>
  </si>
  <si>
    <t>Equity - Mid Cap Fund (Regular)</t>
  </si>
  <si>
    <t>Equity - Small Cap Fund (Direct)</t>
  </si>
  <si>
    <t>Equity - Small Cap Fund (Regular)</t>
  </si>
  <si>
    <t>Equity - Multi Cap Fund (Direct)</t>
  </si>
  <si>
    <t>Equity - Multi Cap Fund (Regular)</t>
  </si>
  <si>
    <t>Equity - Focused Fund (Direct)</t>
  </si>
  <si>
    <t>Equity - Focused Fund (Regular)</t>
  </si>
  <si>
    <t>Equity - Contra Fund (Direct)</t>
  </si>
  <si>
    <t>Equity - Contra Fund (Regular)</t>
  </si>
  <si>
    <t>Equity - Dividend Yield (Direct)</t>
  </si>
  <si>
    <t>Equity - Dividend Yield (Regular)</t>
  </si>
  <si>
    <t>Debt - Overnight Fund (Direct)</t>
  </si>
  <si>
    <t>Debt - Overnight Fund (Regular)</t>
  </si>
  <si>
    <t>Hybrid - Aggressive (Direct)</t>
  </si>
  <si>
    <t>Hybrid - Aggressive (Regular)</t>
  </si>
  <si>
    <t>Hybrid - Balanced Advtg. (Direct)</t>
  </si>
  <si>
    <t>Hybrid - Balanced Advtg. (Regular)</t>
  </si>
  <si>
    <t>Hybrid - Multi Asset Allo (Regular)</t>
  </si>
  <si>
    <t>Hybrid - Multi Asset Allo (Direct)</t>
  </si>
  <si>
    <t>Gold - ETFs</t>
  </si>
  <si>
    <t>Gold - Savings Fund</t>
  </si>
  <si>
    <t>Debt - Low Duration (Direct)</t>
  </si>
  <si>
    <t>Debt - Low Duration (Regular)</t>
  </si>
  <si>
    <t>Debt - Money Market (Direct)</t>
  </si>
  <si>
    <t>Debt - Money Market (Regular)</t>
  </si>
  <si>
    <t>Debt - Floating Rate (Regular)</t>
  </si>
  <si>
    <t>Debt - Floating Rate (Direct)</t>
  </si>
  <si>
    <t>Debt - Short Duration (Direct)</t>
  </si>
  <si>
    <t>Debt - Short Duration (Regular)</t>
  </si>
  <si>
    <t>Debt - Medium / Long (Direct)</t>
  </si>
  <si>
    <t>Debt - Medium / Long (Regular)</t>
  </si>
  <si>
    <t>Debt - G-Sec Fund (Direct)</t>
  </si>
  <si>
    <t>Debt - G-Sec Fund (Regular)</t>
  </si>
  <si>
    <t>Debt - Banking &amp; PSU (Direct)</t>
  </si>
  <si>
    <t>Debt - Banking &amp; PSU (Regular)</t>
  </si>
  <si>
    <t xml:space="preserve">Category: Aggressive Hybrid Fund </t>
  </si>
  <si>
    <t>Aggressive Hybrid Fund</t>
  </si>
  <si>
    <t>Aditya Birla SL Equity Hybrid '95 Fund(G)</t>
  </si>
  <si>
    <t>Aditya Birla SL Equity Hybrid '95 Fund(G)-Direct Plan</t>
  </si>
  <si>
    <t>Axis Equity Hybrid Fund(G)-Direct Plan</t>
  </si>
  <si>
    <t>Axis Equity Hybrid Fund-Reg(G)</t>
  </si>
  <si>
    <t>Baroda Hybrid Equity Fund(G)</t>
  </si>
  <si>
    <t>Baroda Hybrid Equity Fund(G)-Direct Plan</t>
  </si>
  <si>
    <t>BNP Paribas Equity Hybrid Fund(G)-Direct Plan</t>
  </si>
  <si>
    <t>BNP Paribas Equity Hybrid Fund-Reg(G)</t>
  </si>
  <si>
    <t>BOI AXA Mid &amp; Small Cap Equity &amp; Debt Fund(G)-Direct Plan</t>
  </si>
  <si>
    <t>BOI AXA Mid &amp; Small Cap Equity &amp; Debt Fund-Reg(G)</t>
  </si>
  <si>
    <t>Canara Rob Equity Hybrid Fund(G)-Direct Plan</t>
  </si>
  <si>
    <t>Canara Rob Equity Hybrid Fund-Reg(G)</t>
  </si>
  <si>
    <t>DSP Equity &amp; Bond Fund(G)-Direct Plan</t>
  </si>
  <si>
    <t>DSP Equity &amp; Bond Fund-Reg(G)</t>
  </si>
  <si>
    <t>Edelweiss Aggressive Hybrid Fund(G)-Direct Plan</t>
  </si>
  <si>
    <t>Edelweiss Aggressive Hybrid Fund-Reg(G)</t>
  </si>
  <si>
    <t>Essel Equity Hybrid Fund(G)-Direct Plan</t>
  </si>
  <si>
    <t>Essel Equity Hybrid Fund-Reg(G)</t>
  </si>
  <si>
    <t>Franklin India Equity Hybrid Fund(G)</t>
  </si>
  <si>
    <t>Franklin India Equity Hybrid Fund(G)-Direct Plan</t>
  </si>
  <si>
    <t>HDFC Hybrid Equity Fund(G)</t>
  </si>
  <si>
    <t>HDFC Hybrid Equity Fund(G)-Direct Plan(Adjusted)</t>
  </si>
  <si>
    <t>HSBC Equity Hybrid Fund(G)-Direct Plan</t>
  </si>
  <si>
    <t>HSBC Equity Hybrid Fund-Reg(G)</t>
  </si>
  <si>
    <t>ICICI Pru Equity &amp; Debt Fund(G)</t>
  </si>
  <si>
    <t>ICICI Pru Equity &amp; Debt Fund(G)-Direct Plan</t>
  </si>
  <si>
    <t>IDBI Hybrid Equity Fund(G)</t>
  </si>
  <si>
    <t>IDBI Hybrid Equity Fund(G)-Direct Plan</t>
  </si>
  <si>
    <t>IDFC Hybrid Equity Fund(G)-Direct Plan</t>
  </si>
  <si>
    <t>IDFC Hybrid Equity Fund-Reg(G)</t>
  </si>
  <si>
    <t>Indiabulls Equity Hybrid Fund(G)-Direct Plan</t>
  </si>
  <si>
    <t>Indiabulls Equity Hybrid Fund-Reg(G)</t>
  </si>
  <si>
    <t>Invesco India Equity &amp; Bond Fund(G)-Direct Plan</t>
  </si>
  <si>
    <t>Invesco India Equity &amp; Bond Fund-Reg(G)</t>
  </si>
  <si>
    <t>JM Equity Hybrid Fund(G)</t>
  </si>
  <si>
    <t>JM Equity Hybrid Fund(G)-Direct Plan</t>
  </si>
  <si>
    <t>Kotak Equity Hybrid Fund(D)</t>
  </si>
  <si>
    <t>Kotak Equity Hybrid Fund(D)-Direct Plan</t>
  </si>
  <si>
    <t>L&amp;T Hybrid Equity Fund(G)-Direct Plan</t>
  </si>
  <si>
    <t>L&amp;T Hybrid Equity Fund-Reg(G)</t>
  </si>
  <si>
    <t>LIC MF Equity Hybrid Fund(G)</t>
  </si>
  <si>
    <t>LIC MF Equity Hybrid Fund(G)-Direct Plan</t>
  </si>
  <si>
    <t>Mahindra Manulife Hybrid Equity Nivesh Yojana(G)-Direct Plan</t>
  </si>
  <si>
    <t>Mahindra Manulife Hybrid Equity Nivesh Yojana-Reg(G)</t>
  </si>
  <si>
    <t>Mahindra MF Bal Vikas Yojana-Compulsory Lock-in-Reg(G)</t>
  </si>
  <si>
    <t>Mirae Asset Hybrid Equity Fund(G)-Direct Plan</t>
  </si>
  <si>
    <t>Mirae Asset Hybrid Equity Fund-Reg(G)</t>
  </si>
  <si>
    <t>Motilal Oswal Equity Hybrid Fund(G)-Direct Plan</t>
  </si>
  <si>
    <t>Motilal Oswal Equity Hybrid Fund-Reg(G)</t>
  </si>
  <si>
    <t>Nippon India Equity Hybrid Fund(G)</t>
  </si>
  <si>
    <t>Nippon India Equity Hybrid Fund(G)-Direct Plan</t>
  </si>
  <si>
    <t>Nippon India Equity Hybrid Fund-Segregated Portfolio 1-(G)</t>
  </si>
  <si>
    <t>Nippon India Equity Hybrid Fund-Segregated Portfolio 1-(G)-Direct Plan</t>
  </si>
  <si>
    <t>Nippon India Equity Hybrid Fund-Segregated Portfolio 2-(G)</t>
  </si>
  <si>
    <t>Nippon India Equity Hybrid Fund-Segregated Portfolio 2-(G)-Direct Plan</t>
  </si>
  <si>
    <t>PGIM India Hybrid Equity Fund(G)</t>
  </si>
  <si>
    <t>PGIM India Hybrid Equity Fund(G)-Direct Plan</t>
  </si>
  <si>
    <t>Principal Hybrid Equity Fund(G)</t>
  </si>
  <si>
    <t>Principal Hybrid Equity Fund(G)-Direct Plan</t>
  </si>
  <si>
    <t>Quant Absolute Fund(G)</t>
  </si>
  <si>
    <t>Quant Absolute Fund(G)-Direct Plan</t>
  </si>
  <si>
    <t>SBI Equity Hybrid Fund(D)-Direct Plan</t>
  </si>
  <si>
    <t>SBI Equity Hybrid Fund-Reg(D)</t>
  </si>
  <si>
    <t>Shriram Hybrid Equity Fund(G)-Direct Plan</t>
  </si>
  <si>
    <t>Shriram Hybrid Equity Fund-Reg(G)</t>
  </si>
  <si>
    <t>Sundaram Equity Hybrid Fund(G)</t>
  </si>
  <si>
    <t>Sundaram Equity Hybrid Fund(G)-Direct Plan</t>
  </si>
  <si>
    <t>Tata Hybrid Equity Fund(G)-Direct Plan</t>
  </si>
  <si>
    <t>Tata Hybrid Equity Fund-Reg(G)</t>
  </si>
  <si>
    <t>UTI Hybrid Equity Fund(G)-Direct Plan</t>
  </si>
  <si>
    <t>UTI Hybrid Equity Fund-Reg(G)</t>
  </si>
  <si>
    <t xml:space="preserve">Category: Balanced Advantage </t>
  </si>
  <si>
    <t>Balanced Advantage</t>
  </si>
  <si>
    <t>Aditya Birla SL Balanced Advantage Fund(G)</t>
  </si>
  <si>
    <t>Aditya Birla SL Balanced Advantage Fund(G)-Direct Plan</t>
  </si>
  <si>
    <t>HDFC Balanced Advantage Fund(G)</t>
  </si>
  <si>
    <t>HDFC Balanced Advantage Fund(G)-Direct Plan(Adjusted)</t>
  </si>
  <si>
    <t>ICICI Pru Balanced Advantage Fund(G)</t>
  </si>
  <si>
    <t>ICICI Pru Balanced Advantage Fund(G)-Direct Plan</t>
  </si>
  <si>
    <t>ITI Balanced Advantage Fund(G)-Direct Plan</t>
  </si>
  <si>
    <t>ITI Balanced Advantage Fund-Reg(G)</t>
  </si>
  <si>
    <t>Kotak Balanced Advantage Fund(G)-Direct Plan</t>
  </si>
  <si>
    <t>Kotak Balanced Advantage Fund-Reg(G)</t>
  </si>
  <si>
    <t>L&amp;T Balanced Advantage Fund(G)-Direct Plan</t>
  </si>
  <si>
    <t>L&amp;T Balanced Advantage Fund-Reg(G)</t>
  </si>
  <si>
    <t>Nippon India Balanced Advantage Fund(G)</t>
  </si>
  <si>
    <t>Nippon India Balanced Advantage Fund(G)-Direct Plan</t>
  </si>
  <si>
    <t>Sundaram Balanced Advantage Fund(G)-Direct Plan</t>
  </si>
  <si>
    <t>Sundaram Balanced Advantage Fund-Reg(G)</t>
  </si>
  <si>
    <t>Tata Balanced Adv Fund(G)-Direct Plan</t>
  </si>
  <si>
    <t>Tata Balanced Adv Fund-Reg(G)</t>
  </si>
  <si>
    <t>Union Balanced Advantage Fund(G)-Direct Plan</t>
  </si>
  <si>
    <t>Union Balanced Advantage Fund-Reg(G)</t>
  </si>
  <si>
    <t xml:space="preserve">Category: Banking and PSU Fund </t>
  </si>
  <si>
    <t>Banking and PSU Fund</t>
  </si>
  <si>
    <t>Aditya Birla SL Banking &amp; PSU Debt(G)</t>
  </si>
  <si>
    <t>Aditya Birla SL Banking &amp; PSU Debt(G)-Direct Plan</t>
  </si>
  <si>
    <t>Axis Banking &amp; PSU Debt Fund(G)-Direct Plan</t>
  </si>
  <si>
    <t>Axis Banking &amp; PSU Debt Fund-Reg(G)</t>
  </si>
  <si>
    <t>DSP Banking &amp; PSU Debt Fund(G)-Direct Plan</t>
  </si>
  <si>
    <t>DSP Banking &amp; PSU Debt Fund-Reg(G)</t>
  </si>
  <si>
    <t>Edelweiss Banking and PSU Debt Fund(G)-Direct Plan</t>
  </si>
  <si>
    <t>Edelweiss Banking and PSU Debt Fund-Reg(G)</t>
  </si>
  <si>
    <t>Franklin India Banking &amp; PSU Debt Fund(G)</t>
  </si>
  <si>
    <t>Franklin India Banking &amp; PSU Debt Fund(G)-Direct Plan</t>
  </si>
  <si>
    <t>HDFC Banking and PSU Debt Fund(G)-Direct Plan</t>
  </si>
  <si>
    <t>HDFC Banking and PSU Debt Fund-Reg(G)</t>
  </si>
  <si>
    <t>ICICI Pru Banking &amp; PSU Debt Fund(G)</t>
  </si>
  <si>
    <t>ICICI Pru Banking &amp; PSU Debt Fund(G)-Direct Plan</t>
  </si>
  <si>
    <t>IDFC Banking &amp; PSU Debt Fund(G)-Direct Plan</t>
  </si>
  <si>
    <t>IDFC Banking &amp; PSU Debt Fund-Reg(G)</t>
  </si>
  <si>
    <t>Indiabulls Banking &amp; PSU Debt Fund(G)-Direct Plan</t>
  </si>
  <si>
    <t>Indiabulls Banking &amp; PSU Debt Fund-Reg(G)</t>
  </si>
  <si>
    <t>Invesco India Banking &amp; PSU Debt Fund(G)</t>
  </si>
  <si>
    <t>Invesco India Banking &amp; PSU Debt Fund(G)-Direct Plan</t>
  </si>
  <si>
    <t>Kotak Banking and PSU Debt Fund(G)</t>
  </si>
  <si>
    <t>Kotak Banking and PSU Debt Fund(G)-Direct Plan</t>
  </si>
  <si>
    <t>L&amp;T Banking and PSU Debt Fund(G)-Direct Plan</t>
  </si>
  <si>
    <t>L&amp;T Banking and PSU Debt Fund-Reg(G)</t>
  </si>
  <si>
    <t>LIC MF Banking &amp; PSU Debt Fund(G)</t>
  </si>
  <si>
    <t>LIC MF Banking &amp; PSU Debt Fund(G)-Direct Plan</t>
  </si>
  <si>
    <t>Nippon India Banking &amp; PSU Debt Fund(G)</t>
  </si>
  <si>
    <t>Nippon India Banking &amp; PSU Debt Fund(G)-Direct Plan</t>
  </si>
  <si>
    <t>PGIM India Banking &amp; PSU Debt Fund(G)</t>
  </si>
  <si>
    <t>PGIM India Banking &amp; PSU Debt Fund(G)-Direct Plan</t>
  </si>
  <si>
    <t>SBI Banking and PSU Fund(G)-Direct Plan</t>
  </si>
  <si>
    <t>SBI Banking and PSU Fund-Reg(G)</t>
  </si>
  <si>
    <t>Sundaram Banking &amp; PSU Debt Fund(G)</t>
  </si>
  <si>
    <t>Sundaram Banking &amp; PSU Debt Fund(G)-Direct Plan</t>
  </si>
  <si>
    <t>Tata Banking &amp; PSU Debt Fund(G)-Direct Plan</t>
  </si>
  <si>
    <t>Tata Banking &amp; PSU Debt Fund-Reg(G)</t>
  </si>
  <si>
    <t>UTI Banking &amp; PSU Debt Fund(G)-Direct Plan</t>
  </si>
  <si>
    <t>UTI Banking &amp; PSU Debt Fund-Reg(G)</t>
  </si>
  <si>
    <t xml:space="preserve">Category: Contra </t>
  </si>
  <si>
    <t>Contra</t>
  </si>
  <si>
    <t>Invesco India Contra Fund(G)</t>
  </si>
  <si>
    <t>Invesco India Contra Fund(G)-Direct Plan</t>
  </si>
  <si>
    <t>Kotak India EQ Contra Fund(G)</t>
  </si>
  <si>
    <t>Kotak India EQ Contra Fund(G)-Direct Plan</t>
  </si>
  <si>
    <t>SBI Contra Fund(D)-Direct Plan</t>
  </si>
  <si>
    <t>SBI Contra Fund-Reg(D)</t>
  </si>
  <si>
    <t xml:space="preserve">Category: Corporate Bond </t>
  </si>
  <si>
    <t>Corporate Bond</t>
  </si>
  <si>
    <t>Aditya Birla SL Corp Bond Fund(G)</t>
  </si>
  <si>
    <t>Aditya Birla SL Corp Bond Fund(G)-Direct Plan</t>
  </si>
  <si>
    <t>Axis Corp Debt Fund(G)-Direct Plan</t>
  </si>
  <si>
    <t>Axis Corp Debt Fund-Reg(G)</t>
  </si>
  <si>
    <t>BNP Paribas Corp Bond Fund(G)</t>
  </si>
  <si>
    <t>BNP Paribas Corp Bond Fund(G)-Direct Plan</t>
  </si>
  <si>
    <t>Canara Rob Corp Bond Fund(G)-Direct Plan</t>
  </si>
  <si>
    <t>Canara Rob Corp Bond Fund-Reg(G)</t>
  </si>
  <si>
    <t>DSP Corp Bond Fund(G)-Direct Plan</t>
  </si>
  <si>
    <t>DSP Corp Bond Fund-Reg(G)</t>
  </si>
  <si>
    <t>Edelweiss Corporate Bond Fund(G)-Direct Plan</t>
  </si>
  <si>
    <t>Edelweiss Corporate Bond Fund-Reg(G)</t>
  </si>
  <si>
    <t>Franklin India Corp Debt Fund-A(G)</t>
  </si>
  <si>
    <t>Franklin India Corp Debt Fund-A(G)-Direct Plan</t>
  </si>
  <si>
    <t>Franklin India Short Term Income Plan-Segregated Portfolio 1-Ret(G)</t>
  </si>
  <si>
    <t>HDFC Corp Bond Fund(G)</t>
  </si>
  <si>
    <t>HDFC Corp Bond Fund(G)-Direct Plan</t>
  </si>
  <si>
    <t>ICICI Pru Corp Bond Fund(G)</t>
  </si>
  <si>
    <t>ICICI Pru Corp Bond Fund(G)-Direct Plan</t>
  </si>
  <si>
    <t>IDFC Corp Bond Fund(G)-Direct Plan</t>
  </si>
  <si>
    <t>IDFC Corp Bond Fund-Reg(G)</t>
  </si>
  <si>
    <t>Invesco India Corporate Bond Fund(G)</t>
  </si>
  <si>
    <t>Invesco India Corporate Bond Fund(G)-Direct Plan</t>
  </si>
  <si>
    <t>Kotak Corporate Bond Fund(G)</t>
  </si>
  <si>
    <t>Kotak Corporate Bond Fund(G)-Direct Plan</t>
  </si>
  <si>
    <t>L&amp;T Triple Ace Bond Fund(G)-Direct Plan</t>
  </si>
  <si>
    <t>L&amp;T Triple Ace Bond Fund-Reg(G)</t>
  </si>
  <si>
    <t>Nippon India Prime Debt Fund(G)</t>
  </si>
  <si>
    <t>Nippon India Prime Debt Fund(G)-Direct Plan</t>
  </si>
  <si>
    <t>PGIM India Premier Bond Fund(G)</t>
  </si>
  <si>
    <t>PGIM India Premier Bond Fund(G)-Direct Plan</t>
  </si>
  <si>
    <t>SBI Corp Bond Fund(G)-Direct Plan</t>
  </si>
  <si>
    <t>SBI Corp Bond Fund-Reg(G)</t>
  </si>
  <si>
    <t>Sundaram Corp Bond Fund(G)</t>
  </si>
  <si>
    <t>Sundaram Corp Bond Fund(G)-Direct Plan</t>
  </si>
  <si>
    <t>Tata Corp Bond Fund(G)-Direct Plan(Segregated Portfolio 1)</t>
  </si>
  <si>
    <t>Tata Corp Bond Fund-Reg(G)(Segregated Portfolio 1)</t>
  </si>
  <si>
    <t>Union Corporate Bond Fund(G)-Direct Plan</t>
  </si>
  <si>
    <t>Union Corporate Bond Fund-Reg(G)</t>
  </si>
  <si>
    <t>UTI Corporate Bond Fund(G)-Direct Plan</t>
  </si>
  <si>
    <t>UTI Corporate Bond Fund-Reg(G)</t>
  </si>
  <si>
    <t xml:space="preserve">Category: Credit Risk Fund </t>
  </si>
  <si>
    <t>Credit Risk Fund</t>
  </si>
  <si>
    <t>Aditya Birla SL Credit Risk Fund(G)-Direct Plan</t>
  </si>
  <si>
    <t>Aditya Birla SL Credit Risk Fund-Reg(G)</t>
  </si>
  <si>
    <t>Aditya Birla SL Credit Risk Fund-Segregated Portfolio 1(G)-Direct Plan</t>
  </si>
  <si>
    <t>Aditya Birla SL Credit Risk Fund-Segregated Portfolio 1-Reg(G)</t>
  </si>
  <si>
    <t>Axis Credit Risk Fund(G)-Direct Plan</t>
  </si>
  <si>
    <t>Axis Credit Risk Fund-Reg(G)</t>
  </si>
  <si>
    <t>Baroda Credit Risk Fund-A(G)</t>
  </si>
  <si>
    <t>Baroda Credit Risk Fund-A-Segregated Portfolio 1(G)</t>
  </si>
  <si>
    <t>Baroda Credit Risk Fund-B(G)-Direct Plan</t>
  </si>
  <si>
    <t>Baroda Credit Risk Fund-B-Segregated Portfolio 1(G)-Direct Plan</t>
  </si>
  <si>
    <t>BOI AXA Credit Risk Fund(G)-Direct Plan</t>
  </si>
  <si>
    <t>BOI AXA Credit Risk Fund-Reg(G)</t>
  </si>
  <si>
    <t>DSP Credit Risk Fund(G)-Direct Plan</t>
  </si>
  <si>
    <t>DSP Credit Risk Fund-Reg(G)</t>
  </si>
  <si>
    <t>Franklin India Credit Risk Fund(G)</t>
  </si>
  <si>
    <t>Franklin India Credit Risk Fund(G)-Direct Plan</t>
  </si>
  <si>
    <t>Franklin India Credit Risk Fund-Segregated Portfolio 1-(G)</t>
  </si>
  <si>
    <t>Franklin India Credit Risk Fund-Segregated Portfolio 1-(G)-Direct Plan</t>
  </si>
  <si>
    <t>Franklin India Credit Risk Fund-Segregated Portfolio 2-(G)</t>
  </si>
  <si>
    <t>Franklin India Credit Risk Fund-Segregated Portfolio 2-(G)-Direct Plan</t>
  </si>
  <si>
    <t>Franklin India Credit Risk Fund-Segregated Portfolio 3-(G)</t>
  </si>
  <si>
    <t>Franklin India Credit Risk Fund-Segregated Portfolio 3-(G)-Direct Plan</t>
  </si>
  <si>
    <t>HDFC Credit Risk Debt Fund-(G)</t>
  </si>
  <si>
    <t>HDFC Credit Risk Debt Fund-(G)-Direct Plan</t>
  </si>
  <si>
    <t>ICICI Pru Credit Risk Fund(G)</t>
  </si>
  <si>
    <t>ICICI Pru Credit Risk Fund(G)-Direct Plan</t>
  </si>
  <si>
    <t>IDBI Credit Risk Fund(G)</t>
  </si>
  <si>
    <t>IDBI Credit Risk Fund(G)-Direct Plan</t>
  </si>
  <si>
    <t>IDFC Credit Risk Fund(G)-Direct Plan</t>
  </si>
  <si>
    <t>IDFC Credit Risk Fund-Reg(G)</t>
  </si>
  <si>
    <t>Invesco India Credit Risk Fund(G)</t>
  </si>
  <si>
    <t>Invesco India Credit Risk Fund(G)-Direct Plan</t>
  </si>
  <si>
    <t>Kotak Credit Risk Fund(G)</t>
  </si>
  <si>
    <t>Kotak Credit Risk Fund(G)-Direct Plan</t>
  </si>
  <si>
    <t>L&amp;T Credit Risk Fund(G)</t>
  </si>
  <si>
    <t>L&amp;T Credit Risk Fund(G)-Direct Plan</t>
  </si>
  <si>
    <t>Mahindra Manulife Credit Risk Fund-(G)-Direct Plan</t>
  </si>
  <si>
    <t>Mahindra Manulife Credit Risk Fund-Reg(G)</t>
  </si>
  <si>
    <t>Nippon India Credit Risk Fund(G)</t>
  </si>
  <si>
    <t>Nippon India Credit Risk Fund(G)-Direct Plan</t>
  </si>
  <si>
    <t>Nippon India Credit Risk Fund-Segregated Portfolio 1-(G)</t>
  </si>
  <si>
    <t>Nippon India Credit Risk Fund-Segregated Portfolio 1-(G)-Direct Plan</t>
  </si>
  <si>
    <t>Nippon India Credit Risk Fund-Segregated Portfolio 2-(G)</t>
  </si>
  <si>
    <t>Nippon India Credit Risk Fund-Segregated Portfolio 2-(G)-Direct Plan</t>
  </si>
  <si>
    <t>PGIM India Credit Risk Fund(G)-Direct Plan</t>
  </si>
  <si>
    <t>PGIM India Credit Risk Fund-Reg(G)</t>
  </si>
  <si>
    <t>PGIM India Credit Risk Fund-Segregated Portfolio 1-(G)-Direct Plan</t>
  </si>
  <si>
    <t>PGIM India Credit Risk Fund-Segregated Portfolio 1-Reg(G)</t>
  </si>
  <si>
    <t>Principal Credit Risk Fund(G)</t>
  </si>
  <si>
    <t>Principal Credit Risk Fund(G)-Direct Plan</t>
  </si>
  <si>
    <t>SBI Credit Risk Fund(G)-Direct Plan</t>
  </si>
  <si>
    <t>SBI Credit Risk Fund-Reg(G)</t>
  </si>
  <si>
    <t>Sundaram Short Term Credit Risk Fund(G)</t>
  </si>
  <si>
    <t>Sundaram Short Term Credit Risk Fund(G)-Direct Plan</t>
  </si>
  <si>
    <t>UTI Credit Risk Fund (Segregated - 06032020)(G)-Direct Plan</t>
  </si>
  <si>
    <t>UTI Credit Risk Fund (Segregated - 06032020)-Reg(G)</t>
  </si>
  <si>
    <t>UTI Credit Risk Fund (Segregated - 13092019)(G)-Direct Plan</t>
  </si>
  <si>
    <t>UTI Credit Risk Fund (Segregated - 13092019)-Reg(G)</t>
  </si>
  <si>
    <t>UTI Credit Risk Fund (Segregated - 17022020)(G)-Direct Plan</t>
  </si>
  <si>
    <t>UTI Credit Risk Fund (Segregated - 17022020)-Reg(G)</t>
  </si>
  <si>
    <t>UTI Credit Risk Fund(G)-Direct Plan</t>
  </si>
  <si>
    <t>UTI Credit Risk Fund-Reg(G)</t>
  </si>
  <si>
    <t xml:space="preserve">Category: Debt </t>
  </si>
  <si>
    <t>Debt</t>
  </si>
  <si>
    <t>BHARAT Bond ETF - April 2023</t>
  </si>
  <si>
    <t>BHARAT Bond ETF - April 2030</t>
  </si>
  <si>
    <t>LIC MF G-Sec LT ETF-(G)</t>
  </si>
  <si>
    <t>Nippon India ETF Long Term Gilt</t>
  </si>
  <si>
    <t>SBI-ETF 10 Year Gilt</t>
  </si>
  <si>
    <t xml:space="preserve">Category: Debt Oriented </t>
  </si>
  <si>
    <t>Debt Oriented</t>
  </si>
  <si>
    <t>Aditya Birla SL Active Debt Multi-Mgr FoF(G)</t>
  </si>
  <si>
    <t>Aditya Birla SL Active Debt Multi-Mgr FoF(G)-Direct Plan</t>
  </si>
  <si>
    <t>Aditya Birla SL Asset Allocator Multi Manager FoF(G)</t>
  </si>
  <si>
    <t>Aditya Birla SL Asset Allocator Multi Manager FoF(G)-Direct Plan</t>
  </si>
  <si>
    <t>Aditya Birla SL Financial Planning FOF Conservative Plan(G)</t>
  </si>
  <si>
    <t>Aditya Birla SL Financial Planning FOF Conservative Plan(G)-Direct Plan</t>
  </si>
  <si>
    <t>Aditya Birla SL Financial Planning FOF Moderate Plan(G)</t>
  </si>
  <si>
    <t>Aditya Birla SL Financial Planning FOF Moderate Plan(G)-Direct Plan</t>
  </si>
  <si>
    <t>Axis All Seasons Debt FOFs(G)-Direct Plan</t>
  </si>
  <si>
    <t>Axis All Seasons Debt FOFs-Reg(G)</t>
  </si>
  <si>
    <t>BHARAT Bond FOF - April 2023 -(G)-Direct Plan</t>
  </si>
  <si>
    <t>BHARAT Bond FOF - April 2023 -Reg(G)</t>
  </si>
  <si>
    <t>BHARAT Bond FOF - April 2030 -(G)-Direct Plan</t>
  </si>
  <si>
    <t>BHARAT Bond FOF - April 2030 -Reg(G)</t>
  </si>
  <si>
    <t>Franklin India Dynamic Asset Allocation FOFs(G)</t>
  </si>
  <si>
    <t>Franklin India Dynamic Asset Allocation FOFs(G)-Direct Plan</t>
  </si>
  <si>
    <t>Franklin India Life Stage FOFs-40(G)</t>
  </si>
  <si>
    <t>Franklin India Life Stage FOFs-40(G)-Direct Plan</t>
  </si>
  <si>
    <t>Franklin India Life Stage FOFs-50 Plus(G)</t>
  </si>
  <si>
    <t>Franklin India Life Stage FOFs-50 Plus(G)-Direct Plan</t>
  </si>
  <si>
    <t>Franklin India Life Stage FOFs-50s +FR(G)</t>
  </si>
  <si>
    <t>Franklin India Life Stage FOFs-50s +FR(G)-Direct Plan</t>
  </si>
  <si>
    <t>Franklin India Multi-Asset Solution Fund(G)</t>
  </si>
  <si>
    <t>Franklin India Multi-Asset Solution Fund(G)-Direct Plan</t>
  </si>
  <si>
    <t>HDFC Dynamic PE Ratio FOF(G)-Direct Plan</t>
  </si>
  <si>
    <t>HDFC Dynamic PE Ratio FOF-Reg(G)</t>
  </si>
  <si>
    <t>HSBC Managed Solutions India-Conservative(G)</t>
  </si>
  <si>
    <t>HSBC Managed Solutions India-Conservative(G)-Direct Plan</t>
  </si>
  <si>
    <t>ICICI Pru Asset Allocator Fund(FOF)(G)</t>
  </si>
  <si>
    <t>ICICI Pru Asset Allocator Fund(FOF)(G)-Direct Plan</t>
  </si>
  <si>
    <t>ICICI Pru Debt Mgmt Fund(FOF)(G)</t>
  </si>
  <si>
    <t>ICICI Pru Debt Mgmt Fund(FOF)(G)-Direct Plan</t>
  </si>
  <si>
    <t>ICICI Pru Income Optimizer Fund(FOF)(G)</t>
  </si>
  <si>
    <t>ICICI Pru Income Optimizer Fund(FOF)(G)-Direct Plan</t>
  </si>
  <si>
    <t>IDFC All Seasons Bond Fund(G)-Direct Plan</t>
  </si>
  <si>
    <t>IDFC All Seasons Bond Fund-Reg(G)</t>
  </si>
  <si>
    <t>IDFC Asset Alloc FoF-Cons(G)-Direct Plan</t>
  </si>
  <si>
    <t>IDFC Asset Alloc FoF-Cons-Reg(G)</t>
  </si>
  <si>
    <t>IDFC Asset Alloc FoF-Mod-(G)-Direct Plan</t>
  </si>
  <si>
    <t>IDFC Asset Alloc FoF-Mod-Reg(G)</t>
  </si>
  <si>
    <t>Kotak Asset Allocator Fund(G)</t>
  </si>
  <si>
    <t>Kotak Asset Allocator Fund(G)-Direct Plan</t>
  </si>
  <si>
    <t>Quantum Multi Asset FOFs(G)-Direct Plan</t>
  </si>
  <si>
    <t xml:space="preserve">Category: Dividend Yield </t>
  </si>
  <si>
    <t>Dividend Yield</t>
  </si>
  <si>
    <t>Aditya Birla SL Dividend Yield Fund(G)</t>
  </si>
  <si>
    <t>Aditya Birla SL Dividend Yield Fund(G)-Direct Plan</t>
  </si>
  <si>
    <t>ICICI Pru Dividend Yield Equity Fund(G)</t>
  </si>
  <si>
    <t>ICICI Pru Dividend Yield Equity Fund(G)-Direct Plan</t>
  </si>
  <si>
    <t>IDBI Dividend Yield Fund(G)-Direct Plan</t>
  </si>
  <si>
    <t>IDBI Dividend Yield Fund-Reg(G)</t>
  </si>
  <si>
    <t>Principal Dividend Yield Fund(G)</t>
  </si>
  <si>
    <t>Principal Dividend Yield Fund(G)-Direct Plan</t>
  </si>
  <si>
    <t>Templeton India Equity Income Fund(G)</t>
  </si>
  <si>
    <t>Templeton India Equity Income Fund(G)-Direct Plan</t>
  </si>
  <si>
    <t>UTI Dividend Yield Fund(G)-Direct Plan</t>
  </si>
  <si>
    <t>UTI Dividend Yield Fund-Reg(G)</t>
  </si>
  <si>
    <t xml:space="preserve">Category: Equity Oriented </t>
  </si>
  <si>
    <t>Equity Oriented</t>
  </si>
  <si>
    <t>Aditya Birla SL Financial Planning FOF Aggressive Plan(G)</t>
  </si>
  <si>
    <t>Aditya Birla SL Financial Planning FOF Aggressive Plan(G)-Direct Plan</t>
  </si>
  <si>
    <t>Franklin India Life Stage FOFs-20(G)</t>
  </si>
  <si>
    <t>Franklin India Life Stage FOFs-20(G)-Direct Plan</t>
  </si>
  <si>
    <t>Franklin India Life Stage FOFs-30(G)</t>
  </si>
  <si>
    <t>Franklin India Life Stage FOFs-30(G)-Direct Plan</t>
  </si>
  <si>
    <t>HSBC Managed Solutions India-Growth(G)</t>
  </si>
  <si>
    <t>HSBC Managed Solutions India-Growth(G)-Direct Plan</t>
  </si>
  <si>
    <t>HSBC Managed Solutions India-Moderate(G)</t>
  </si>
  <si>
    <t>HSBC Managed Solutions India-Moderate(G)-Direct Plan</t>
  </si>
  <si>
    <t>ICICI Pru Bharat 22 FOF-(G)</t>
  </si>
  <si>
    <t>ICICI Pru Bharat 22 FOF-(G)-Direct Plan</t>
  </si>
  <si>
    <t>ICICI Pru India Equity (FOF)(G)</t>
  </si>
  <si>
    <t>ICICI Pru India Equity (FOF)(G)-Direct Plan</t>
  </si>
  <si>
    <t>ICICI Pru Passive Strategy Fund(FOF)(G)</t>
  </si>
  <si>
    <t>ICICI Pru Passive Strategy Fund(FOF)(G)-Direct Plan</t>
  </si>
  <si>
    <t>ICICI Pru Thematic Advantage Fund(FOF)(G)</t>
  </si>
  <si>
    <t>ICICI Pru Thematic Advantage Fund(FOF)(G)-Direct Plan</t>
  </si>
  <si>
    <t>IDFC Asset Alloc FoF-Aggr(G)-Direct Plan</t>
  </si>
  <si>
    <t>IDFC Asset Alloc FoF-Aggr-Reg(G)</t>
  </si>
  <si>
    <t>Nippon India Junior BeES FoF-(G)-Direct Plan</t>
  </si>
  <si>
    <t>Nippon India Junior BeES FoF-Reg(G)</t>
  </si>
  <si>
    <t>Quantum Equity FoF Fund(G)-Direct Plan</t>
  </si>
  <si>
    <t xml:space="preserve">Category: Floating Rate </t>
  </si>
  <si>
    <t>Floating Rate</t>
  </si>
  <si>
    <t>Aditya Birla SL Floating Rate Fund(G)</t>
  </si>
  <si>
    <t>Aditya Birla SL Floating Rate Fund(G)-Direct Plan</t>
  </si>
  <si>
    <t>Franklin India Floating Rate Fund(G)</t>
  </si>
  <si>
    <t>Franklin India Floating Rate Fund(G)-Direct Plan</t>
  </si>
  <si>
    <t>HDFC Floating Rate Debt Fund(G)</t>
  </si>
  <si>
    <t>HDFC Floating Rate Debt Fund(G)-Direct Plan</t>
  </si>
  <si>
    <t>ICICI Pru Floating Interest Fund(G)</t>
  </si>
  <si>
    <t>ICICI Pru Floating Interest Fund(G)-Direct Plan</t>
  </si>
  <si>
    <t>Kotak Floating Rate Fund(G)-Direct Plan</t>
  </si>
  <si>
    <t>Kotak Floating Rate Fund-Reg(G)</t>
  </si>
  <si>
    <t>Nippon India Floating Rate Fund(G)</t>
  </si>
  <si>
    <t>Nippon India Floating Rate Fund(G)-Direct Plan</t>
  </si>
  <si>
    <t>UTI Floater Fund(G)-Direct Plan</t>
  </si>
  <si>
    <t>UTI Floater Fund-Reg(G)</t>
  </si>
  <si>
    <t xml:space="preserve">Category: Focused Fund </t>
  </si>
  <si>
    <t>Focused Fund</t>
  </si>
  <si>
    <t>Aditya Birla SL Focused Equity Fund(G)</t>
  </si>
  <si>
    <t>Aditya Birla SL Focused Equity Fund(G)-Direct Plan</t>
  </si>
  <si>
    <t>Axis Focused 25 Fund(G)-Direct Plan</t>
  </si>
  <si>
    <t>Axis Focused 25 Fund-Reg(G)</t>
  </si>
  <si>
    <t>BNP Paribas Focused 25 Equity Fund(G)-Direct Plan</t>
  </si>
  <si>
    <t>BNP Paribas Focused 25 Equity Fund-Reg(G)</t>
  </si>
  <si>
    <t>DSP Focus Fund(G)-Direct Plan</t>
  </si>
  <si>
    <t>DSP Focus Fund-Reg(G)</t>
  </si>
  <si>
    <t>Franklin India Focused Equity Fund(G)</t>
  </si>
  <si>
    <t>Franklin India Focused Equity Fund(G)-Direct Plan</t>
  </si>
  <si>
    <t>HDFC Focused 30 Fund(G)</t>
  </si>
  <si>
    <t>HDFC Focused 30 Fund(G)-Direct Plan</t>
  </si>
  <si>
    <t>HSBC Focused Equity Fund-Reg(G)</t>
  </si>
  <si>
    <t>ICICI Pru Focused Equity Fund(G)</t>
  </si>
  <si>
    <t>ICICI Pru Focused Equity Fund(G)-Direct Plan</t>
  </si>
  <si>
    <t>IDBI Focused 30 Equity Fund(G)-Direct Plan</t>
  </si>
  <si>
    <t>IDBI Focused 30 Equity Fund-Reg(G)</t>
  </si>
  <si>
    <t>IDFC Focused Equity Fund(G)-Direct Plan</t>
  </si>
  <si>
    <t>IDFC Focused Equity Fund-Reg(G)</t>
  </si>
  <si>
    <t>IIFL Focused Equity Fund(G)-Direct Plan</t>
  </si>
  <si>
    <t>IIFL Focused Equity Fund-Reg(G)</t>
  </si>
  <si>
    <t>JM Core 11 Fund(G)</t>
  </si>
  <si>
    <t>JM Core 11 Fund(G)-Direct Plan</t>
  </si>
  <si>
    <t>Kotak Focused Equity Fund(G)-Direct Plan</t>
  </si>
  <si>
    <t>Kotak Focused Equity Fund-Reg(G)</t>
  </si>
  <si>
    <t>L&amp;T Focused Equity Fund(G)-Direct Plan</t>
  </si>
  <si>
    <t>L&amp;T Focused Equity Fund-Reg(G)</t>
  </si>
  <si>
    <t>Mirae Asset Focused Fund(G)-Direct Plan</t>
  </si>
  <si>
    <t>Mirae Asset Focused Fund-Reg(G)</t>
  </si>
  <si>
    <t>Motilal Oswal Focused 25 Fund(G)-Direct Plan</t>
  </si>
  <si>
    <t>Motilal Oswal Focused 25 Fund-Reg(G)</t>
  </si>
  <si>
    <t>Nippon India Focused Equity Fund(G)</t>
  </si>
  <si>
    <t>Nippon India Focused Equity Fund(G)-Direct Plan</t>
  </si>
  <si>
    <t>Principal Focused Multicap Fund(G)</t>
  </si>
  <si>
    <t>Principal Focused Multicap Fund(G)-Direct Plan</t>
  </si>
  <si>
    <t>Quant Focused Fund(G)</t>
  </si>
  <si>
    <t>Quant Focused Fund(G)-Direct Plan</t>
  </si>
  <si>
    <t>SBI Focused Equity Fund(G)-Direct Plan</t>
  </si>
  <si>
    <t>SBI Focused Equity Fund-Reg(G)</t>
  </si>
  <si>
    <t>Sundaram Select Focus(G)</t>
  </si>
  <si>
    <t>Sundaram Select Focus(G)-Direct Plan</t>
  </si>
  <si>
    <t>Tata Focused Equity Fund(G)-Direct Plan</t>
  </si>
  <si>
    <t>Tata Focused Equity Fund-Reg(G)</t>
  </si>
  <si>
    <t>Union Focused Fund(G)-Direct Plan</t>
  </si>
  <si>
    <t>Union Focused Fund-Reg(G)</t>
  </si>
  <si>
    <t xml:space="preserve">Category: Gilt Fund with 10 year constant duration </t>
  </si>
  <si>
    <t>Gilt Fund with 10 year constant duration</t>
  </si>
  <si>
    <t>DSP 10Y G-Sec Fund(G)-Direct Plan</t>
  </si>
  <si>
    <t>DSP 10Y G-Sec Fund-Reg(G)</t>
  </si>
  <si>
    <t>ICICI Pru Constant Maturity Gilt Fund(G)</t>
  </si>
  <si>
    <t>ICICI Pru Constant Maturity Gilt Fund(G)-Direct Plan</t>
  </si>
  <si>
    <t>IDFC G-Sec-Constant Maturity Plan(G)-Direct Plan</t>
  </si>
  <si>
    <t>IDFC G-Sec-Constant Maturity Plan-Reg(G)</t>
  </si>
  <si>
    <t>SBI Magnum Constant Maturity Fund(G)</t>
  </si>
  <si>
    <t>SBI Magnum Constant Maturity Fund(G)-Direct Plan</t>
  </si>
  <si>
    <t xml:space="preserve">Category: Gold </t>
  </si>
  <si>
    <t>Gold</t>
  </si>
  <si>
    <t>Aditya Birla SL Gold ETF</t>
  </si>
  <si>
    <t>Aditya Birla SL Gold Fund(G)</t>
  </si>
  <si>
    <t>Axis Gold ETF</t>
  </si>
  <si>
    <t>Axis Gold Fund-Reg(G)</t>
  </si>
  <si>
    <t>DSP World Gold Fund-Reg(G)</t>
  </si>
  <si>
    <t>HDFC Gold ETF</t>
  </si>
  <si>
    <t>HDFC Gold Fund(G)</t>
  </si>
  <si>
    <t>ICICI Pru Gold ETF</t>
  </si>
  <si>
    <t>ICICI Pru Regular Gold Savings Fund(FOF)(G)</t>
  </si>
  <si>
    <t>IDBI Gold ETF</t>
  </si>
  <si>
    <t>IDBI Gold Fund(G)</t>
  </si>
  <si>
    <t>Invesco India Gold ETF</t>
  </si>
  <si>
    <t>Invesco India Gold Fund(G)</t>
  </si>
  <si>
    <t>Kotak Gold ETF</t>
  </si>
  <si>
    <t>Kotak Gold Fund(G)</t>
  </si>
  <si>
    <t>Nippon India ETF Gold BeES</t>
  </si>
  <si>
    <t>Nippon India Gold Savings Fund(G)</t>
  </si>
  <si>
    <t>Quantum Gold Fund ETF</t>
  </si>
  <si>
    <t>Quantum Gold Saving Fund(G)-Direct Plan</t>
  </si>
  <si>
    <t>SBI Gold-Reg(G)</t>
  </si>
  <si>
    <t>SBI-ETF Gold</t>
  </si>
  <si>
    <t>UTI Gold ETF</t>
  </si>
  <si>
    <t xml:space="preserve">Category: Large &amp; Mid Cap </t>
  </si>
  <si>
    <t>Large &amp; Mid Cap</t>
  </si>
  <si>
    <t>Aditya Birla SL Equity Advantage Fund(D)</t>
  </si>
  <si>
    <t>Aditya Birla SL Equity Advantage Fund(D)-Direct Plan</t>
  </si>
  <si>
    <t>Axis Growth Opp Fund(G)-Direct Plan</t>
  </si>
  <si>
    <t>Axis Growth Opp Fund-Reg(G)</t>
  </si>
  <si>
    <t>BOI AXA Large &amp; Mid Cap Equity Fund(G)-Direct Plan</t>
  </si>
  <si>
    <t>BOI AXA Large &amp; Mid Cap Equity Fund-Reg(G)</t>
  </si>
  <si>
    <t>Canara Rob Emerg Equities Fund(G)-Direct Plan</t>
  </si>
  <si>
    <t>Canara Rob Emerg Equities Fund-Reg(G)</t>
  </si>
  <si>
    <t>DSP Equity Opportunities Fund(G)-Direct Plan</t>
  </si>
  <si>
    <t>DSP Equity Opportunities Fund-Reg(G)</t>
  </si>
  <si>
    <t>Edelweiss Large &amp; Mid Cap Fund(G)-Direct Plan</t>
  </si>
  <si>
    <t>Edelweiss Large &amp; Mid Cap Fund-Reg(G)</t>
  </si>
  <si>
    <t>Essel Large &amp; Midcap Fund(G)-Direct Plan</t>
  </si>
  <si>
    <t>Essel Large &amp; Midcap Fund-Reg(G)</t>
  </si>
  <si>
    <t>Franklin India Equity Advantage Fund(G)</t>
  </si>
  <si>
    <t>Franklin India Equity Advantage Fund(G)-Direct Plan</t>
  </si>
  <si>
    <t>HDFC Growth Opp Fund(G)-Direct Plan</t>
  </si>
  <si>
    <t>HDFC Growth Opp Fund-Reg(G)</t>
  </si>
  <si>
    <t>HSBC Large &amp; Mid Cap Equity Fund(G)-Direct Plan</t>
  </si>
  <si>
    <t>HSBC Large &amp; Mid Cap Equity Fund-Reg(G)</t>
  </si>
  <si>
    <t>ICICI Pru Large &amp; Mid Cap Fund(G)</t>
  </si>
  <si>
    <t>ICICI Pru Large &amp; Mid Cap Fund(G)-Direct Plan</t>
  </si>
  <si>
    <t>IDFC Core Equity Fund(G)-Direct Plan</t>
  </si>
  <si>
    <t>IDFC Core Equity Fund-Reg(G)</t>
  </si>
  <si>
    <t>Invesco India Growth Opp Fund(G)</t>
  </si>
  <si>
    <t>Invesco India Growth Opp Fund(G)-Direct Plan</t>
  </si>
  <si>
    <t>Kotak Equity Opp Fund(G)</t>
  </si>
  <si>
    <t>Kotak Equity Opp Fund(G)-Direct Plan</t>
  </si>
  <si>
    <t>L&amp;T Large and Midcap Fund(G)-Direct Plan</t>
  </si>
  <si>
    <t>L&amp;T Large and Midcap Fund-Reg(G)</t>
  </si>
  <si>
    <t>LIC MF Large &amp; Midcap Fund-(G)-Direct Plan</t>
  </si>
  <si>
    <t>LIC MF Large &amp; Midcap Fund-Reg(G)</t>
  </si>
  <si>
    <t>Mahindra Manulife Top 250 Nivesh Yojana(G)-Direct Plan</t>
  </si>
  <si>
    <t>Mahindra Manulife Top 250 Nivesh Yojana-Reg(G)</t>
  </si>
  <si>
    <t>Mirae Asset Emerging Bluechip(G)-Direct Plan</t>
  </si>
  <si>
    <t>Mirae Asset Emerging Bluechip-Reg(G)</t>
  </si>
  <si>
    <t>Motilal Oswal Large &amp; Midcap Fund(G)-Direct Plan</t>
  </si>
  <si>
    <t>Motilal Oswal Large &amp; Midcap Fund-Reg(G)</t>
  </si>
  <si>
    <t>Nippon India Vision Fund(G)</t>
  </si>
  <si>
    <t>Nippon India Vision Fund(G)-Direct Plan</t>
  </si>
  <si>
    <t>Principal Emerging Bluechip Fund(G)</t>
  </si>
  <si>
    <t>Principal Emerging Bluechip Fund(G)-Direct Plan</t>
  </si>
  <si>
    <t>Quant Large &amp; Mid Cap Fund(G)</t>
  </si>
  <si>
    <t>Quant Large &amp; Mid Cap Fund(G)-Direct Plan</t>
  </si>
  <si>
    <t>SBI Large &amp; Midcap Fund(D)-Direct Plan</t>
  </si>
  <si>
    <t>SBI Large &amp; Midcap Fund-Reg(D)</t>
  </si>
  <si>
    <t>Sundaram Large and Mid Cap Fund(G)</t>
  </si>
  <si>
    <t>Sundaram Large and Mid Cap Fund(G)-Direct Plan</t>
  </si>
  <si>
    <t>Tata Large &amp; Mid Cap Fund(G)</t>
  </si>
  <si>
    <t>Tata Large &amp; Mid Cap Fund(G)-Direct Plan</t>
  </si>
  <si>
    <t>Union Large &amp; Midcap Fund(G)-Direct Plan</t>
  </si>
  <si>
    <t>Union Large &amp; Midcap Fund-Reg(G)</t>
  </si>
  <si>
    <t>UTI Core Equity Fund(G)-Direct Plan</t>
  </si>
  <si>
    <t>UTI Core Equity Fund-Reg(G)</t>
  </si>
  <si>
    <t xml:space="preserve">Category: Large Cap Fund </t>
  </si>
  <si>
    <t>Large Cap Fund</t>
  </si>
  <si>
    <t>Aditya Birla SL Frontline Equity Fund(G)</t>
  </si>
  <si>
    <t>Aditya Birla SL Frontline Equity Fund(G)-Direct Plan</t>
  </si>
  <si>
    <t>Axis Bluechip Fund(G)-Direct Plan</t>
  </si>
  <si>
    <t>Axis Bluechip Fund-Reg(G)</t>
  </si>
  <si>
    <t>Baroda Large Cap Fund(G)</t>
  </si>
  <si>
    <t>Baroda Large Cap Fund(G)-Direct Plan</t>
  </si>
  <si>
    <t>BNP Paribas Large Cap Fund(G)</t>
  </si>
  <si>
    <t>BNP Paribas Large Cap Fund(G)-Direct Plan</t>
  </si>
  <si>
    <t>Canara Rob Bluechip Equity Fund(G)-Direct Plan</t>
  </si>
  <si>
    <t>Canara Rob Bluechip Equity Fund-Reg(G)</t>
  </si>
  <si>
    <t>DSP Top 100 Equity Fund(G)-Direct Plan</t>
  </si>
  <si>
    <t>DSP Top 100 Equity Fund-Reg(G)</t>
  </si>
  <si>
    <t>Edelweiss Large Cap Fund(G)</t>
  </si>
  <si>
    <t>Edelweiss Large Cap Fund(G)-Direct Plan</t>
  </si>
  <si>
    <t>Essel Large Cap Equity Fund(G)</t>
  </si>
  <si>
    <t>Essel Large Cap Equity Fund(G)-Direct Plan</t>
  </si>
  <si>
    <t>Franklin India Bluechip Fund(G)</t>
  </si>
  <si>
    <t>Franklin India Bluechip Fund(G)-Direct Plan</t>
  </si>
  <si>
    <t>HDFC Top 100 Fund(G)</t>
  </si>
  <si>
    <t>HDFC Top 100 Fund(G)-Direct Plan</t>
  </si>
  <si>
    <t>HSBC Large Cap Equity Fund(G)</t>
  </si>
  <si>
    <t>HSBC Large Cap Equity Fund(G)-Direct Plan</t>
  </si>
  <si>
    <t>ICICI Pru Bluechip Fund(G)</t>
  </si>
  <si>
    <t>ICICI Pru Bluechip Fund(G)-Direct Plan</t>
  </si>
  <si>
    <t>IDBI India Top 100 Equity Fund(G)</t>
  </si>
  <si>
    <t>IDBI India Top 100 Equity Fund(G)-Direct Plan</t>
  </si>
  <si>
    <t>IDFC Large Cap Fund(G)-Direct Plan</t>
  </si>
  <si>
    <t>IDFC Large Cap Fund-Reg(G)</t>
  </si>
  <si>
    <t>Indiabulls Blue Chip Fund(G)</t>
  </si>
  <si>
    <t>Indiabulls Blue Chip Fund(G)-Direct Plan</t>
  </si>
  <si>
    <t>Invesco India Largecap Fund(G)</t>
  </si>
  <si>
    <t>Invesco India Largecap Fund(G)-Direct Plan</t>
  </si>
  <si>
    <t>JM Large Cap Fund(G)</t>
  </si>
  <si>
    <t>JM Large Cap Fund(G)-Direct Plan</t>
  </si>
  <si>
    <t>Kotak Bluechip Fund(D)</t>
  </si>
  <si>
    <t>Kotak Bluechip Fund(D)-Direct Plan</t>
  </si>
  <si>
    <t>L&amp;T India Large Cap Fund(G)-Direct Plan</t>
  </si>
  <si>
    <t>L&amp;T India Large Cap Fund-Reg(G)</t>
  </si>
  <si>
    <t>LIC MF Large Cap Fund(G)</t>
  </si>
  <si>
    <t>LIC MF Large Cap Fund(G)-Direct Plan</t>
  </si>
  <si>
    <t>Mahindra Manulife Large Cap Pragati Yojana(G)-Direct Plan</t>
  </si>
  <si>
    <t>Mahindra Manulife Large Cap Pragati Yojana-Reg(G)</t>
  </si>
  <si>
    <t>Mirae Asset Large Cap Fund(G)-Direct Plan</t>
  </si>
  <si>
    <t>Mirae Asset Large Cap Fund-Reg(G)</t>
  </si>
  <si>
    <t>Nippon India Large Cap Fund(G)</t>
  </si>
  <si>
    <t>Nippon India Large Cap Fund(G)-Direct Plan</t>
  </si>
  <si>
    <t>PGIM India Large Cap Fund(G)</t>
  </si>
  <si>
    <t>PGIM India Large Cap Fund(G)-Direct Plan</t>
  </si>
  <si>
    <t>SBI BlueChip Fund(G)-Direct Plan</t>
  </si>
  <si>
    <t>SBI BlueChip Fund-Reg(G)</t>
  </si>
  <si>
    <t>Tata Large Cap Fund(G)</t>
  </si>
  <si>
    <t>Tata Large Cap Fund(G)-Direct Plan</t>
  </si>
  <si>
    <t>Taurus Largecap Equity Fund(G)-Direct Plan</t>
  </si>
  <si>
    <t>Taurus Largecap Equity Fund-Reg(G)</t>
  </si>
  <si>
    <t>Union Largecap Fund(G)-Direct Plan</t>
  </si>
  <si>
    <t>Union Largecap Fund-Reg(G)</t>
  </si>
  <si>
    <t>UTI Mastershare(D)-Direct Plan</t>
  </si>
  <si>
    <t>UTI Mastershare-Reg(D)</t>
  </si>
  <si>
    <t>DSP Liquid ETF</t>
  </si>
  <si>
    <t>ICICI Pru Liquid ETF</t>
  </si>
  <si>
    <t>Nippon India ETF Liquid BeES</t>
  </si>
  <si>
    <t>Taurus Investor Education Pool - Unclaimed Div(G)</t>
  </si>
  <si>
    <t xml:space="preserve">Category: Long Duration </t>
  </si>
  <si>
    <t>Long Duration</t>
  </si>
  <si>
    <t>ICICI Pru Long Term Bond Fund(G)</t>
  </si>
  <si>
    <t>ICICI Pru Long Term Bond Fund(G)-Direct Plan</t>
  </si>
  <si>
    <t>Nippon India Nivesh Lakshya Fund(G)</t>
  </si>
  <si>
    <t>Nippon India Nivesh Lakshya Fund(G)-Direct Plan</t>
  </si>
  <si>
    <t xml:space="preserve">Category: Low Duration </t>
  </si>
  <si>
    <t>Low Duration</t>
  </si>
  <si>
    <t>Aditya Birla SL Low Duration Fund(G)</t>
  </si>
  <si>
    <t>Aditya Birla SL Low Duration Fund(G)-Direct Plan</t>
  </si>
  <si>
    <t>Axis Treasury Advantage Fund(G)-Direct Plan</t>
  </si>
  <si>
    <t>Axis Treasury Advantage Fund-Reg(G)</t>
  </si>
  <si>
    <t>Baroda Treasury Adv Fund(G)</t>
  </si>
  <si>
    <t>Baroda Treasury Adv Fund(G)-Direct Plan</t>
  </si>
  <si>
    <t>Baroda Treasury Adv Fund-Segregated Portfolio 1(G)</t>
  </si>
  <si>
    <t>Baroda Treasury Adv Fund-Segregated Portfolio 1(G)-Direct Plan</t>
  </si>
  <si>
    <t>BNP Paribas Low Duration Fund(G)</t>
  </si>
  <si>
    <t>BNP Paribas Low Duration Fund(G)-Direct Plan</t>
  </si>
  <si>
    <t>Canara Rob Savings Fund(G)-Direct Plan</t>
  </si>
  <si>
    <t>Canara Rob Savings Fund-Reg(G)</t>
  </si>
  <si>
    <t>DSP Low Duration Fund(G)-Direct Plan</t>
  </si>
  <si>
    <t>DSP Low Duration Fund-Reg(G)</t>
  </si>
  <si>
    <t>Edelweiss Low Duration Fund(G)-Direct Plan</t>
  </si>
  <si>
    <t>Edelweiss Low Duration Fund-Reg(G)</t>
  </si>
  <si>
    <t>Franklin India Low Duration Fund(MD)</t>
  </si>
  <si>
    <t>Franklin India Low Duration Fund(MD)-Direct Plan</t>
  </si>
  <si>
    <t>Franklin India Low Duration Fund-Segregated Portfolio 1-(MD)</t>
  </si>
  <si>
    <t>Franklin India Low Duration Fund-Segregated Portfolio 1-(MD)-Direct Plan</t>
  </si>
  <si>
    <t>Franklin India Low Duration Fund-Segregated Portfolio 2-(MD)</t>
  </si>
  <si>
    <t>Franklin India Low Duration Fund-Segregated Portfolio 2-(MD)-Direct Plan</t>
  </si>
  <si>
    <t>HDFC Low Duration Fund(G)</t>
  </si>
  <si>
    <t>HDFC Low Duration Fund(G)-Direct Plan</t>
  </si>
  <si>
    <t>HSBC Low Duration Fund(G)</t>
  </si>
  <si>
    <t>HSBC Low Duration Fund(G)-Direct Plan</t>
  </si>
  <si>
    <t>ICICI Pru Savings Fund(G)</t>
  </si>
  <si>
    <t>ICICI Pru Savings Fund(G)-Direct Plan</t>
  </si>
  <si>
    <t>IDFC Low Duration Fund(G)-Direct Plan</t>
  </si>
  <si>
    <t>IDFC Low Duration Fund-Reg(G)</t>
  </si>
  <si>
    <t>Invesco India Treasury Advantage Fund(G)</t>
  </si>
  <si>
    <t>Invesco India Treasury Advantage Fund(G)-Direct Plan</t>
  </si>
  <si>
    <t>JM Low Duration Fund(G)</t>
  </si>
  <si>
    <t>JM Low Duration Fund(G)-Direct Plan</t>
  </si>
  <si>
    <t>Kotak Low Duration Fund(G)</t>
  </si>
  <si>
    <t>Kotak Low Duration Fund(G)-Direct Plan</t>
  </si>
  <si>
    <t>L&amp;T Low Duration Fund(G)-Direct Plan</t>
  </si>
  <si>
    <t>L&amp;T Low Duration Fund-Reg(G)</t>
  </si>
  <si>
    <t>LIC MF Savings Fund(G)</t>
  </si>
  <si>
    <t>LIC MF Savings Fund(G)-Direct Plan</t>
  </si>
  <si>
    <t>Mahindra Manulife Low Duration Fund(G)-Direct Plan</t>
  </si>
  <si>
    <t>Mahindra Manulife Low Duration Fund-Reg(G)</t>
  </si>
  <si>
    <t>Mirae Asset Savings Fund(G)-Direct Plan</t>
  </si>
  <si>
    <t>Mirae Asset Savings Fund-Reg Savings Plan(G)</t>
  </si>
  <si>
    <t>Nippon India Low Duration Fund(G)</t>
  </si>
  <si>
    <t>Nippon India Low Duration Fund(G)-Direct Plan</t>
  </si>
  <si>
    <t>PGIM India Low Duration Fund(G)</t>
  </si>
  <si>
    <t>PGIM India Low Duration Fund(G)-Direct Plan</t>
  </si>
  <si>
    <t>Principal Low Duration Fund(G)</t>
  </si>
  <si>
    <t>Principal Low Duration Fund(G)-Direct Plan</t>
  </si>
  <si>
    <t>SBI Magnum Low Duration Fund(G)</t>
  </si>
  <si>
    <t>SBI Magnum Low Duration Fund(G)-Direct Plan</t>
  </si>
  <si>
    <t>Sundaram Low Duration Fund(G)-Direct Plan</t>
  </si>
  <si>
    <t>Sundaram Low Duration Fund-Reg(G)</t>
  </si>
  <si>
    <t>Tata Treasury Advantage Fund(G)</t>
  </si>
  <si>
    <t>Tata Treasury Advantage Fund(G)(Segregated Portfolio 1)</t>
  </si>
  <si>
    <t>Tata Treasury Advantage Fund(G)-Direct Plan</t>
  </si>
  <si>
    <t>Tata Treasury Advantage Fund(G)-Direct Plan(Segregated Portfolio 1)</t>
  </si>
  <si>
    <t>UTI Treasury Advantage Fund(G)-Direct Plan</t>
  </si>
  <si>
    <t>UTI Treasury Advantage Fund-Reg(G)</t>
  </si>
  <si>
    <t xml:space="preserve">Category: Medium Duration </t>
  </si>
  <si>
    <t>Medium Duration</t>
  </si>
  <si>
    <t>Aditya Birla SL Medium Term Plan(G)-Direct Plan</t>
  </si>
  <si>
    <t>Aditya Birla SL Medium Term Plan-Reg(G)</t>
  </si>
  <si>
    <t>Aditya Birla SL Medium Term Plan-Segregated Portfolio 1-(G)-Direct Plan</t>
  </si>
  <si>
    <t>Aditya Birla SL Medium Term Plan-Segregated Portfolio 1-Reg(G)</t>
  </si>
  <si>
    <t>Axis Strategic Bond Fund(G)-Direct Plan</t>
  </si>
  <si>
    <t>Axis Strategic Bond Fund-Reg(G)</t>
  </si>
  <si>
    <t>BNP Paribas Medium Term Fund(G)</t>
  </si>
  <si>
    <t>BNP Paribas Medium Term Fund(G)-Direct Plan</t>
  </si>
  <si>
    <t>DSP Bond Fund(G)-Direct Plan</t>
  </si>
  <si>
    <t>DSP Bond Fund-Reg(G)</t>
  </si>
  <si>
    <t>Franklin India Income Opp Fund(G)-Segregated Portfolio 1-(G)</t>
  </si>
  <si>
    <t>Franklin India Income Opp Fund(G)-Segregated Portfolio 1-(G)-Direct Plan</t>
  </si>
  <si>
    <t>Franklin India Income Opp Fund(G)-Segregated Portfolio 2-(G)</t>
  </si>
  <si>
    <t>Franklin India Income Opp Fund(G)-Segregated Portfolio 2-(G)-Direct Plan</t>
  </si>
  <si>
    <t>Franklin India Income Opportunities Fund(G)</t>
  </si>
  <si>
    <t>Franklin India Income Opportunities Fund(G)-Direct Plan</t>
  </si>
  <si>
    <t>HDFC Medium Term Debt Fund(G)</t>
  </si>
  <si>
    <t>HDFC Medium Term Debt Fund(G)-Direct Plan</t>
  </si>
  <si>
    <t>ICICI Pru Medium Term Bond Fund(G)</t>
  </si>
  <si>
    <t>ICICI Pru Medium Term Bond Fund(G)-Direct Plan</t>
  </si>
  <si>
    <t>IDFC Bond Fund - Medium Term Plan(G)-Direct Plan</t>
  </si>
  <si>
    <t>IDFC Bond Fund - Medium Term Plan-Reg(G)</t>
  </si>
  <si>
    <t>Indiabulls Income Fund(G)-Direct Plan</t>
  </si>
  <si>
    <t>Indiabulls Income Fund-Reg(G)</t>
  </si>
  <si>
    <t>Kotak Medium Term Fund(G)</t>
  </si>
  <si>
    <t>Kotak Medium Term Fund(G)-Direct Plan</t>
  </si>
  <si>
    <t>L&amp;T Resurgent India Bond Fund(G)-Direct Plan</t>
  </si>
  <si>
    <t>L&amp;T Resurgent India Bond Fund-Reg(G)</t>
  </si>
  <si>
    <t>Nippon India Strategic Debt Fund(G)</t>
  </si>
  <si>
    <t>Nippon India Strategic Debt Fund(G)-Direct Plan</t>
  </si>
  <si>
    <t>Nippon India Strategic Debt Fund-Segregated Portfolio 1-(G)</t>
  </si>
  <si>
    <t>Nippon India Strategic Debt Fund-Segregated Portfolio 1-(G)-Direct Plan</t>
  </si>
  <si>
    <t>Nippon India Strategic Debt Fund-Segregated Portfolio 2-(G)</t>
  </si>
  <si>
    <t>Nippon India Strategic Debt Fund-Segregated Portfolio 2-(G)-Direct Plan</t>
  </si>
  <si>
    <t>SBI Magnum Medium Duration Fund(G)-Direct Plan</t>
  </si>
  <si>
    <t>SBI Magnum Medium Duration Fund-Reg(G)</t>
  </si>
  <si>
    <t>Sundaram Medium Term Bond Fund(G)</t>
  </si>
  <si>
    <t>Sundaram Medium Term Bond Fund(G)-Direct Plan</t>
  </si>
  <si>
    <t>Tata Medium Term Fund(G)-Direct Plan</t>
  </si>
  <si>
    <t>Tata Medium Term Fund(G)-Direct Plan(Segregated Portfolio 1)</t>
  </si>
  <si>
    <t>Tata Medium Term Fund-Reg(G)</t>
  </si>
  <si>
    <t>Tata Medium Term Fund-Reg(G)(Segregated Portfolio 1)</t>
  </si>
  <si>
    <t>UTI Medium Term Fund (Segregated - 06032020)(G)-Direct Plan</t>
  </si>
  <si>
    <t>UTI Medium Term Fund (Segregated - 06032020)-Reg(G)</t>
  </si>
  <si>
    <t>UTI Medium Term Fund (Segregated - 17022020)(G)-Direct Plan</t>
  </si>
  <si>
    <t>UTI Medium Term Fund (Segregated - 17022020)-Reg(G)</t>
  </si>
  <si>
    <t>UTI Medium Term Fund(G)-Direct Plan</t>
  </si>
  <si>
    <t>UTI Medium Term Fund-Reg(G)</t>
  </si>
  <si>
    <t xml:space="preserve">Category: Medium to Long Duration </t>
  </si>
  <si>
    <t>Medium to Long Duration</t>
  </si>
  <si>
    <t>Aditya Birla SL Income Fund(G)</t>
  </si>
  <si>
    <t>Aditya Birla SL Income Fund(G)-Direct Plan</t>
  </si>
  <si>
    <t>Canara Rob Income Fund(G)-Direct Plan</t>
  </si>
  <si>
    <t>Canara Rob Income Fund-Reg(G)</t>
  </si>
  <si>
    <t>HDFC Income Fund(G)</t>
  </si>
  <si>
    <t>HDFC Income Fund(G)-Direct Plan</t>
  </si>
  <si>
    <t>HSBC Debt Fund(G)</t>
  </si>
  <si>
    <t>HSBC Debt Fund(G)-Direct Plan</t>
  </si>
  <si>
    <t>ICICI Pru Bond Fund(G)</t>
  </si>
  <si>
    <t>ICICI Pru Bond Fund(G)-Direct Plan</t>
  </si>
  <si>
    <t>IDFC Bond Fund - Income Plan(G)-Direct Plan</t>
  </si>
  <si>
    <t>IDFC Bond Fund - Income Plan-Reg(G)</t>
  </si>
  <si>
    <t>JM Income Fund(G)</t>
  </si>
  <si>
    <t>JM Income Fund(G)-Direct Plan</t>
  </si>
  <si>
    <t>Kotak Bond Fund(G)-Direct Plan</t>
  </si>
  <si>
    <t>Kotak Bond Fund-Reg(G)</t>
  </si>
  <si>
    <t>LIC MF Bond Fund(G)</t>
  </si>
  <si>
    <t>LIC MF Bond Fund(G)-Direct Plan</t>
  </si>
  <si>
    <t>Nippon India Income Fund(G)</t>
  </si>
  <si>
    <t>Nippon India Income Fund(G)-Direct Plan</t>
  </si>
  <si>
    <t>SBI Magnum Income Fund(G)-Direct Plan</t>
  </si>
  <si>
    <t>SBI Magnum Income Fund-Reg(G)</t>
  </si>
  <si>
    <t>Tata Income Fund(G)-Direct Plan</t>
  </si>
  <si>
    <t>Tata Income Fund-Reg(G)</t>
  </si>
  <si>
    <t>UTI Bond Fund (Segregated - 17022020)(G)-Direct Plan</t>
  </si>
  <si>
    <t>UTI Bond Fund (Segregated - 17022020)-Reg(G)</t>
  </si>
  <si>
    <t>UTI Bond Fund(G)-Direct Plan</t>
  </si>
  <si>
    <t>UTI Bond Fund-Reg(G)</t>
  </si>
  <si>
    <t xml:space="preserve">Category: Mid Cap Fund </t>
  </si>
  <si>
    <t>Mid Cap Fund</t>
  </si>
  <si>
    <t>Aditya Birla SL Midcap Fund(G)</t>
  </si>
  <si>
    <t>Aditya Birla SL Midcap Fund(G)-Direct Plan</t>
  </si>
  <si>
    <t>Axis Midcap Fund(G)-Direct Plan</t>
  </si>
  <si>
    <t>Axis Midcap Fund-Reg(G)</t>
  </si>
  <si>
    <t>Baroda Mid-cap Fund(G)</t>
  </si>
  <si>
    <t>Baroda Mid-cap Fund(G)-Direct Plan</t>
  </si>
  <si>
    <t>BNP Paribas Mid Cap Fund(G)</t>
  </si>
  <si>
    <t>BNP Paribas Mid Cap Fund(G)-Direct Plan</t>
  </si>
  <si>
    <t>DSP Midcap Fund(G)-Direct Plan</t>
  </si>
  <si>
    <t>DSP Midcap Fund-Reg(G)</t>
  </si>
  <si>
    <t>Edelweiss Mid Cap Fund(G)-Direct Plan</t>
  </si>
  <si>
    <t>Edelweiss Mid Cap Fund-Reg(G)</t>
  </si>
  <si>
    <t>Franklin India Prima Fund(G)</t>
  </si>
  <si>
    <t>Franklin India Prima Fund(G)-Direct Plan</t>
  </si>
  <si>
    <t>HDFC Mid-Cap Opportunities Fund(G)</t>
  </si>
  <si>
    <t>HDFC Mid-Cap Opportunities Fund(G)-Direct Plan</t>
  </si>
  <si>
    <t>ICICI Pru Midcap Fund(G)</t>
  </si>
  <si>
    <t>ICICI Pru Midcap Fund(G)-Direct Plan</t>
  </si>
  <si>
    <t>IDBI Midcap Fund(G)</t>
  </si>
  <si>
    <t>IDBI Midcap Fund(G)-Direct Plan</t>
  </si>
  <si>
    <t>Invesco India Midcap Fund(G)</t>
  </si>
  <si>
    <t>Invesco India Midcap Fund(G)-Direct Plan</t>
  </si>
  <si>
    <t>Kotak Emerging Equity Fund(G)</t>
  </si>
  <si>
    <t>Kotak Emerging Equity Fund(G)-Direct Plan</t>
  </si>
  <si>
    <t>L&amp;T Midcap Fund(G)-Direct Plan</t>
  </si>
  <si>
    <t>L&amp;T Midcap Fund-Reg(G)</t>
  </si>
  <si>
    <t>Mahindra Manulife Mid Cap Unnati Yojana-(G)-Direct Plan</t>
  </si>
  <si>
    <t>Mahindra Manulife Mid Cap Unnati Yojana-Reg(G)</t>
  </si>
  <si>
    <t>Mirae Asset Midcap Fund(G)-Direct Plan</t>
  </si>
  <si>
    <t>Mirae Asset Midcap Fund-Reg(G)</t>
  </si>
  <si>
    <t>Motilal Oswal Midcap 30 Fund(G)-Direct Plan</t>
  </si>
  <si>
    <t>Motilal Oswal Midcap 30 Fund-Reg(G)</t>
  </si>
  <si>
    <t>Nippon India Growth Fund(G)</t>
  </si>
  <si>
    <t>Nippon India Growth Fund(G)-Direct Plan</t>
  </si>
  <si>
    <t>PGIM India Midcap Opp Fund(G)-Direct Plan</t>
  </si>
  <si>
    <t>PGIM India Midcap Opp Fund-Reg(G)</t>
  </si>
  <si>
    <t>Principal Midcap Fund(G)-Direct Plan</t>
  </si>
  <si>
    <t>Principal Midcap Fund-Reg(G)</t>
  </si>
  <si>
    <t>Quant Mid Cap Fund(G)</t>
  </si>
  <si>
    <t>Quant Mid Cap Fund(G)-Direct Plan</t>
  </si>
  <si>
    <t>SBI Magnum Midcap Fund(G)-Direct Plan</t>
  </si>
  <si>
    <t>SBI Magnum Midcap Fund-Reg(G)</t>
  </si>
  <si>
    <t>Sundaram Mid Cap Fund(G)</t>
  </si>
  <si>
    <t>Sundaram Mid Cap Fund(G)-Direct Plan</t>
  </si>
  <si>
    <t>Tata Mid Cap Growth Fund(G)</t>
  </si>
  <si>
    <t>Tata Mid Cap Growth Fund(G)-Direct Plan</t>
  </si>
  <si>
    <t>Taurus Discovery (Midcap) Fund(G)-Direct Plan</t>
  </si>
  <si>
    <t>Taurus Discovery (Midcap) Fund-Reg(G)</t>
  </si>
  <si>
    <t>Union Midcap Fund(G)-Direct Plan</t>
  </si>
  <si>
    <t>Union Midcap Fund-Reg(G)</t>
  </si>
  <si>
    <t>UTI Mid Cap Fund(D)-Direct Plan</t>
  </si>
  <si>
    <t>UTI Mid Cap Fund-Reg(D)</t>
  </si>
  <si>
    <t xml:space="preserve">Category: Money Market </t>
  </si>
  <si>
    <t>Money Market</t>
  </si>
  <si>
    <t>Aditya Birla SL Money Manager Fund(G)</t>
  </si>
  <si>
    <t>Aditya Birla SL Money Manager Fund(G)-Direct Plan</t>
  </si>
  <si>
    <t>Axis Money Market Fund(G)-Direct Plan</t>
  </si>
  <si>
    <t>Axis Money Market Fund-Reg(G)</t>
  </si>
  <si>
    <t>Baroda Money Market Fund(G)-Direct Plan</t>
  </si>
  <si>
    <t>Baroda Money Market Fund-Reg(G)</t>
  </si>
  <si>
    <t>DSP Savings Fund(G)-Direct Plan</t>
  </si>
  <si>
    <t>DSP Savings Fund-Reg(G)</t>
  </si>
  <si>
    <t>Franklin India Savings Fund(G)</t>
  </si>
  <si>
    <t>Franklin India Savings Fund(G)-Direct Plan</t>
  </si>
  <si>
    <t>HDFC Money Market Fund(G)</t>
  </si>
  <si>
    <t>HDFC Money Market Fund(G)-Direct Plan</t>
  </si>
  <si>
    <t>ICICI Pru Money Market Fund(G)</t>
  </si>
  <si>
    <t>ICICI Pru Money Market Fund(G)-Direct Plan</t>
  </si>
  <si>
    <t>IDFC Money Manager Fund(G)-Direct Plan</t>
  </si>
  <si>
    <t>IDFC Money Manager Fund-Reg(G)</t>
  </si>
  <si>
    <t>Indiabulls Savings Fund(G)-Direct Plan</t>
  </si>
  <si>
    <t>Indiabulls Savings Fund-Reg(G)</t>
  </si>
  <si>
    <t>Invesco India Money Market Fund(G)</t>
  </si>
  <si>
    <t>Invesco India Money Market Fund(G)-Direct Plan</t>
  </si>
  <si>
    <t>JM Money Market Fund(G)</t>
  </si>
  <si>
    <t>JM Money Market Fund(G)-Direct Plan</t>
  </si>
  <si>
    <t>Kotak Money Market Fund(G)</t>
  </si>
  <si>
    <t>Kotak Money Market Fund(G)-Direct Plan</t>
  </si>
  <si>
    <t>L&amp;T Money Market Fund(G)-Direct Plan</t>
  </si>
  <si>
    <t>L&amp;T Money Market Fund-Reg(G)</t>
  </si>
  <si>
    <t>Nippon India Money Market Fund(G)</t>
  </si>
  <si>
    <t>Nippon India Money Market Fund(G)-Direct Plan</t>
  </si>
  <si>
    <t>PGIM India Money Market Fund(G)-Direct Plan</t>
  </si>
  <si>
    <t>PGIM India Money Market Fund-Reg(G)</t>
  </si>
  <si>
    <t>Quant Money Market Fund(G)</t>
  </si>
  <si>
    <t>Quant Money Market Fund(G)-Direct Plan</t>
  </si>
  <si>
    <t>SBI Savings Fund(G)-Direct Plan</t>
  </si>
  <si>
    <t>SBI Savings Fund-Reg(G)</t>
  </si>
  <si>
    <t>Sundaram Money Market Fund(G)-Direct Plan</t>
  </si>
  <si>
    <t>Sundaram Money Market Fund-Reg(G)</t>
  </si>
  <si>
    <t>Tata Money Market Fund(G)-Direct Plan</t>
  </si>
  <si>
    <t>Tata Money Market Fund-Reg(G)</t>
  </si>
  <si>
    <t>UTI Money Market Fund(G)-Direct Plan</t>
  </si>
  <si>
    <t>UTI Money Market Fund-Reg(G)</t>
  </si>
  <si>
    <t xml:space="preserve">Category: Multi Asset Allocation </t>
  </si>
  <si>
    <t>Multi Asset Allocation</t>
  </si>
  <si>
    <t>Axis Triple Advantage Fund(G)-Direct Plan</t>
  </si>
  <si>
    <t>Axis Triple Advantage Fund-Reg(G)</t>
  </si>
  <si>
    <t>Essel 3 in 1 Fund(G)</t>
  </si>
  <si>
    <t>Essel 3 in 1 Fund(G)-Direct Plan</t>
  </si>
  <si>
    <t>HDFC Multi-Asset Fund(G)</t>
  </si>
  <si>
    <t>HDFC Multi-Asset Fund(G)-Direct Plan</t>
  </si>
  <si>
    <t>ICICI Pru Multi-Asset Fund(G)</t>
  </si>
  <si>
    <t>ICICI Pru Multi-Asset Fund(G)-Direct Plan</t>
  </si>
  <si>
    <t>Quant Multi Asset Fund(G)</t>
  </si>
  <si>
    <t>Quant Multi Asset Fund(G)-Direct Plan</t>
  </si>
  <si>
    <t>SBI Multi Asset Allocation Fund(G)-Direct Plan</t>
  </si>
  <si>
    <t>SBI Multi Asset Allocation Fund-Reg(G)</t>
  </si>
  <si>
    <t>Tata Multi Asset Opp Fund(G)-Direct Plan</t>
  </si>
  <si>
    <t>Tata Multi Asset Opp Fund-Reg(G)</t>
  </si>
  <si>
    <t>UTI Multi Asset Fund(G)-Direct Plan</t>
  </si>
  <si>
    <t>UTI Multi Asset Fund-Reg(G)</t>
  </si>
  <si>
    <t xml:space="preserve">Category: Multi Cap Fund </t>
  </si>
  <si>
    <t>Multi Cap Fund</t>
  </si>
  <si>
    <t>Aditya Birla SL Equity Fund(G)</t>
  </si>
  <si>
    <t>Aditya Birla SL Equity Fund(G)-Direct Plan</t>
  </si>
  <si>
    <t>Axis Multicap Fund(G)-Direct Plan</t>
  </si>
  <si>
    <t>Axis Multicap Fund-Reg(G)</t>
  </si>
  <si>
    <t>Baroda Multi Cap Fund(G)</t>
  </si>
  <si>
    <t>Baroda Multi Cap Fund(G)-Direct Plan</t>
  </si>
  <si>
    <t>BNP Paribas Multi Cap Fund(G)</t>
  </si>
  <si>
    <t>BNP Paribas Multi Cap Fund(G)-Direct Plan</t>
  </si>
  <si>
    <t>BOI AXA Multi Cap Fund-Reg(G)</t>
  </si>
  <si>
    <t>Canara Rob Equity Diver Fund(G)-Direct Plan</t>
  </si>
  <si>
    <t>Canara Rob Equity Diver Fund-Reg(G)</t>
  </si>
  <si>
    <t>DSP Equity Fund(D)-Direct Plan</t>
  </si>
  <si>
    <t>DSP Equity Fund-Reg(D)</t>
  </si>
  <si>
    <t>Edelweiss Multi-Cap Fund(G)-Direct Plan</t>
  </si>
  <si>
    <t>Edelweiss Multi-Cap Fund-Reg(G)</t>
  </si>
  <si>
    <t>Essel Multi Cap Fund(G)-Direct Plan</t>
  </si>
  <si>
    <t>Essel Multi Cap Fund-Reg(G)</t>
  </si>
  <si>
    <t>Franklin India Equity Fund(G)</t>
  </si>
  <si>
    <t>Franklin India Equity Fund(G)-Direct Plan</t>
  </si>
  <si>
    <t>HDFC Equity Fund(G)</t>
  </si>
  <si>
    <t>HDFC Equity Fund(G)-Direct Plan</t>
  </si>
  <si>
    <t>HSBC Multi Cap Equity Fund(G)</t>
  </si>
  <si>
    <t>HSBC Multi Cap Equity Fund(G)-Direct Plan</t>
  </si>
  <si>
    <t>ICICI Pru Multicap Fund(G)</t>
  </si>
  <si>
    <t>ICICI Pru Multicap Fund(G)-Direct Plan</t>
  </si>
  <si>
    <t>IDBI Diversified Equity Fund(G)</t>
  </si>
  <si>
    <t>IDBI Diversified Equity Fund(G)-Direct Plan</t>
  </si>
  <si>
    <t>IDFC Multi Cap Fund(G)-Direct Plan</t>
  </si>
  <si>
    <t>IDFC Multi Cap Fund-Reg(G)</t>
  </si>
  <si>
    <t>Indiabulls Multi Cap Fund-Reg(G)</t>
  </si>
  <si>
    <t>Invesco India Multicap Fund(G)</t>
  </si>
  <si>
    <t>Invesco India Multicap Fund(G)-Direct Plan</t>
  </si>
  <si>
    <t>ITI Multi-Cap Fund(G)-Direct Plan</t>
  </si>
  <si>
    <t>ITI Multi-Cap Fund-Reg(G)</t>
  </si>
  <si>
    <t>JM Multicap Fund(G)</t>
  </si>
  <si>
    <t>JM Multicap Fund(G)-Direct Plan</t>
  </si>
  <si>
    <t>Kotak Standard Multicap Fund(G)</t>
  </si>
  <si>
    <t>Kotak Standard Multicap Fund(G)-Direct Plan</t>
  </si>
  <si>
    <t>L&amp;T Equity Fund(G)-Direct Plan</t>
  </si>
  <si>
    <t>L&amp;T Equity Fund-Reg(G)</t>
  </si>
  <si>
    <t>LIC MF Multi Cap Fund(G)</t>
  </si>
  <si>
    <t>LIC MF Multi Cap Fund(G)-Direct Plan</t>
  </si>
  <si>
    <t>Mahindra Manulife Multi Cap Badhat Yojana(G)-Direct Plan</t>
  </si>
  <si>
    <t>Mahindra Manulife Multi Cap Badhat Yojana-Reg(G)</t>
  </si>
  <si>
    <t>Motilal Oswal Multicap 35 Fund(G)-Direct Plan</t>
  </si>
  <si>
    <t>Motilal Oswal Multicap 35 Fund-Reg(G)</t>
  </si>
  <si>
    <t>Nippon India Multi Cap Fund(G)</t>
  </si>
  <si>
    <t>Nippon India Multi Cap Fund(G)-Direct Plan</t>
  </si>
  <si>
    <t>Parag Parikh Long Term Equity Fund(G)-Direct Plan</t>
  </si>
  <si>
    <t>Parag Parikh Long Term Equity Fund-Reg(G)</t>
  </si>
  <si>
    <t>PGIM India Diversified Equity Fund(G)-Direct Plan</t>
  </si>
  <si>
    <t>PGIM India Diversified Equity Fund-Reg(G)</t>
  </si>
  <si>
    <t>Principal Multi Cap Growth Fund(G)</t>
  </si>
  <si>
    <t>Principal Multi Cap Growth Fund(G)-Direct Plan</t>
  </si>
  <si>
    <t>Quant Active Fund(G)</t>
  </si>
  <si>
    <t>Quant Active Fund(G)-Direct Plan</t>
  </si>
  <si>
    <t>SBI Magnum Multicap Fund(G)-Direct Plan</t>
  </si>
  <si>
    <t>SBI Magnum Multicap Fund-Reg(G)</t>
  </si>
  <si>
    <t>Shriram Multicap Fund(G)-Direct Plan</t>
  </si>
  <si>
    <t>Shriram Multicap Fund-Reg(G)</t>
  </si>
  <si>
    <t>Sundaram Equity Fund(G)-Direct Plan</t>
  </si>
  <si>
    <t>Sundaram Equity Fund-Reg(G)</t>
  </si>
  <si>
    <t>Tata Multicap Fund(G)-Direct Plan</t>
  </si>
  <si>
    <t>Tata Multicap Fund-Reg(G)</t>
  </si>
  <si>
    <t>Taurus Starshare (Multi Cap) Fund(G)-Direct Plan</t>
  </si>
  <si>
    <t>Taurus Starshare (Multi Cap) Fund-Reg(G)</t>
  </si>
  <si>
    <t>Union Multi Cap Fund(G)-Direct Plan</t>
  </si>
  <si>
    <t>Union Multi Cap Fund-Reg(G)</t>
  </si>
  <si>
    <t>UTI Equity Fund(D)-Direct Plan</t>
  </si>
  <si>
    <t>UTI Equity Fund-Reg(D)</t>
  </si>
  <si>
    <t xml:space="preserve">Category: Overnight Fund </t>
  </si>
  <si>
    <t>Overnight Fund</t>
  </si>
  <si>
    <t>Aditya Birla SL Overnight Fund(G)-Direct Plan</t>
  </si>
  <si>
    <t>Aditya Birla SL Overnight Fund-Reg(G)</t>
  </si>
  <si>
    <t>Axis Overnight Fund(G)-Direct Plan</t>
  </si>
  <si>
    <t>Axis Overnight Fund-Reg(G)</t>
  </si>
  <si>
    <t>Baroda Overnight Fund(G)-Direct Plan</t>
  </si>
  <si>
    <t>Baroda Overnight Fund-Reg(G)</t>
  </si>
  <si>
    <t>BNP Paribas Overnight Fund(G)-Direct Plan</t>
  </si>
  <si>
    <t>BNP Paribas Overnight Fund-Reg(G)</t>
  </si>
  <si>
    <t>BOI AXA Overnight Fund(G)-Direct Plan</t>
  </si>
  <si>
    <t>BOI AXA Overnight Fund-Reg(G)</t>
  </si>
  <si>
    <t>Canara Rob Overnight Fund(G)-Direct Plan</t>
  </si>
  <si>
    <t>Canara Rob Overnight Fund-Reg(G)</t>
  </si>
  <si>
    <t>DSP Overnight Fund(G)-Direct Plan</t>
  </si>
  <si>
    <t>DSP Overnight Fund-Reg(G)</t>
  </si>
  <si>
    <t>Edelweiss Overnight Fund(G)-Direct Plan</t>
  </si>
  <si>
    <t>Edelweiss Overnight Fund-Reg(G)</t>
  </si>
  <si>
    <t>Franklin India Overnight Fund(G)</t>
  </si>
  <si>
    <t>Franklin India Overnight Fund(G)-Direct Plan</t>
  </si>
  <si>
    <t>HDFC Overnight Fund(G)</t>
  </si>
  <si>
    <t>HDFC Overnight Fund(G)-Direct Plan</t>
  </si>
  <si>
    <t>HSBC Overnight Fund(G)-Direct Plan</t>
  </si>
  <si>
    <t>HSBC Overnight Fund-Reg(G)</t>
  </si>
  <si>
    <t>ICICI Pru Overnight Fund(G)</t>
  </si>
  <si>
    <t>ICICI Pru Overnight Fund(G)-Direct Plan</t>
  </si>
  <si>
    <t>IDFC Overnight Fund(G)-Direct Plan</t>
  </si>
  <si>
    <t>IDFC Overnight Fund-Reg(G)</t>
  </si>
  <si>
    <t>Indiabulls Overnight Fund(G)-Direct Plan</t>
  </si>
  <si>
    <t>Indiabulls Overnight Fund-Reg(G)</t>
  </si>
  <si>
    <t>Invesco India Overnight Fund(G)-Direct Plan</t>
  </si>
  <si>
    <t>Invesco India Overnight Fund-Reg(G)</t>
  </si>
  <si>
    <t>ITI Overnight Fund(G)-Direct Plan</t>
  </si>
  <si>
    <t>ITI Overnight Fund-Reg(G)</t>
  </si>
  <si>
    <t>JM Overnight Fund(G)-Direct Plan</t>
  </si>
  <si>
    <t>JM Overnight Fund-Reg(G)</t>
  </si>
  <si>
    <t>Kotak Overnight Fund(G)-Direct Plan</t>
  </si>
  <si>
    <t>Kotak Overnight Fund-Reg(G)</t>
  </si>
  <si>
    <t>L&amp;T Overnight Fund(G)-Direct Plan</t>
  </si>
  <si>
    <t>L&amp;T Overnight Fund-Reg(G)</t>
  </si>
  <si>
    <t>LIC MF Overnight Fund(G)-Direct Plan</t>
  </si>
  <si>
    <t>LIC MF Overnight Fund-Reg(G)</t>
  </si>
  <si>
    <t>Mahindra Manulife Overnight Fund(G)-Direct Plan</t>
  </si>
  <si>
    <t>Mahindra Manulife Overnight Fund-Reg(G)</t>
  </si>
  <si>
    <t>Mirae Asset Overnight Fund(G)-Direct Plan</t>
  </si>
  <si>
    <t>Mirae Asset Overnight Fund-Reg(G)</t>
  </si>
  <si>
    <t>Nippon India Overnight Fund(G)-Direct Plan</t>
  </si>
  <si>
    <t>Nippon India Overnight Fund-Reg(G)</t>
  </si>
  <si>
    <t>PGIM India Overnight Fund(G)-Direct Plan</t>
  </si>
  <si>
    <t>PGIM India Overnight Fund-Reg(G)</t>
  </si>
  <si>
    <t>SBI Overnight Fund(G)-Direct Plan</t>
  </si>
  <si>
    <t>SBI Overnight Fund-Reg(G)</t>
  </si>
  <si>
    <t>Sundaram Overnight Fund(G)-Direct Plan</t>
  </si>
  <si>
    <t>Sundaram Overnight Fund-Reg(G)</t>
  </si>
  <si>
    <t>Tata Overnight Fund(G)-Direct Plan</t>
  </si>
  <si>
    <t>Tata Overnight Fund-Reg(G)</t>
  </si>
  <si>
    <t>Union Overnight Fund(G)-Direct Plan</t>
  </si>
  <si>
    <t>Union Overnight Fund-Reg(G)</t>
  </si>
  <si>
    <t>UTI Overnight Fund(G)-Direct plan</t>
  </si>
  <si>
    <t>UTI Overnight Fund-Reg(G)</t>
  </si>
  <si>
    <t>YES Overnight Fund(G)-Direct Plan</t>
  </si>
  <si>
    <t>YES Overnight Fund-Reg(G)</t>
  </si>
  <si>
    <t xml:space="preserve">Category: Short &amp; Mid Term </t>
  </si>
  <si>
    <t>Short &amp; Mid Term</t>
  </si>
  <si>
    <t>Aditya Birla SL G-Sec Fund(G)</t>
  </si>
  <si>
    <t>Aditya Birla SL G-Sec Fund(G)-Instant Gain-Direct Plan</t>
  </si>
  <si>
    <t>Axis Gilt Fund(G)-Direct Plan</t>
  </si>
  <si>
    <t>Axis Gilt Fund-Reg(G)</t>
  </si>
  <si>
    <t>Baroda Gilt Fund(G)</t>
  </si>
  <si>
    <t>Baroda Gilt Fund(G)-Direct Plan</t>
  </si>
  <si>
    <t>Canara Rob Gilt 1988(G)-Direct Plan</t>
  </si>
  <si>
    <t>Canara Rob Gilt 1988-Reg(G)</t>
  </si>
  <si>
    <t>DSP G-Sec Fund(G)-Direct Plan</t>
  </si>
  <si>
    <t>DSP G-Sec Fund-Reg(G)</t>
  </si>
  <si>
    <t>Edelweiss Government Securities Fund(G)-Direct Plan</t>
  </si>
  <si>
    <t>Edelweiss Government Securities Fund-Reg(G)</t>
  </si>
  <si>
    <t>Franklin India G-Sec Fund(G)</t>
  </si>
  <si>
    <t>Franklin India G-Sec Fund(G)-Direct Plan</t>
  </si>
  <si>
    <t>HDFC Gilt Fund(G)</t>
  </si>
  <si>
    <t>HDFC Gilt Fund(G)-Direct Plan</t>
  </si>
  <si>
    <t>ICICI Pru Gilt Fund(G)</t>
  </si>
  <si>
    <t>ICICI Pru Gilt Fund(G)-Direct Plan</t>
  </si>
  <si>
    <t>IDBI Gilt Fund(G)</t>
  </si>
  <si>
    <t>IDBI Gilt Fund(G)-Direct Plan</t>
  </si>
  <si>
    <t>IDFC G-Sec-Invest(G)-Direct Plan</t>
  </si>
  <si>
    <t>IDFC G-Sec-Invest-Reg(G)</t>
  </si>
  <si>
    <t>Invesco India Gilt Fund(G)</t>
  </si>
  <si>
    <t>Invesco India Gilt Fund(G)-Direct Plan</t>
  </si>
  <si>
    <t>Kotak Gilt Fund-PF&amp;Trust(G)-Direct Plan</t>
  </si>
  <si>
    <t>Kotak Gilt Fund-Reg(G)</t>
  </si>
  <si>
    <t>L&amp;T Gilt Fund(G)-Direct Plan</t>
  </si>
  <si>
    <t>L&amp;T Gilt Fund-Reg(G)</t>
  </si>
  <si>
    <t>LIC MF G-Sec Fund(G)-Direct Plan</t>
  </si>
  <si>
    <t>LIC MF G-Sec Fund-Reg(G)</t>
  </si>
  <si>
    <t>Nippon India Gilt Securities Fund(G)</t>
  </si>
  <si>
    <t>Nippon India Gilt Securities-DMDO-Direct Plan</t>
  </si>
  <si>
    <t>PGIM India Gilt Fund(G)</t>
  </si>
  <si>
    <t>PGIM India Gilt Fund(G)-Direct Plan</t>
  </si>
  <si>
    <t>SBI Magnum Gilt Fund(G)-Direct Plan</t>
  </si>
  <si>
    <t>SBI Magnum Gilt Fund-Reg(G)</t>
  </si>
  <si>
    <t>Tata Gilt Securities Fund(G)-Direct Plan</t>
  </si>
  <si>
    <t>Tata Gilt Securities Fund-Reg(G)</t>
  </si>
  <si>
    <t>UTI Gilt Fund(G)-Direct Plan</t>
  </si>
  <si>
    <t>UTI Gilt Fund-Reg(G)</t>
  </si>
  <si>
    <t xml:space="preserve">Category: Short Duration </t>
  </si>
  <si>
    <t>Short Duration</t>
  </si>
  <si>
    <t>Aditya Birla SL Short Term Fund(G)</t>
  </si>
  <si>
    <t>Aditya Birla SL Short Term Fund(G)-Direct Plan</t>
  </si>
  <si>
    <t>Axis Short Term Fund(G)-Direct Plan</t>
  </si>
  <si>
    <t>Axis Short Term Fund-Reg(G)</t>
  </si>
  <si>
    <t>Baroda ST Bond Fund(G)</t>
  </si>
  <si>
    <t>Baroda ST Bond Fund(G)-Direct Plan</t>
  </si>
  <si>
    <t>BNP Paribas Short Term Fund(G)</t>
  </si>
  <si>
    <t>BNP Paribas Short Term Fund(G)-Direct Plan</t>
  </si>
  <si>
    <t>BOI AXA Short Term Income Fund(G)-Direct Plan</t>
  </si>
  <si>
    <t>BOI AXA Short Term Income Fund-Reg(G)</t>
  </si>
  <si>
    <t>Canara Rob Short Duration Fund(G)-Direct Plan</t>
  </si>
  <si>
    <t>Canara Rob Short Duration Fund-Reg(G)</t>
  </si>
  <si>
    <t>DSP Short Term Fund(G)-Direct Plan</t>
  </si>
  <si>
    <t>DSP Short Term Fund-Reg(G)</t>
  </si>
  <si>
    <t>Edelweiss Short Term Fund(G)-Direct Plan</t>
  </si>
  <si>
    <t>Edelweiss Short Term Fund-Reg(G)</t>
  </si>
  <si>
    <t>Franklin India Short Term Income Plan-Segregated Portfolio 1-Ret(G)-Direct Plan</t>
  </si>
  <si>
    <t>Franklin India Short Term Income Plan-Segregated Portfolio 2-Ret(G)</t>
  </si>
  <si>
    <t>Franklin India Short Term Income Plan-Segregated Portfolio 2-Ret(G)-Direct Plan</t>
  </si>
  <si>
    <t>Franklin India Short Term Income Plan-Segregated Portfolio 3-Ret(G)</t>
  </si>
  <si>
    <t>Franklin India Short Term Income Plan-Segregated Portfolio 3-Ret(G)-Direct Plan</t>
  </si>
  <si>
    <t>Franklin India ST Income Plan(G)</t>
  </si>
  <si>
    <t>Franklin India ST Income Plan(G)-Direct Plan</t>
  </si>
  <si>
    <t>HDFC Short Term Debt Fund(G)</t>
  </si>
  <si>
    <t>HDFC Short Term Debt Fund(G)-Direct Plan</t>
  </si>
  <si>
    <t>HSBC Short Duration Fund(G)</t>
  </si>
  <si>
    <t>HSBC Short Duration Fund(G)-Direct Plan</t>
  </si>
  <si>
    <t>ICICI Pru Short Term Fund(G)</t>
  </si>
  <si>
    <t>ICICI Pru Short Term Fund(G)-Direct Plan</t>
  </si>
  <si>
    <t>IDBI ST Bond(G)</t>
  </si>
  <si>
    <t>IDBI ST Bond(G)-Direct Plan</t>
  </si>
  <si>
    <t>IDFC Bond Fund - Short Term Plan(G)-Direct Plan</t>
  </si>
  <si>
    <t>IDFC Bond Fund - Short Term Plan-Reg(G)</t>
  </si>
  <si>
    <t>Indiabulls Short Term Fund(G)</t>
  </si>
  <si>
    <t>Indiabulls Short Term Fund(G)-Direct Plan</t>
  </si>
  <si>
    <t>Invesco India Short Term Fund(G)</t>
  </si>
  <si>
    <t>Invesco India Short Term Fund(G)-Direct Plan</t>
  </si>
  <si>
    <t>JM Short Term Fund(G)</t>
  </si>
  <si>
    <t>JM Short Term Fund(G)-Direct Plan</t>
  </si>
  <si>
    <t>Kotak Bond Short Term Fund(G)</t>
  </si>
  <si>
    <t>Kotak Bond Short Term Fund(G)-Direct Plan</t>
  </si>
  <si>
    <t>L&amp;T Short Term Bond Fund(G)-Direct Plan</t>
  </si>
  <si>
    <t>L&amp;T Short Term Bond Fund-Reg(G)</t>
  </si>
  <si>
    <t>LIC MF ST Debt Fund(G)-Direct Plan</t>
  </si>
  <si>
    <t>LIC MF ST Debt Fund-Reg(G)</t>
  </si>
  <si>
    <t>Mirae Asset Short Term Fund(G)</t>
  </si>
  <si>
    <t>Mirae Asset Short Term Fund(G)-Direct Plan</t>
  </si>
  <si>
    <t>Nippon India Short Term Fund(G)</t>
  </si>
  <si>
    <t>Nippon India Short Term Fund(G)-Direct Plan</t>
  </si>
  <si>
    <t>PGIM India Short Maturity Fund(G)</t>
  </si>
  <si>
    <t>PGIM India Short Maturity Fund(G)-Direct Plan</t>
  </si>
  <si>
    <t>Principal Short Term Debt Fund(G)</t>
  </si>
  <si>
    <t>Principal Short Term Debt Fund(G)-Direct Plan</t>
  </si>
  <si>
    <t>SBI Short Term Debt Fund(G)-Direct Plan</t>
  </si>
  <si>
    <t>SBI Short Term Debt Fund-Reg(G)</t>
  </si>
  <si>
    <t>Sundaram Short Term Debt Fund(G)</t>
  </si>
  <si>
    <t>Sundaram Short Term Debt Fund(G)-Direct Plan</t>
  </si>
  <si>
    <t>Tata ST Bond Fund(G)</t>
  </si>
  <si>
    <t>Tata ST Bond Fund(G)-Direct Plan</t>
  </si>
  <si>
    <t>UTI ST Income Fund(G)-Direct Plan</t>
  </si>
  <si>
    <t>UTI ST Income Fund-Reg(G)</t>
  </si>
  <si>
    <t xml:space="preserve">Category: Small cap Fund </t>
  </si>
  <si>
    <t>Small cap Fund</t>
  </si>
  <si>
    <t>Aditya Birla SL Small Cap Fund(G)</t>
  </si>
  <si>
    <t>Aditya Birla SL Small Cap Fund(G)-Direct Plan</t>
  </si>
  <si>
    <t>Axis Small Cap Fund(G)-Direct Plan</t>
  </si>
  <si>
    <t>Axis Small Cap Fund-Reg(G)</t>
  </si>
  <si>
    <t>BOI AXA Small Cap Fund(G)-Direct Plan</t>
  </si>
  <si>
    <t>BOI AXA Small Cap Fund-Reg(G)</t>
  </si>
  <si>
    <t>Canara Rob Small Cap Fund(G)-Direct Plan</t>
  </si>
  <si>
    <t>Canara Rob Small Cap Fund-Reg(G)</t>
  </si>
  <si>
    <t>DSP Small Cap Fund(G)-Direct Plan</t>
  </si>
  <si>
    <t>DSP Small Cap Fund-Reg(G)</t>
  </si>
  <si>
    <t>Edelweiss Small Cap Fund(G)-Direct Plan</t>
  </si>
  <si>
    <t>Edelweiss Small Cap Fund-Reg(G)</t>
  </si>
  <si>
    <t>Franklin India Smaller Cos Fund(G)</t>
  </si>
  <si>
    <t>Franklin India Smaller Cos Fund(G)-Direct Plan</t>
  </si>
  <si>
    <t>HDFC Small Cap Fund(G)-Direct Plan</t>
  </si>
  <si>
    <t>HDFC Small Cap Fund-Reg(G)</t>
  </si>
  <si>
    <t>HSBC Small Cap Equity Fund(G)</t>
  </si>
  <si>
    <t>HSBC Small Cap Equity Fund(G)-Direct Plan</t>
  </si>
  <si>
    <t>ICICI Pru Smallcap Fund(G)</t>
  </si>
  <si>
    <t>ICICI Pru Smallcap Fund(G)-Direct Plan</t>
  </si>
  <si>
    <t>IDBI Small Cap Fund(G)</t>
  </si>
  <si>
    <t>IDBI Small Cap Fund(G)-Direct Plan</t>
  </si>
  <si>
    <t>IDFC Emerging Businesses Fund(G)-Direct Plan</t>
  </si>
  <si>
    <t>IDFC Emerging Businesses Fund-Reg(G)</t>
  </si>
  <si>
    <t>Invesco India Smallcap Fund(G)-Direct Plan</t>
  </si>
  <si>
    <t>Invesco India Smallcap Fund-Reg(G)</t>
  </si>
  <si>
    <t>ITI Small Cap Fund(G)-Direct Plan</t>
  </si>
  <si>
    <t>ITI Small Cap Fund-Reg(G)</t>
  </si>
  <si>
    <t>Kotak Small Cap Fund(G)</t>
  </si>
  <si>
    <t>Kotak Small Cap Fund(G)-Direct Plan</t>
  </si>
  <si>
    <t>L&amp;T Emerging Businesses Fund(G)-Direct Plan</t>
  </si>
  <si>
    <t>L&amp;T Emerging Businesses Fund-Reg(G)</t>
  </si>
  <si>
    <t>Nippon India Small Cap Fund(G)</t>
  </si>
  <si>
    <t>Nippon India Small Cap Fund(G)-Direct Plan</t>
  </si>
  <si>
    <t>Principal Small Cap Fund(G)-Direct Plan</t>
  </si>
  <si>
    <t>Principal Small Cap Fund-Reg(G)</t>
  </si>
  <si>
    <t>Quant Small Cap Fund(G)</t>
  </si>
  <si>
    <t>Quant Small Cap Fund(G)-direct Plan</t>
  </si>
  <si>
    <t>SBI Small Cap Fund(G)-Direct Plan</t>
  </si>
  <si>
    <t>SBI Small Cap Fund-Reg(G)</t>
  </si>
  <si>
    <t>Sundaram Small Cap Fund(G)</t>
  </si>
  <si>
    <t>Sundaram Small Cap Fund(G)-Direct Plan</t>
  </si>
  <si>
    <t>Tata Small Cap Fund(G)-Direct Plan</t>
  </si>
  <si>
    <t>Tata Small Cap Fund-Reg(G)</t>
  </si>
  <si>
    <t>Union Small Cap Fund(G)-Direct Plan</t>
  </si>
  <si>
    <t>Union Small Cap Fund-Reg(G)</t>
  </si>
  <si>
    <t xml:space="preserve">Category: Ultra Short Duration </t>
  </si>
  <si>
    <t>Ultra Short Duration</t>
  </si>
  <si>
    <t>Aditya Birla SL Savings Fund(G)-Direct Plan</t>
  </si>
  <si>
    <t>Aditya Birla SL Savings Fund-Reg(G)</t>
  </si>
  <si>
    <t>Axis Ultra Short Term Fund(G)-Direct Plan</t>
  </si>
  <si>
    <t>Axis Ultra Short Term Fund-Reg(G)</t>
  </si>
  <si>
    <t>Baroda Ultra Short Duration Fund(G)</t>
  </si>
  <si>
    <t>Baroda Ultra Short Duration Fund(G)-Direct Plan</t>
  </si>
  <si>
    <t>BOI AXA Ultra Short Duration Fund(G)-Direct Plan</t>
  </si>
  <si>
    <t>BOI AXA Ultra Short Duration Fund-Reg(G)</t>
  </si>
  <si>
    <t>Canara Rob Ultra Short Term Fund(G)-Direct Plan</t>
  </si>
  <si>
    <t>Canara Rob Ultra Short Term Fund-Reg(G)</t>
  </si>
  <si>
    <t>DSP Ultra Short Fund(G)-Direct Plan</t>
  </si>
  <si>
    <t>DSP Ultra Short Fund-Reg(G)</t>
  </si>
  <si>
    <t>Essel Ultra Short Term Fund(G)-Direct Plan</t>
  </si>
  <si>
    <t>Essel Ultra Short Term Fund-Reg(G)</t>
  </si>
  <si>
    <t>Franklin India Ultra Short Bond Fund-Segregated Portfolio 1-Super Inst(G)</t>
  </si>
  <si>
    <t>Franklin India Ultra Short Bond Fund-Segregated Portfolio 1-Super Inst(G)-Direct Plan</t>
  </si>
  <si>
    <t>Franklin India Ultra Short Bond Fund-Super Inst(G)</t>
  </si>
  <si>
    <t>Franklin India Ultra Short Bond Fund-Super Inst(G)-Direct Plan</t>
  </si>
  <si>
    <t>HDFC Ultra Short Term Fund(G)-Direct Plan</t>
  </si>
  <si>
    <t>HDFC Ultra Short Term Fund-Reg(G)</t>
  </si>
  <si>
    <t>HSBC Ultra Short Duration Fund(G)-Direct Plan</t>
  </si>
  <si>
    <t>HSBC Ultra Short Duration Fund-Reg(G)</t>
  </si>
  <si>
    <t>ICICI Pru Ultra Short Term Fund Fund(G)</t>
  </si>
  <si>
    <t>ICICI Pru Ultra Short Term Fund Fund(G)-Direct Plan</t>
  </si>
  <si>
    <t>IDBI Ultra ST(G)</t>
  </si>
  <si>
    <t>IDBI Ultra ST(G)-Direct Plan</t>
  </si>
  <si>
    <t>IDFC Ultra Short Term Fund(G)-Direct Plan</t>
  </si>
  <si>
    <t>IDFC Ultra Short Term Fund-Reg(G)</t>
  </si>
  <si>
    <t>Indiabulls Ultra Short Term Fund(G)</t>
  </si>
  <si>
    <t>Indiabulls Ultra Short Term Fund(G)-Direct Plan</t>
  </si>
  <si>
    <t>Invesco India Ultra Short Term Fund(G)</t>
  </si>
  <si>
    <t>Invesco India Ultra Short Term Fund(G)-Direct Plan</t>
  </si>
  <si>
    <t>JM Ultra Short Duration Fund(G)</t>
  </si>
  <si>
    <t>JM Ultra Short Duration Fund(G)-Direct Plan</t>
  </si>
  <si>
    <t>Kotak Savings Fund(G)</t>
  </si>
  <si>
    <t>Kotak Savings Fund(G)-Direct Plan</t>
  </si>
  <si>
    <t>L&amp;T Ultra Short Term Fund(G)</t>
  </si>
  <si>
    <t>L&amp;T Ultra Short Term Fund(G)-Direct Plan</t>
  </si>
  <si>
    <t>LIC MF Ultra Short Term Fund(G)-Direct Plan</t>
  </si>
  <si>
    <t>LIC MF Ultra Short Term Fund-Reg(G)</t>
  </si>
  <si>
    <t>Mahindra Manulife Ultra Short Term Fund(G)-Direct Plan</t>
  </si>
  <si>
    <t>Mahindra Manulife Ultra Short Term Fund-Reg(G)</t>
  </si>
  <si>
    <t>Motilal Oswal Ultra Short Term Fund(G)-Direct Plan</t>
  </si>
  <si>
    <t>Motilal Oswal Ultra Short Term Fund-Reg(G)</t>
  </si>
  <si>
    <t>Nippon India Ultra Short Duration Fund(G)</t>
  </si>
  <si>
    <t>Nippon India Ultra Short Duration Fund(G)-Direct Plan</t>
  </si>
  <si>
    <t>Nippon India Ultra Short Duration Fund-Segregated Portfolio 1-(G)</t>
  </si>
  <si>
    <t>Nippon India Ultra Short Duration Fund-Segregated Portfolio 1-(G)-Direct Plan</t>
  </si>
  <si>
    <t>PGIM India Ultra ST Fund(G)</t>
  </si>
  <si>
    <t>PGIM India Ultra ST Fund(G)-Direct Plan</t>
  </si>
  <si>
    <t>Principal Ultra Short Term Fund(G)</t>
  </si>
  <si>
    <t>Principal Ultra Short Term Fund(G)-Direct Plan</t>
  </si>
  <si>
    <t>SBI Magnum Ultra Short Duration Fund(G)-Direct Plan</t>
  </si>
  <si>
    <t>SBI Magnum Ultra Short Duration Fund-Reg(G)</t>
  </si>
  <si>
    <t>Sundaram Ultra Short Term Fund(G)-Direct Plan</t>
  </si>
  <si>
    <t>Sundaram Ultra Short Term Fund-Reg(G)</t>
  </si>
  <si>
    <t>Tata Ultra Short Term Fund(G)-Direct Plan</t>
  </si>
  <si>
    <t>Tata Ultra Short Term Fund-Reg(G)</t>
  </si>
  <si>
    <t>UTI Ultra Short Term Fund(G)-Direct Plan</t>
  </si>
  <si>
    <t>UTI Ultra Short Term Fund-Reg(G)</t>
  </si>
  <si>
    <t>YES Ultra Short Term Fund(G)-Direct Plan</t>
  </si>
  <si>
    <t>YES Ultra Short Term Fund-Reg(G)</t>
  </si>
  <si>
    <t>Category: Large Cap Fund [Direct Plans]</t>
  </si>
  <si>
    <t>Category: Large Cap Fund [Regular Plans]</t>
  </si>
  <si>
    <t>Debt - Credit Risk (Direct)</t>
  </si>
  <si>
    <t>Debt - Credit Risk (Regular)</t>
  </si>
  <si>
    <t>Debt - Ultra Short Dur. (Direct)</t>
  </si>
  <si>
    <t>Debt - Ultra Short Dur. (Regular)</t>
  </si>
  <si>
    <t>Category: Large &amp; Mid Cap Fund [Direct Plans]</t>
  </si>
  <si>
    <t>Category: Large &amp; Mid Cap Fund [Regular Plans]</t>
  </si>
  <si>
    <t>Category: Multi Cap Fund [Direct Plans]</t>
  </si>
  <si>
    <t>Category: Mid Cap Fund [Direct Plans]</t>
  </si>
  <si>
    <t>Category: Mid Cap Fund [Regular Plans]</t>
  </si>
  <si>
    <t>Category: Small Cap Fund [Direct Plans]</t>
  </si>
  <si>
    <t>Category: Small Cap Fund [RegularPlans]</t>
  </si>
  <si>
    <t>Category: Focused Fund [Direct Plans]</t>
  </si>
  <si>
    <t>Category: Focused Fund [Regular Plans]</t>
  </si>
  <si>
    <t>Category: Contra Fund [Direct Plans]</t>
  </si>
  <si>
    <t>Category: Contra Fund [Regular Plans]</t>
  </si>
  <si>
    <t>Category: Dividend Yield [Regular Plans]</t>
  </si>
  <si>
    <t>Category: Dividend Yield [Direct Plans]</t>
  </si>
  <si>
    <t>Category: Aggressive Hybrid Fund [Direct Plans]</t>
  </si>
  <si>
    <t>Category: Aggressive Hybrid Fund [Regular Plans]</t>
  </si>
  <si>
    <t>Category: Balanced Advantage [Regular Plans]</t>
  </si>
  <si>
    <t>Category: Balanced Advantage [Direct Plans]</t>
  </si>
  <si>
    <t>Category: Multi Asset Allocation [Regular Plans]</t>
  </si>
  <si>
    <t>Category: Multi Asset Allocation [Direct Plans]</t>
  </si>
  <si>
    <t>Category: Overnight Fund [Direct Plans]</t>
  </si>
  <si>
    <t>Category: Overnight Fund [Regular Plans]</t>
  </si>
  <si>
    <t>Category: Ultra Short Duration Fund [Direct Plans]</t>
  </si>
  <si>
    <t>Category: Ultra Short Duration Fund [Regular Plans]</t>
  </si>
  <si>
    <t>Category: Low Duration Fund [Direct Plans]</t>
  </si>
  <si>
    <t>Category: Low Duration Fund [Regular Plans]</t>
  </si>
  <si>
    <t>Category: Money Market Fund [Direct Plans]</t>
  </si>
  <si>
    <t>Category: Floating Rate Fund [Direct Plans]</t>
  </si>
  <si>
    <t>Category: Floating Rate Fund [Regular Plans]</t>
  </si>
  <si>
    <t>Category: Short Duration Fund [Direct Plans]</t>
  </si>
  <si>
    <t>Category: Short Duration Fund [Regular Plans]</t>
  </si>
  <si>
    <t>Category: Medium / Medium-Long / Long Duration Fund [Direct Plans]</t>
  </si>
  <si>
    <t>Category: Medium / Medium-Long / Long Duration Fund [Regular Plans]</t>
  </si>
  <si>
    <t>Category: G-Sec Funds [Direct Plans]</t>
  </si>
  <si>
    <t>Category: G-Sec Funds [Regular Plans]</t>
  </si>
  <si>
    <t>Category: Banking &amp; PSU Debt Fund [Direct Plans]</t>
  </si>
  <si>
    <t>Category: Banking &amp; PSU Debt Fund [Regular Plans]</t>
  </si>
  <si>
    <t>Category: Corporate Bond Fund [Regular Plans]</t>
  </si>
  <si>
    <t>Category: Corporate Bond Fund [Direct Plans]</t>
  </si>
  <si>
    <t>Debt - Corporate Bond (Direct)</t>
  </si>
  <si>
    <t>Debt - Corporate Bond (Regular)</t>
  </si>
  <si>
    <t>Category: Credit Risk Fund [Direct Plans]</t>
  </si>
  <si>
    <t>Category: Credit Risk Fund [Regular Plans]</t>
  </si>
  <si>
    <t>Category: Gold Exchange Traded Funds (ETFs)</t>
  </si>
  <si>
    <t>Category: Gold Funds</t>
  </si>
  <si>
    <t>Category: Multi Cap Fund [Regular Plans]</t>
  </si>
  <si>
    <t>Category: Money Market Fund [Regular Plans]</t>
  </si>
  <si>
    <t>Quantum Multi Asset FOFs-Reg(G)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</si>
</sst>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
    <numFmt numFmtId="165" formatCode="dd\-mmm\-yyyy"/>
    <numFmt numFmtId="166" formatCode="dd/mmm/yyyy"/>
  </numFmts>
  <fonts count="21" x14ac:knownFonts="1">
    <font>
      <sz val="11"/>
      <color theme="1"/>
      <name val="Calibri"/>
      <family val="2"/>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sz val="11"/>
      <color theme="1"/>
      <name val="Calibri"/>
      <family val="2"/>
      <charset val="1"/>
      <scheme val="minor"/>
    </font>
    <font>
      <b/>
      <sz val="11"/>
      <color theme="1"/>
      <name val="Calibri"/>
      <family val="2"/>
      <scheme val="minor"/>
    </font>
    <font>
      <sz val="11"/>
      <color rgb="FFFFFFFF"/>
      <name val="Calibri"/>
      <family val="2"/>
      <charset val="1"/>
      <scheme val="minor"/>
    </font>
    <font>
      <sz val="11"/>
      <color rgb="FF000000"/>
      <name val="Calibri"/>
      <family val="2"/>
      <charset val="1"/>
      <scheme val="minor"/>
    </font>
    <font>
      <b/>
      <sz val="11"/>
      <color theme="0"/>
      <name val="Calibri"/>
      <family val="2"/>
      <scheme val="minor"/>
    </font>
    <font>
      <u/>
      <sz val="11"/>
      <color theme="10"/>
      <name val="Calibri"/>
      <family val="2"/>
      <scheme val="minor"/>
    </font>
    <font>
      <sz val="11"/>
      <name val="Calibri"/>
      <family val="2"/>
      <scheme val="minor"/>
    </font>
    <font>
      <b/>
      <sz val="11"/>
      <name val="Calibri"/>
      <family val="2"/>
      <scheme val="minor"/>
    </font>
    <font>
      <sz val="11"/>
      <color rgb="FF002060"/>
      <name val="Calibri"/>
      <family val="2"/>
      <scheme val="minor"/>
    </font>
    <font>
      <b/>
      <sz val="11"/>
      <color rgb="FF002060"/>
      <name val="Calibri"/>
      <family val="2"/>
      <scheme val="minor"/>
    </font>
    <font>
      <b/>
      <sz val="13"/>
      <color theme="10"/>
      <name val="Calibri"/>
      <family val="2"/>
      <scheme val="minor"/>
    </font>
    <font>
      <sz val="11"/>
      <color rgb="FFFFFFFF"/>
      <name val="Calibri"/>
      <family val="2"/>
      <scheme val="minor"/>
    </font>
    <font>
      <sz val="11"/>
      <color rgb="FF000000"/>
      <name val="Calibri"/>
      <family val="2"/>
      <scheme val="minor"/>
    </font>
    <font>
      <b/>
      <i/>
      <sz val="11"/>
      <color theme="1"/>
      <name val="Calibri"/>
      <family val="2"/>
      <scheme val="minor"/>
    </font>
    <font>
      <b/>
      <i/>
      <u/>
      <sz val="11"/>
      <color theme="10"/>
      <name val="Calibri"/>
      <family val="2"/>
      <scheme val="minor"/>
    </font>
    <font>
      <b/>
      <u/>
      <sz val="11"/>
      <color theme="10"/>
      <name val="Calibri"/>
      <family val="2"/>
      <scheme val="minor"/>
    </font>
  </fonts>
  <fills count="13">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39997558519241921"/>
        <bgColor indexed="64"/>
      </patternFill>
    </fill>
    <fill>
      <patternFill patternType="solid">
        <fgColor theme="4" tint="0.59999389629810485"/>
        <bgColor indexed="64"/>
      </patternFill>
    </fill>
    <fill>
      <patternFill patternType="solid">
        <fgColor rgb="FF0000FF"/>
        <bgColor indexed="64"/>
      </patternFill>
    </fill>
    <fill>
      <patternFill patternType="solid">
        <fgColor rgb="FFD3D3D3"/>
        <bgColor indexed="64"/>
      </patternFill>
    </fill>
    <fill>
      <patternFill patternType="solid">
        <fgColor rgb="FFFFFF00"/>
        <bgColor indexed="64"/>
      </patternFill>
    </fill>
    <fill>
      <patternFill patternType="solid">
        <fgColor rgb="FFADD8E6"/>
        <bgColor indexed="64"/>
      </patternFill>
    </fill>
    <fill>
      <patternFill patternType="solid">
        <fgColor theme="4" tint="-0.249977111117893"/>
        <bgColor indexed="64"/>
      </patternFill>
    </fill>
    <fill>
      <patternFill patternType="solid">
        <fgColor theme="4" tint="0.39997558519241921"/>
        <bgColor indexed="64"/>
      </patternFill>
    </fill>
    <fill>
      <patternFill patternType="solid">
        <fgColor rgb="FF002060"/>
        <bgColor indexed="64"/>
      </patternFill>
    </fill>
  </fills>
  <borders count="27">
    <border>
      <left/>
      <right/>
      <top/>
      <bottom/>
      <diagonal/>
    </border>
    <border>
      <left style="thin">
        <color theme="3" tint="-0.249977111117893"/>
      </left>
      <right style="thin">
        <color theme="3" tint="-0.249977111117893"/>
      </right>
      <top style="thin">
        <color theme="3" tint="-0.249977111117893"/>
      </top>
      <bottom/>
      <diagonal/>
    </border>
    <border>
      <left style="thin">
        <color theme="3" tint="-0.249977111117893"/>
      </left>
      <right style="thin">
        <color theme="3" tint="-0.249977111117893"/>
      </right>
      <top style="thin">
        <color theme="3" tint="-0.249977111117893"/>
      </top>
      <bottom style="thin">
        <color theme="3" tint="-0.249977111117893"/>
      </bottom>
      <diagonal/>
    </border>
    <border>
      <left style="medium">
        <color theme="3" tint="-0.249977111117893"/>
      </left>
      <right/>
      <top style="medium">
        <color theme="3" tint="-0.249977111117893"/>
      </top>
      <bottom/>
      <diagonal/>
    </border>
    <border>
      <left/>
      <right/>
      <top style="medium">
        <color theme="3" tint="-0.249977111117893"/>
      </top>
      <bottom/>
      <diagonal/>
    </border>
    <border>
      <left/>
      <right style="medium">
        <color theme="3" tint="-0.249977111117893"/>
      </right>
      <top style="medium">
        <color theme="3" tint="-0.249977111117893"/>
      </top>
      <bottom/>
      <diagonal/>
    </border>
    <border>
      <left style="medium">
        <color theme="3" tint="-0.249977111117893"/>
      </left>
      <right/>
      <top/>
      <bottom style="medium">
        <color theme="3" tint="-0.249977111117893"/>
      </bottom>
      <diagonal/>
    </border>
    <border>
      <left/>
      <right/>
      <top/>
      <bottom style="medium">
        <color theme="3" tint="-0.249977111117893"/>
      </bottom>
      <diagonal/>
    </border>
    <border>
      <left/>
      <right style="medium">
        <color theme="3" tint="-0.249977111117893"/>
      </right>
      <top/>
      <bottom style="medium">
        <color theme="3" tint="-0.249977111117893"/>
      </bottom>
      <diagonal/>
    </border>
    <border>
      <left style="medium">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thin">
        <color theme="3" tint="-0.249977111117893"/>
      </right>
      <top style="medium">
        <color theme="3" tint="-0.249977111117893"/>
      </top>
      <bottom style="thin">
        <color theme="3" tint="-0.249977111117893"/>
      </bottom>
      <diagonal/>
    </border>
    <border>
      <left style="thin">
        <color theme="3" tint="-0.249977111117893"/>
      </left>
      <right style="medium">
        <color theme="3" tint="-0.249977111117893"/>
      </right>
      <top style="medium">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thin">
        <color theme="3" tint="-0.249977111117893"/>
      </bottom>
      <diagonal/>
    </border>
    <border>
      <left style="thin">
        <color theme="3" tint="-0.249977111117893"/>
      </left>
      <right style="medium">
        <color theme="3" tint="-0.249977111117893"/>
      </right>
      <top style="thin">
        <color theme="3" tint="-0.249977111117893"/>
      </top>
      <bottom style="thin">
        <color theme="3" tint="-0.249977111117893"/>
      </bottom>
      <diagonal/>
    </border>
    <border>
      <left style="medium">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thin">
        <color theme="3" tint="-0.249977111117893"/>
      </right>
      <top style="thin">
        <color theme="3" tint="-0.249977111117893"/>
      </top>
      <bottom style="medium">
        <color theme="3" tint="-0.249977111117893"/>
      </bottom>
      <diagonal/>
    </border>
    <border>
      <left style="thin">
        <color theme="3" tint="-0.249977111117893"/>
      </left>
      <right style="medium">
        <color theme="3" tint="-0.249977111117893"/>
      </right>
      <top style="thin">
        <color theme="3" tint="-0.249977111117893"/>
      </top>
      <bottom style="medium">
        <color theme="3" tint="-0.249977111117893"/>
      </bottom>
      <diagonal/>
    </border>
    <border>
      <left style="medium">
        <color theme="3" tint="-0.249977111117893"/>
      </left>
      <right/>
      <top/>
      <bottom/>
      <diagonal/>
    </border>
    <border>
      <left/>
      <right style="medium">
        <color theme="3" tint="-0.249977111117893"/>
      </right>
      <top/>
      <bottom/>
      <diagonal/>
    </border>
    <border>
      <left style="medium">
        <color theme="3" tint="-0.249977111117893"/>
      </left>
      <right style="thin">
        <color theme="3" tint="-0.249977111117893"/>
      </right>
      <top style="thin">
        <color theme="3" tint="-0.249977111117893"/>
      </top>
      <bottom/>
      <diagonal/>
    </border>
    <border>
      <left style="thin">
        <color theme="3" tint="-0.249977111117893"/>
      </left>
      <right style="medium">
        <color theme="3" tint="-0.249977111117893"/>
      </right>
      <top style="thin">
        <color theme="3" tint="-0.249977111117893"/>
      </top>
      <bottom/>
      <diagonal/>
    </border>
    <border>
      <left style="medium">
        <color theme="3" tint="-0.249977111117893"/>
      </left>
      <right style="medium">
        <color theme="3" tint="-0.249977111117893"/>
      </right>
      <top style="medium">
        <color theme="3" tint="-0.249977111117893"/>
      </top>
      <bottom/>
      <diagonal/>
    </border>
    <border>
      <left style="medium">
        <color theme="3" tint="-0.249977111117893"/>
      </left>
      <right style="medium">
        <color theme="3" tint="-0.249977111117893"/>
      </right>
      <top/>
      <bottom style="medium">
        <color theme="3" tint="-0.249977111117893"/>
      </bottom>
      <diagonal/>
    </border>
    <border>
      <left style="thin">
        <color theme="3" tint="-0.249977111117893"/>
      </left>
      <right/>
      <top style="medium">
        <color theme="3" tint="-0.249977111117893"/>
      </top>
      <bottom style="thin">
        <color theme="3" tint="-0.249977111117893"/>
      </bottom>
      <diagonal/>
    </border>
    <border>
      <left/>
      <right style="medium">
        <color theme="3" tint="-0.249977111117893"/>
      </right>
      <top style="medium">
        <color theme="3" tint="-0.249977111117893"/>
      </top>
      <bottom style="thin">
        <color theme="3" tint="-0.249977111117893"/>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5" fillId="0" borderId="0"/>
    <xf numFmtId="0" fontId="4" fillId="0" borderId="0"/>
    <xf numFmtId="0" fontId="3" fillId="0" borderId="0"/>
    <xf numFmtId="0" fontId="2" fillId="0" borderId="0"/>
    <xf numFmtId="0" fontId="1" fillId="0" borderId="0"/>
    <xf numFmtId="0" fontId="10" fillId="0" borderId="0" applyNumberFormat="0" applyFill="0" applyBorder="0" applyAlignment="0" applyProtection="0"/>
  </cellStyleXfs>
  <cellXfs count="175">
    <xf numFmtId="0" fontId="0" fillId="0" borderId="0" xfId="0"/>
    <xf numFmtId="0" fontId="1" fillId="2" borderId="0" xfId="5" applyFill="1" applyBorder="1" applyAlignment="1">
      <alignment horizontal="left"/>
    </xf>
    <xf numFmtId="0" fontId="1" fillId="2" borderId="0" xfId="5" applyFill="1" applyBorder="1"/>
    <xf numFmtId="0" fontId="0" fillId="2" borderId="0" xfId="0" applyFill="1" applyBorder="1"/>
    <xf numFmtId="0" fontId="11" fillId="2" borderId="0" xfId="0" applyFont="1" applyFill="1" applyBorder="1"/>
    <xf numFmtId="0" fontId="11" fillId="2" borderId="2" xfId="5" applyFont="1" applyFill="1" applyBorder="1"/>
    <xf numFmtId="165" fontId="1" fillId="2" borderId="2" xfId="5" applyNumberFormat="1" applyFill="1" applyBorder="1"/>
    <xf numFmtId="164" fontId="1" fillId="2" borderId="2" xfId="5" applyNumberFormat="1" applyFill="1" applyBorder="1"/>
    <xf numFmtId="1" fontId="1" fillId="2" borderId="2" xfId="5" applyNumberFormat="1" applyFill="1" applyBorder="1"/>
    <xf numFmtId="0" fontId="0" fillId="2" borderId="2" xfId="0" applyFill="1" applyBorder="1"/>
    <xf numFmtId="0" fontId="6" fillId="2" borderId="2" xfId="5" applyFont="1" applyFill="1" applyBorder="1"/>
    <xf numFmtId="0" fontId="12" fillId="2" borderId="2" xfId="5" applyFont="1" applyFill="1" applyBorder="1"/>
    <xf numFmtId="0" fontId="12" fillId="2" borderId="0" xfId="0" applyFont="1" applyFill="1" applyBorder="1"/>
    <xf numFmtId="0" fontId="12" fillId="4" borderId="2" xfId="5" applyFont="1" applyFill="1" applyBorder="1" applyAlignment="1">
      <alignment horizontal="center"/>
    </xf>
    <xf numFmtId="0" fontId="6" fillId="2" borderId="0" xfId="0" applyFont="1" applyFill="1" applyBorder="1"/>
    <xf numFmtId="0" fontId="13" fillId="5" borderId="0" xfId="0" applyFont="1" applyFill="1"/>
    <xf numFmtId="0" fontId="14" fillId="5" borderId="0" xfId="0" applyFont="1" applyFill="1"/>
    <xf numFmtId="0" fontId="12" fillId="4" borderId="12" xfId="5" applyFont="1" applyFill="1" applyBorder="1" applyAlignment="1">
      <alignment horizontal="center"/>
    </xf>
    <xf numFmtId="0" fontId="12" fillId="4" borderId="13" xfId="5" applyFont="1" applyFill="1" applyBorder="1" applyAlignment="1">
      <alignment horizontal="center"/>
    </xf>
    <xf numFmtId="0" fontId="12" fillId="2" borderId="12" xfId="5" applyFont="1" applyFill="1" applyBorder="1"/>
    <xf numFmtId="0" fontId="12" fillId="2" borderId="13" xfId="5" applyFont="1" applyFill="1" applyBorder="1"/>
    <xf numFmtId="0" fontId="1" fillId="2" borderId="12" xfId="5" applyFill="1" applyBorder="1"/>
    <xf numFmtId="1" fontId="1" fillId="2" borderId="13" xfId="5" applyNumberFormat="1" applyFill="1" applyBorder="1"/>
    <xf numFmtId="0" fontId="0" fillId="2" borderId="12" xfId="0" applyFill="1" applyBorder="1"/>
    <xf numFmtId="0" fontId="0" fillId="2" borderId="13" xfId="0" applyFill="1" applyBorder="1"/>
    <xf numFmtId="0" fontId="6" fillId="2" borderId="12" xfId="5" applyFont="1" applyFill="1" applyBorder="1"/>
    <xf numFmtId="0" fontId="12" fillId="2" borderId="0" xfId="5" applyFont="1" applyFill="1" applyBorder="1" applyAlignment="1">
      <alignment horizontal="center"/>
    </xf>
    <xf numFmtId="0" fontId="12" fillId="2" borderId="0" xfId="5" applyFont="1" applyFill="1" applyBorder="1" applyAlignment="1"/>
    <xf numFmtId="0" fontId="8" fillId="2" borderId="12" xfId="5" applyFont="1" applyFill="1" applyBorder="1"/>
    <xf numFmtId="0" fontId="9" fillId="3" borderId="9" xfId="5" applyFont="1" applyFill="1" applyBorder="1" applyAlignment="1">
      <alignment horizontal="center" vertical="center"/>
    </xf>
    <xf numFmtId="0" fontId="7" fillId="0" borderId="12" xfId="5" applyFont="1" applyFill="1" applyBorder="1"/>
    <xf numFmtId="0" fontId="12" fillId="4" borderId="19" xfId="5" applyFont="1" applyFill="1" applyBorder="1" applyAlignment="1">
      <alignment horizontal="center"/>
    </xf>
    <xf numFmtId="0" fontId="12" fillId="4" borderId="1" xfId="5" applyFont="1" applyFill="1" applyBorder="1" applyAlignment="1">
      <alignment horizontal="center"/>
    </xf>
    <xf numFmtId="0" fontId="12" fillId="4" borderId="20" xfId="5" applyFont="1" applyFill="1" applyBorder="1" applyAlignment="1">
      <alignment horizontal="center"/>
    </xf>
    <xf numFmtId="0" fontId="7" fillId="2" borderId="12" xfId="5" applyFont="1" applyFill="1" applyBorder="1"/>
    <xf numFmtId="0" fontId="7" fillId="2" borderId="2" xfId="5" applyFont="1" applyFill="1" applyBorder="1"/>
    <xf numFmtId="0" fontId="7" fillId="2" borderId="13" xfId="5" applyFont="1" applyFill="1" applyBorder="1"/>
    <xf numFmtId="165" fontId="11" fillId="2" borderId="2" xfId="5" applyNumberFormat="1" applyFont="1" applyFill="1" applyBorder="1"/>
    <xf numFmtId="164" fontId="11" fillId="2" borderId="2" xfId="5" applyNumberFormat="1" applyFont="1" applyFill="1" applyBorder="1"/>
    <xf numFmtId="1" fontId="11" fillId="2" borderId="2" xfId="5" applyNumberFormat="1" applyFont="1" applyFill="1" applyBorder="1"/>
    <xf numFmtId="0" fontId="11" fillId="2" borderId="12" xfId="5" applyFont="1" applyFill="1" applyBorder="1"/>
    <xf numFmtId="1" fontId="11" fillId="2" borderId="13" xfId="5" applyNumberFormat="1" applyFont="1" applyFill="1" applyBorder="1"/>
    <xf numFmtId="0" fontId="11" fillId="2" borderId="13" xfId="5" applyFont="1" applyFill="1" applyBorder="1"/>
    <xf numFmtId="2" fontId="11" fillId="2" borderId="2" xfId="5" applyNumberFormat="1" applyFont="1" applyFill="1" applyBorder="1"/>
    <xf numFmtId="0" fontId="13" fillId="5" borderId="3" xfId="0" applyFont="1" applyFill="1" applyBorder="1"/>
    <xf numFmtId="0" fontId="13" fillId="5" borderId="4" xfId="0" applyFont="1" applyFill="1" applyBorder="1"/>
    <xf numFmtId="0" fontId="13" fillId="5" borderId="5" xfId="0" applyFont="1" applyFill="1" applyBorder="1"/>
    <xf numFmtId="0" fontId="13" fillId="5" borderId="17" xfId="0" applyFont="1" applyFill="1" applyBorder="1"/>
    <xf numFmtId="0" fontId="13" fillId="5" borderId="0" xfId="0" applyFont="1" applyFill="1" applyBorder="1"/>
    <xf numFmtId="0" fontId="13" fillId="5" borderId="18" xfId="0" applyFont="1" applyFill="1" applyBorder="1"/>
    <xf numFmtId="0" fontId="14" fillId="5" borderId="17" xfId="0" applyFont="1" applyFill="1" applyBorder="1"/>
    <xf numFmtId="0" fontId="14" fillId="5" borderId="0" xfId="0" applyFont="1" applyFill="1" applyBorder="1"/>
    <xf numFmtId="0" fontId="14" fillId="5" borderId="18" xfId="0" applyFont="1" applyFill="1" applyBorder="1"/>
    <xf numFmtId="0" fontId="13" fillId="5" borderId="0" xfId="0" applyFont="1" applyFill="1" applyBorder="1" applyAlignment="1">
      <alignment horizontal="center"/>
    </xf>
    <xf numFmtId="0" fontId="13" fillId="5" borderId="6" xfId="0" applyFont="1" applyFill="1" applyBorder="1"/>
    <xf numFmtId="0" fontId="13" fillId="5" borderId="7" xfId="0" applyFont="1" applyFill="1" applyBorder="1"/>
    <xf numFmtId="0" fontId="13" fillId="5" borderId="8" xfId="0" applyFont="1" applyFill="1" applyBorder="1"/>
    <xf numFmtId="0" fontId="12" fillId="4" borderId="2" xfId="5" applyFont="1" applyFill="1" applyBorder="1" applyAlignment="1">
      <alignment horizontal="center"/>
    </xf>
    <xf numFmtId="0" fontId="0" fillId="0" borderId="0" xfId="0"/>
    <xf numFmtId="0" fontId="16" fillId="6" borderId="25" xfId="0" applyFont="1" applyFill="1" applyBorder="1"/>
    <xf numFmtId="0" fontId="0" fillId="0" borderId="0" xfId="0"/>
    <xf numFmtId="0" fontId="6" fillId="8" borderId="0" xfId="0" applyFont="1" applyFill="1"/>
    <xf numFmtId="0" fontId="6" fillId="0" borderId="0" xfId="0" applyFont="1"/>
    <xf numFmtId="0" fontId="1" fillId="2" borderId="12" xfId="5" applyFill="1" applyBorder="1" applyProtection="1">
      <protection hidden="1"/>
    </xf>
    <xf numFmtId="165" fontId="1" fillId="2" borderId="2" xfId="5" applyNumberFormat="1" applyFill="1" applyBorder="1" applyProtection="1">
      <protection hidden="1"/>
    </xf>
    <xf numFmtId="2" fontId="1" fillId="2" borderId="2" xfId="5" applyNumberFormat="1" applyFill="1" applyBorder="1" applyProtection="1">
      <protection hidden="1"/>
    </xf>
    <xf numFmtId="1" fontId="1" fillId="2" borderId="2" xfId="5" applyNumberFormat="1" applyFill="1" applyBorder="1" applyProtection="1">
      <protection hidden="1"/>
    </xf>
    <xf numFmtId="1" fontId="1" fillId="2" borderId="13" xfId="5" applyNumberFormat="1" applyFill="1" applyBorder="1" applyProtection="1">
      <protection hidden="1"/>
    </xf>
    <xf numFmtId="0" fontId="0" fillId="2" borderId="0" xfId="0" applyFill="1" applyBorder="1" applyProtection="1">
      <protection hidden="1"/>
    </xf>
    <xf numFmtId="0" fontId="0" fillId="2" borderId="12" xfId="0" applyFill="1" applyBorder="1" applyProtection="1">
      <protection hidden="1"/>
    </xf>
    <xf numFmtId="0" fontId="0" fillId="2" borderId="2" xfId="0" applyFill="1" applyBorder="1" applyProtection="1">
      <protection hidden="1"/>
    </xf>
    <xf numFmtId="2" fontId="0" fillId="2" borderId="2" xfId="0" applyNumberFormat="1" applyFill="1" applyBorder="1" applyProtection="1">
      <protection hidden="1"/>
    </xf>
    <xf numFmtId="0" fontId="0" fillId="2" borderId="13" xfId="0" applyFill="1" applyBorder="1" applyProtection="1">
      <protection hidden="1"/>
    </xf>
    <xf numFmtId="0" fontId="6" fillId="2" borderId="12" xfId="5" applyFont="1" applyFill="1" applyBorder="1" applyProtection="1">
      <protection hidden="1"/>
    </xf>
    <xf numFmtId="0" fontId="1" fillId="2" borderId="2" xfId="5" applyFill="1" applyBorder="1" applyProtection="1">
      <protection hidden="1"/>
    </xf>
    <xf numFmtId="2" fontId="6" fillId="2" borderId="2" xfId="5" applyNumberFormat="1" applyFont="1" applyFill="1" applyBorder="1" applyProtection="1">
      <protection hidden="1"/>
    </xf>
    <xf numFmtId="0" fontId="1" fillId="2" borderId="13" xfId="5" applyFill="1" applyBorder="1" applyProtection="1">
      <protection hidden="1"/>
    </xf>
    <xf numFmtId="0" fontId="6" fillId="2" borderId="14" xfId="5" applyFont="1" applyFill="1" applyBorder="1" applyProtection="1">
      <protection hidden="1"/>
    </xf>
    <xf numFmtId="0" fontId="1" fillId="2" borderId="15" xfId="5" applyFill="1" applyBorder="1" applyProtection="1">
      <protection hidden="1"/>
    </xf>
    <xf numFmtId="2" fontId="6" fillId="2" borderId="15" xfId="5" applyNumberFormat="1" applyFont="1" applyFill="1" applyBorder="1" applyProtection="1">
      <protection hidden="1"/>
    </xf>
    <xf numFmtId="0" fontId="1" fillId="2" borderId="16" xfId="5" applyFill="1" applyBorder="1" applyProtection="1">
      <protection hidden="1"/>
    </xf>
    <xf numFmtId="0" fontId="1" fillId="0" borderId="12" xfId="5" applyFill="1" applyBorder="1" applyProtection="1">
      <protection hidden="1"/>
    </xf>
    <xf numFmtId="0" fontId="11" fillId="2" borderId="12" xfId="5" applyFont="1" applyFill="1" applyBorder="1" applyProtection="1">
      <protection hidden="1"/>
    </xf>
    <xf numFmtId="0" fontId="11" fillId="2" borderId="12" xfId="0" applyFont="1" applyFill="1" applyBorder="1" applyProtection="1">
      <protection hidden="1"/>
    </xf>
    <xf numFmtId="0" fontId="11" fillId="2" borderId="2" xfId="0" applyFont="1" applyFill="1" applyBorder="1" applyProtection="1">
      <protection hidden="1"/>
    </xf>
    <xf numFmtId="2" fontId="11" fillId="2" borderId="2" xfId="0" applyNumberFormat="1" applyFont="1" applyFill="1" applyBorder="1" applyProtection="1">
      <protection hidden="1"/>
    </xf>
    <xf numFmtId="0" fontId="11" fillId="2" borderId="13" xfId="0" applyFont="1" applyFill="1" applyBorder="1" applyProtection="1">
      <protection hidden="1"/>
    </xf>
    <xf numFmtId="0" fontId="12" fillId="2" borderId="12" xfId="5" applyFont="1" applyFill="1" applyBorder="1" applyProtection="1">
      <protection hidden="1"/>
    </xf>
    <xf numFmtId="0" fontId="11" fillId="2" borderId="2" xfId="5" applyFont="1" applyFill="1" applyBorder="1" applyProtection="1">
      <protection hidden="1"/>
    </xf>
    <xf numFmtId="2" fontId="12" fillId="2" borderId="2" xfId="5" applyNumberFormat="1" applyFont="1" applyFill="1" applyBorder="1" applyProtection="1">
      <protection hidden="1"/>
    </xf>
    <xf numFmtId="0" fontId="11" fillId="2" borderId="13" xfId="5" applyFont="1" applyFill="1" applyBorder="1" applyProtection="1">
      <protection hidden="1"/>
    </xf>
    <xf numFmtId="0" fontId="12" fillId="2" borderId="14" xfId="5" applyFont="1" applyFill="1" applyBorder="1" applyProtection="1">
      <protection hidden="1"/>
    </xf>
    <xf numFmtId="0" fontId="11" fillId="2" borderId="15" xfId="5" applyFont="1" applyFill="1" applyBorder="1" applyProtection="1">
      <protection hidden="1"/>
    </xf>
    <xf numFmtId="2" fontId="12" fillId="2" borderId="15" xfId="5" applyNumberFormat="1" applyFont="1" applyFill="1" applyBorder="1" applyProtection="1">
      <protection hidden="1"/>
    </xf>
    <xf numFmtId="0" fontId="11" fillId="2" borderId="16" xfId="5" applyFont="1" applyFill="1" applyBorder="1" applyProtection="1">
      <protection hidden="1"/>
    </xf>
    <xf numFmtId="2" fontId="1" fillId="2" borderId="15" xfId="5" applyNumberFormat="1" applyFill="1" applyBorder="1" applyProtection="1">
      <protection hidden="1"/>
    </xf>
    <xf numFmtId="0" fontId="0" fillId="2" borderId="0" xfId="0" applyFill="1"/>
    <xf numFmtId="0" fontId="0" fillId="2" borderId="0" xfId="0" applyFill="1" applyAlignment="1">
      <alignment vertical="top" wrapText="1"/>
    </xf>
    <xf numFmtId="0" fontId="16" fillId="6" borderId="25" xfId="0" applyFont="1" applyFill="1" applyBorder="1"/>
    <xf numFmtId="0" fontId="0" fillId="0" borderId="0" xfId="0"/>
    <xf numFmtId="0" fontId="16" fillId="6" borderId="26" xfId="0" applyFont="1" applyFill="1" applyBorder="1"/>
    <xf numFmtId="0" fontId="17" fillId="7" borderId="26" xfId="0" applyFont="1" applyFill="1" applyBorder="1"/>
    <xf numFmtId="0" fontId="0" fillId="0" borderId="26" xfId="0" applyBorder="1"/>
    <xf numFmtId="166" fontId="0" fillId="0" borderId="26" xfId="0" applyNumberFormat="1" applyBorder="1"/>
    <xf numFmtId="164" fontId="0" fillId="0" borderId="26" xfId="0" applyNumberFormat="1" applyBorder="1"/>
    <xf numFmtId="1" fontId="0" fillId="0" borderId="26" xfId="0" applyNumberFormat="1" applyBorder="1"/>
    <xf numFmtId="0" fontId="16" fillId="6" borderId="26" xfId="0" applyFont="1" applyFill="1" applyBorder="1"/>
    <xf numFmtId="0" fontId="16" fillId="6" borderId="26" xfId="0" applyFont="1" applyFill="1" applyBorder="1"/>
    <xf numFmtId="0" fontId="16" fillId="6" borderId="25" xfId="0" applyFont="1" applyFill="1" applyBorder="1"/>
    <xf numFmtId="0" fontId="12" fillId="2" borderId="0" xfId="5" applyFont="1" applyFill="1" applyBorder="1" applyAlignment="1">
      <alignment horizontal="center"/>
    </xf>
    <xf numFmtId="0" fontId="0" fillId="0" borderId="0" xfId="0"/>
    <xf numFmtId="0" fontId="17" fillId="9" borderId="25" xfId="0" applyFont="1" applyFill="1" applyBorder="1"/>
    <xf numFmtId="0" fontId="18" fillId="2" borderId="0" xfId="0" applyFont="1" applyFill="1" applyBorder="1"/>
    <xf numFmtId="0" fontId="0" fillId="0" borderId="0" xfId="0"/>
    <xf numFmtId="0" fontId="14" fillId="5" borderId="0" xfId="0" applyFont="1" applyFill="1" applyBorder="1" applyAlignment="1">
      <alignment horizontal="center"/>
    </xf>
    <xf numFmtId="0" fontId="19" fillId="5" borderId="0" xfId="6" applyFont="1" applyFill="1" applyBorder="1"/>
    <xf numFmtId="0" fontId="0" fillId="0" borderId="0" xfId="0"/>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xf numFmtId="0" fontId="14" fillId="5" borderId="0" xfId="0" applyFont="1" applyFill="1" applyBorder="1" applyAlignment="1">
      <alignment horizontal="center"/>
    </xf>
    <xf numFmtId="0" fontId="9" fillId="12" borderId="3" xfId="6" applyFont="1" applyFill="1" applyBorder="1" applyAlignment="1">
      <alignment horizontal="center" vertical="center"/>
    </xf>
    <xf numFmtId="0" fontId="9" fillId="12" borderId="4" xfId="6" applyFont="1" applyFill="1" applyBorder="1" applyAlignment="1">
      <alignment horizontal="center" vertical="center"/>
    </xf>
    <xf numFmtId="0" fontId="9" fillId="12" borderId="5" xfId="6" applyFont="1" applyFill="1" applyBorder="1" applyAlignment="1">
      <alignment horizontal="center" vertical="center"/>
    </xf>
    <xf numFmtId="0" fontId="9" fillId="12" borderId="6" xfId="6" applyFont="1" applyFill="1" applyBorder="1" applyAlignment="1">
      <alignment horizontal="center" vertical="center"/>
    </xf>
    <xf numFmtId="0" fontId="9" fillId="12" borderId="7" xfId="6" applyFont="1" applyFill="1" applyBorder="1" applyAlignment="1">
      <alignment horizontal="center" vertical="center"/>
    </xf>
    <xf numFmtId="0" fontId="9" fillId="12" borderId="8" xfId="6" applyFont="1" applyFill="1" applyBorder="1" applyAlignment="1">
      <alignment horizontal="center" vertical="center"/>
    </xf>
    <xf numFmtId="0" fontId="12" fillId="11" borderId="3" xfId="6" applyFont="1" applyFill="1" applyBorder="1" applyAlignment="1">
      <alignment horizontal="center" vertical="center"/>
    </xf>
    <xf numFmtId="0" fontId="12" fillId="11" borderId="4" xfId="6" applyFont="1" applyFill="1" applyBorder="1" applyAlignment="1">
      <alignment horizontal="center" vertical="center"/>
    </xf>
    <xf numFmtId="0" fontId="12" fillId="11" borderId="5" xfId="6" applyFont="1" applyFill="1" applyBorder="1" applyAlignment="1">
      <alignment horizontal="center" vertical="center"/>
    </xf>
    <xf numFmtId="0" fontId="12" fillId="11" borderId="6" xfId="6" applyFont="1" applyFill="1" applyBorder="1" applyAlignment="1">
      <alignment horizontal="center" vertical="center"/>
    </xf>
    <xf numFmtId="0" fontId="12" fillId="11" borderId="7" xfId="6" applyFont="1" applyFill="1" applyBorder="1" applyAlignment="1">
      <alignment horizontal="center" vertical="center"/>
    </xf>
    <xf numFmtId="0" fontId="12" fillId="11" borderId="8" xfId="6" applyFont="1" applyFill="1" applyBorder="1" applyAlignment="1">
      <alignment horizontal="center" vertical="center"/>
    </xf>
    <xf numFmtId="0" fontId="9" fillId="10" borderId="3" xfId="6" applyFont="1" applyFill="1" applyBorder="1" applyAlignment="1">
      <alignment horizontal="center" vertical="center"/>
    </xf>
    <xf numFmtId="0" fontId="9" fillId="10" borderId="4" xfId="6" applyFont="1" applyFill="1" applyBorder="1" applyAlignment="1">
      <alignment horizontal="center" vertical="center"/>
    </xf>
    <xf numFmtId="0" fontId="9" fillId="10" borderId="5" xfId="6" applyFont="1" applyFill="1" applyBorder="1" applyAlignment="1">
      <alignment horizontal="center" vertical="center"/>
    </xf>
    <xf numFmtId="0" fontId="9" fillId="10" borderId="6" xfId="6" applyFont="1" applyFill="1" applyBorder="1" applyAlignment="1">
      <alignment horizontal="center" vertical="center"/>
    </xf>
    <xf numFmtId="0" fontId="9" fillId="10" borderId="7" xfId="6" applyFont="1" applyFill="1" applyBorder="1" applyAlignment="1">
      <alignment horizontal="center" vertical="center"/>
    </xf>
    <xf numFmtId="0" fontId="9" fillId="10" borderId="8" xfId="6" applyFont="1" applyFill="1" applyBorder="1" applyAlignment="1">
      <alignment horizontal="center" vertical="center"/>
    </xf>
    <xf numFmtId="0" fontId="9" fillId="4" borderId="3" xfId="6" applyFont="1" applyFill="1" applyBorder="1" applyAlignment="1">
      <alignment horizontal="center" vertical="center"/>
    </xf>
    <xf numFmtId="0" fontId="9" fillId="4" borderId="4" xfId="6" applyFont="1" applyFill="1" applyBorder="1" applyAlignment="1">
      <alignment horizontal="center" vertical="center"/>
    </xf>
    <xf numFmtId="0" fontId="9" fillId="4" borderId="5" xfId="6" applyFont="1" applyFill="1" applyBorder="1" applyAlignment="1">
      <alignment horizontal="center" vertical="center"/>
    </xf>
    <xf numFmtId="0" fontId="9" fillId="4" borderId="6" xfId="6" applyFont="1" applyFill="1" applyBorder="1" applyAlignment="1">
      <alignment horizontal="center" vertical="center"/>
    </xf>
    <xf numFmtId="0" fontId="9" fillId="4" borderId="7" xfId="6" applyFont="1" applyFill="1" applyBorder="1" applyAlignment="1">
      <alignment horizontal="center" vertical="center"/>
    </xf>
    <xf numFmtId="0" fontId="9" fillId="4" borderId="8" xfId="6" applyFont="1" applyFill="1" applyBorder="1" applyAlignment="1">
      <alignment horizontal="center" vertical="center"/>
    </xf>
    <xf numFmtId="0" fontId="12" fillId="4" borderId="10" xfId="5" applyFont="1" applyFill="1" applyBorder="1" applyAlignment="1">
      <alignment horizontal="center" vertical="center"/>
    </xf>
    <xf numFmtId="0" fontId="12" fillId="4" borderId="2" xfId="5" applyFont="1" applyFill="1" applyBorder="1" applyAlignment="1">
      <alignment horizontal="center" vertical="center"/>
    </xf>
    <xf numFmtId="0" fontId="15" fillId="4" borderId="21" xfId="6" applyFont="1" applyFill="1" applyBorder="1" applyAlignment="1">
      <alignment horizontal="center" vertical="center"/>
    </xf>
    <xf numFmtId="0" fontId="15" fillId="4" borderId="22" xfId="6" applyFont="1" applyFill="1" applyBorder="1" applyAlignment="1">
      <alignment horizontal="center" vertical="center"/>
    </xf>
    <xf numFmtId="0" fontId="12" fillId="4" borderId="23" xfId="5" applyFont="1" applyFill="1" applyBorder="1" applyAlignment="1">
      <alignment horizontal="center"/>
    </xf>
    <xf numFmtId="0" fontId="12" fillId="4" borderId="24" xfId="5" applyFont="1" applyFill="1" applyBorder="1" applyAlignment="1">
      <alignment horizontal="center"/>
    </xf>
    <xf numFmtId="0" fontId="12" fillId="4" borderId="10" xfId="5" applyFont="1" applyFill="1" applyBorder="1" applyAlignment="1">
      <alignment horizontal="center"/>
    </xf>
    <xf numFmtId="0" fontId="12" fillId="2" borderId="0" xfId="5" applyFont="1" applyFill="1" applyBorder="1" applyAlignment="1">
      <alignment horizontal="center" vertical="center"/>
    </xf>
    <xf numFmtId="0" fontId="12" fillId="2" borderId="0" xfId="5" applyFont="1" applyFill="1" applyBorder="1" applyAlignment="1">
      <alignment horizontal="center"/>
    </xf>
    <xf numFmtId="0" fontId="12" fillId="4" borderId="11" xfId="5" applyFont="1" applyFill="1" applyBorder="1" applyAlignment="1">
      <alignment horizontal="center"/>
    </xf>
    <xf numFmtId="0" fontId="16" fillId="6" borderId="25" xfId="0" applyFont="1" applyFill="1" applyBorder="1"/>
    <xf numFmtId="0" fontId="16" fillId="6" borderId="26" xfId="0" applyFont="1" applyFill="1" applyBorder="1"/>
    <xf numFmtId="0" fontId="15" fillId="4" borderId="3" xfId="6" applyFont="1" applyFill="1" applyBorder="1" applyAlignment="1">
      <alignment horizontal="center" vertical="center"/>
    </xf>
    <xf numFmtId="0" fontId="15" fillId="4" borderId="4" xfId="6" applyFont="1" applyFill="1" applyBorder="1" applyAlignment="1">
      <alignment horizontal="center" vertical="center"/>
    </xf>
    <xf numFmtId="0" fontId="15" fillId="4" borderId="5" xfId="6" applyFont="1" applyFill="1" applyBorder="1" applyAlignment="1">
      <alignment horizontal="center" vertical="center"/>
    </xf>
    <xf numFmtId="0" fontId="15" fillId="4" borderId="6" xfId="6" applyFont="1" applyFill="1" applyBorder="1" applyAlignment="1">
      <alignment horizontal="center" vertical="center"/>
    </xf>
    <xf numFmtId="0" fontId="15" fillId="4" borderId="7" xfId="6" applyFont="1" applyFill="1" applyBorder="1" applyAlignment="1">
      <alignment horizontal="center" vertical="center"/>
    </xf>
    <xf numFmtId="0" fontId="15" fillId="4" borderId="8" xfId="6" applyFont="1" applyFill="1" applyBorder="1" applyAlignment="1">
      <alignment horizontal="center" vertical="center"/>
    </xf>
    <xf numFmtId="0" fontId="20" fillId="2" borderId="0" xfId="6" applyFont="1" applyFill="1" applyAlignment="1">
      <alignment horizontal="left"/>
    </xf>
    <xf numFmtId="0" fontId="0" fillId="2" borderId="0" xfId="0" applyFill="1" applyAlignment="1">
      <alignment horizontal="left" vertical="top" wrapText="1"/>
    </xf>
    <xf numFmtId="0" fontId="18" fillId="2" borderId="0" xfId="0" applyFont="1" applyFill="1" applyAlignment="1">
      <alignment horizontal="left" vertical="top" wrapText="1"/>
    </xf>
    <xf numFmtId="0" fontId="0" fillId="0" borderId="0" xfId="0"/>
    <xf numFmtId="0" fontId="17" fillId="9" borderId="25" xfId="0" applyFont="1" applyFill="1" applyBorder="1"/>
    <xf numFmtId="0" fontId="17" fillId="7" borderId="0" xfId="0" applyFont="1" applyFill="1"/>
    <xf numFmtId="165" fontId="0" fillId="0" borderId="0" xfId="0" applyNumberFormat="1"/>
    <xf numFmtId="164" fontId="0" fillId="0" borderId="0" xfId="0" applyNumberFormat="1"/>
    <xf numFmtId="0" fontId="6" fillId="0" borderId="0" xfId="0" applyFont="1"/>
    <xf numFmtId="164" fontId="6" fillId="0" borderId="0" xfId="0" applyNumberFormat="1" applyFont="1"/>
  </cellXfs>
  <cellStyles count="7">
    <cellStyle name="Hyperlink" xfId="6" builtinId="8"/>
    <cellStyle name="Normal" xfId="0" builtinId="0"/>
    <cellStyle name="Normal 2" xfId="1" xr:uid="{00000000-0005-0000-0000-000002000000}"/>
    <cellStyle name="Normal 3" xfId="2" xr:uid="{00000000-0005-0000-0000-000003000000}"/>
    <cellStyle name="Normal 4" xfId="3" xr:uid="{00000000-0005-0000-0000-000004000000}"/>
    <cellStyle name="Normal 5" xfId="4" xr:uid="{00000000-0005-0000-0000-000005000000}"/>
    <cellStyle name="Normal 6" xfId="5" xr:uid="{00000000-0005-0000-0000-000006000000}"/>
  </cellStyles>
  <dxfs count="0"/>
  <tableStyles count="0" defaultTableStyle="TableStyleMedium2" defaultPivotStyle="PivotStyleLight16"/>
  <colors>
    <mruColors>
      <color rgb="FFECE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2.xml.rels><?xml version="1.0" encoding="UTF-8" standalone="yes"?>
<Relationships xmlns="http://schemas.openxmlformats.org/package/2006/relationships"><Relationship Id="rId1" Type="http://schemas.openxmlformats.org/officeDocument/2006/relationships/hyperlink" Target="http://blog.certifiedfinancialguardian.com/index.php/disclosur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Z40"/>
  <sheetViews>
    <sheetView showRowColHeaders="0" tabSelected="1" zoomScale="80" zoomScaleNormal="80" workbookViewId="0"/>
  </sheetViews>
  <sheetFormatPr defaultColWidth="9.88671875" defaultRowHeight="14.4" x14ac:dyDescent="0.3"/>
  <cols>
    <col min="1" max="1" width="8.88671875" style="15" customWidth="1"/>
    <col min="2" max="16384" width="9.88671875" style="15"/>
  </cols>
  <sheetData>
    <row r="1" spans="2:26" ht="14.4" customHeight="1" thickBot="1" x14ac:dyDescent="0.35"/>
    <row r="2" spans="2:26" ht="6.6" customHeight="1" thickBot="1" x14ac:dyDescent="0.35">
      <c r="B2" s="44"/>
      <c r="C2" s="45"/>
      <c r="D2" s="45"/>
      <c r="E2" s="45"/>
      <c r="F2" s="45"/>
      <c r="G2" s="45"/>
      <c r="H2" s="45"/>
      <c r="I2" s="45"/>
      <c r="J2" s="45"/>
      <c r="K2" s="45"/>
      <c r="L2" s="45"/>
      <c r="M2" s="45"/>
      <c r="N2" s="45"/>
      <c r="O2" s="45"/>
      <c r="P2" s="45"/>
      <c r="Q2" s="45"/>
      <c r="R2" s="45"/>
      <c r="S2" s="45"/>
      <c r="T2" s="45"/>
      <c r="U2" s="45"/>
      <c r="V2" s="45"/>
      <c r="W2" s="45"/>
      <c r="X2" s="45"/>
      <c r="Y2" s="45"/>
      <c r="Z2" s="46"/>
    </row>
    <row r="3" spans="2:26" x14ac:dyDescent="0.3">
      <c r="B3" s="47"/>
      <c r="C3" s="141" t="s">
        <v>439</v>
      </c>
      <c r="D3" s="142"/>
      <c r="E3" s="143"/>
      <c r="F3" s="48"/>
      <c r="G3" s="141" t="s">
        <v>440</v>
      </c>
      <c r="H3" s="142"/>
      <c r="I3" s="143"/>
      <c r="J3" s="48"/>
      <c r="K3" s="141" t="s">
        <v>441</v>
      </c>
      <c r="L3" s="142"/>
      <c r="M3" s="143"/>
      <c r="N3" s="48"/>
      <c r="O3" s="141" t="s">
        <v>442</v>
      </c>
      <c r="P3" s="142"/>
      <c r="Q3" s="143"/>
      <c r="R3" s="48"/>
      <c r="S3" s="141" t="s">
        <v>447</v>
      </c>
      <c r="T3" s="142"/>
      <c r="U3" s="143"/>
      <c r="V3" s="48"/>
      <c r="W3" s="141" t="s">
        <v>448</v>
      </c>
      <c r="X3" s="142"/>
      <c r="Y3" s="143"/>
      <c r="Z3" s="49"/>
    </row>
    <row r="4" spans="2:26" ht="15" thickBot="1" x14ac:dyDescent="0.35">
      <c r="B4" s="47"/>
      <c r="C4" s="144"/>
      <c r="D4" s="145"/>
      <c r="E4" s="146"/>
      <c r="F4" s="48"/>
      <c r="G4" s="144"/>
      <c r="H4" s="145"/>
      <c r="I4" s="146"/>
      <c r="J4" s="48"/>
      <c r="K4" s="144"/>
      <c r="L4" s="145"/>
      <c r="M4" s="146"/>
      <c r="N4" s="48"/>
      <c r="O4" s="144"/>
      <c r="P4" s="145"/>
      <c r="Q4" s="146"/>
      <c r="R4" s="48"/>
      <c r="S4" s="144"/>
      <c r="T4" s="145"/>
      <c r="U4" s="146"/>
      <c r="V4" s="48"/>
      <c r="W4" s="144"/>
      <c r="X4" s="145"/>
      <c r="Y4" s="146"/>
      <c r="Z4" s="49"/>
    </row>
    <row r="5" spans="2:26" ht="12" customHeight="1" x14ac:dyDescent="0.3">
      <c r="B5" s="47"/>
      <c r="C5" s="48"/>
      <c r="D5" s="48"/>
      <c r="E5" s="48"/>
      <c r="F5" s="48"/>
      <c r="G5" s="48"/>
      <c r="H5" s="48"/>
      <c r="I5" s="48"/>
      <c r="Z5" s="49"/>
    </row>
    <row r="6" spans="2:26" ht="12" customHeight="1" thickBot="1" x14ac:dyDescent="0.35">
      <c r="B6" s="47"/>
      <c r="C6" s="48"/>
      <c r="D6" s="48"/>
      <c r="E6" s="48"/>
      <c r="F6" s="48"/>
      <c r="G6" s="48"/>
      <c r="H6" s="48"/>
      <c r="I6" s="48"/>
      <c r="Z6" s="49"/>
    </row>
    <row r="7" spans="2:26" s="16" customFormat="1" x14ac:dyDescent="0.3">
      <c r="B7" s="50"/>
      <c r="C7" s="141" t="s">
        <v>443</v>
      </c>
      <c r="D7" s="142"/>
      <c r="E7" s="143"/>
      <c r="F7" s="48"/>
      <c r="G7" s="141" t="s">
        <v>444</v>
      </c>
      <c r="H7" s="142"/>
      <c r="I7" s="143"/>
      <c r="J7" s="48"/>
      <c r="K7" s="141" t="s">
        <v>445</v>
      </c>
      <c r="L7" s="142"/>
      <c r="M7" s="143"/>
      <c r="N7" s="48"/>
      <c r="O7" s="141" t="s">
        <v>446</v>
      </c>
      <c r="P7" s="142"/>
      <c r="Q7" s="143"/>
      <c r="R7" s="48"/>
      <c r="S7" s="141" t="s">
        <v>449</v>
      </c>
      <c r="T7" s="142"/>
      <c r="U7" s="143"/>
      <c r="V7" s="48"/>
      <c r="W7" s="141" t="s">
        <v>450</v>
      </c>
      <c r="X7" s="142"/>
      <c r="Y7" s="143"/>
      <c r="Z7" s="52"/>
    </row>
    <row r="8" spans="2:26" s="16" customFormat="1" ht="15" thickBot="1" x14ac:dyDescent="0.35">
      <c r="B8" s="50"/>
      <c r="C8" s="144"/>
      <c r="D8" s="145"/>
      <c r="E8" s="146"/>
      <c r="F8" s="48"/>
      <c r="G8" s="144"/>
      <c r="H8" s="145"/>
      <c r="I8" s="146"/>
      <c r="J8" s="48"/>
      <c r="K8" s="144"/>
      <c r="L8" s="145"/>
      <c r="M8" s="146"/>
      <c r="N8" s="48"/>
      <c r="O8" s="144"/>
      <c r="P8" s="145"/>
      <c r="Q8" s="146"/>
      <c r="R8" s="48"/>
      <c r="S8" s="144"/>
      <c r="T8" s="145"/>
      <c r="U8" s="146"/>
      <c r="V8" s="48"/>
      <c r="W8" s="144"/>
      <c r="X8" s="145"/>
      <c r="Y8" s="146"/>
      <c r="Z8" s="52"/>
    </row>
    <row r="9" spans="2:26" ht="12" customHeight="1" x14ac:dyDescent="0.3">
      <c r="B9" s="47"/>
      <c r="C9" s="48"/>
      <c r="D9" s="48"/>
      <c r="E9" s="48"/>
      <c r="F9" s="48"/>
      <c r="G9" s="48"/>
      <c r="H9" s="48"/>
      <c r="I9" s="48"/>
      <c r="Z9" s="49"/>
    </row>
    <row r="10" spans="2:26" ht="12" customHeight="1" thickBot="1" x14ac:dyDescent="0.35">
      <c r="B10" s="47"/>
      <c r="C10" s="48"/>
      <c r="D10" s="48"/>
      <c r="E10" s="48"/>
      <c r="F10" s="48"/>
      <c r="G10" s="48"/>
      <c r="H10" s="48"/>
      <c r="I10" s="48"/>
      <c r="Z10" s="49"/>
    </row>
    <row r="11" spans="2:26" s="16" customFormat="1" x14ac:dyDescent="0.3">
      <c r="B11" s="50"/>
      <c r="C11" s="141" t="s">
        <v>332</v>
      </c>
      <c r="D11" s="142"/>
      <c r="E11" s="143"/>
      <c r="F11" s="48"/>
      <c r="G11" s="141" t="s">
        <v>333</v>
      </c>
      <c r="H11" s="142"/>
      <c r="I11" s="143"/>
      <c r="K11" s="141" t="s">
        <v>453</v>
      </c>
      <c r="L11" s="142"/>
      <c r="M11" s="143"/>
      <c r="N11" s="51"/>
      <c r="O11" s="141" t="s">
        <v>454</v>
      </c>
      <c r="P11" s="142"/>
      <c r="Q11" s="143"/>
      <c r="R11" s="48"/>
      <c r="S11" s="141" t="s">
        <v>451</v>
      </c>
      <c r="T11" s="142"/>
      <c r="U11" s="143"/>
      <c r="V11" s="51"/>
      <c r="W11" s="141" t="s">
        <v>452</v>
      </c>
      <c r="X11" s="142"/>
      <c r="Y11" s="143"/>
      <c r="Z11" s="52"/>
    </row>
    <row r="12" spans="2:26" s="16" customFormat="1" ht="15" thickBot="1" x14ac:dyDescent="0.35">
      <c r="B12" s="50"/>
      <c r="C12" s="144"/>
      <c r="D12" s="145"/>
      <c r="E12" s="146"/>
      <c r="F12" s="48"/>
      <c r="G12" s="144"/>
      <c r="H12" s="145"/>
      <c r="I12" s="146"/>
      <c r="K12" s="144"/>
      <c r="L12" s="145"/>
      <c r="M12" s="146"/>
      <c r="N12" s="51"/>
      <c r="O12" s="144"/>
      <c r="P12" s="145"/>
      <c r="Q12" s="146"/>
      <c r="R12" s="48"/>
      <c r="S12" s="144"/>
      <c r="T12" s="145"/>
      <c r="U12" s="146"/>
      <c r="V12" s="51"/>
      <c r="W12" s="144"/>
      <c r="X12" s="145"/>
      <c r="Y12" s="146"/>
      <c r="Z12" s="52"/>
    </row>
    <row r="13" spans="2:26" s="16" customFormat="1" ht="12" customHeight="1" x14ac:dyDescent="0.3">
      <c r="B13" s="50"/>
      <c r="C13" s="51"/>
      <c r="D13" s="51"/>
      <c r="E13" s="51"/>
      <c r="F13" s="51"/>
      <c r="G13" s="51"/>
      <c r="H13" s="51"/>
      <c r="I13" s="51"/>
      <c r="Z13" s="52"/>
    </row>
    <row r="14" spans="2:26" s="16" customFormat="1" ht="12" customHeight="1" thickBot="1" x14ac:dyDescent="0.35">
      <c r="B14" s="50"/>
      <c r="C14" s="51"/>
      <c r="D14" s="51"/>
      <c r="E14" s="51"/>
      <c r="F14" s="51"/>
      <c r="G14" s="51"/>
      <c r="H14" s="51"/>
      <c r="I14" s="51"/>
      <c r="Z14" s="52"/>
    </row>
    <row r="15" spans="2:26" s="16" customFormat="1" x14ac:dyDescent="0.3">
      <c r="B15" s="50"/>
      <c r="C15" s="141" t="s">
        <v>334</v>
      </c>
      <c r="D15" s="142"/>
      <c r="E15" s="143"/>
      <c r="F15" s="51"/>
      <c r="G15" s="141" t="s">
        <v>335</v>
      </c>
      <c r="H15" s="142"/>
      <c r="I15" s="143"/>
      <c r="K15" s="135" t="s">
        <v>457</v>
      </c>
      <c r="L15" s="136"/>
      <c r="M15" s="137"/>
      <c r="N15" s="51"/>
      <c r="O15" s="135" t="s">
        <v>458</v>
      </c>
      <c r="P15" s="136"/>
      <c r="Q15" s="137"/>
      <c r="S15" s="135" t="s">
        <v>459</v>
      </c>
      <c r="T15" s="136"/>
      <c r="U15" s="137"/>
      <c r="V15" s="51"/>
      <c r="W15" s="135" t="s">
        <v>460</v>
      </c>
      <c r="X15" s="136"/>
      <c r="Y15" s="137"/>
      <c r="Z15" s="52"/>
    </row>
    <row r="16" spans="2:26" s="16" customFormat="1" ht="15" thickBot="1" x14ac:dyDescent="0.35">
      <c r="B16" s="50"/>
      <c r="C16" s="144"/>
      <c r="D16" s="145"/>
      <c r="E16" s="146"/>
      <c r="F16" s="51"/>
      <c r="G16" s="144"/>
      <c r="H16" s="145"/>
      <c r="I16" s="146"/>
      <c r="K16" s="138"/>
      <c r="L16" s="139"/>
      <c r="M16" s="140"/>
      <c r="N16" s="51"/>
      <c r="O16" s="138"/>
      <c r="P16" s="139"/>
      <c r="Q16" s="140"/>
      <c r="S16" s="138"/>
      <c r="T16" s="139"/>
      <c r="U16" s="140"/>
      <c r="V16" s="51"/>
      <c r="W16" s="138"/>
      <c r="X16" s="139"/>
      <c r="Y16" s="140"/>
      <c r="Z16" s="52"/>
    </row>
    <row r="17" spans="2:26" s="16" customFormat="1" ht="12" customHeight="1" x14ac:dyDescent="0.3">
      <c r="B17" s="50"/>
      <c r="C17" s="51"/>
      <c r="D17" s="51"/>
      <c r="E17" s="51"/>
      <c r="F17" s="51"/>
      <c r="G17" s="51"/>
      <c r="H17" s="51"/>
      <c r="I17" s="51"/>
      <c r="K17" s="51"/>
      <c r="L17" s="51"/>
      <c r="M17" s="51"/>
      <c r="N17" s="51"/>
      <c r="O17" s="51"/>
      <c r="P17" s="51"/>
      <c r="Q17" s="51"/>
      <c r="S17" s="51"/>
      <c r="T17" s="51"/>
      <c r="U17" s="51"/>
      <c r="V17" s="51"/>
      <c r="W17" s="51"/>
      <c r="X17" s="51"/>
      <c r="Y17" s="51"/>
      <c r="Z17" s="52"/>
    </row>
    <row r="18" spans="2:26" s="16" customFormat="1" ht="12" customHeight="1" thickBot="1" x14ac:dyDescent="0.35">
      <c r="B18" s="50"/>
      <c r="C18" s="51"/>
      <c r="D18" s="51"/>
      <c r="E18" s="51"/>
      <c r="F18" s="51"/>
      <c r="G18" s="51"/>
      <c r="H18" s="51"/>
      <c r="I18" s="51"/>
      <c r="K18" s="51"/>
      <c r="L18" s="51"/>
      <c r="M18" s="51"/>
      <c r="N18" s="51"/>
      <c r="O18" s="51"/>
      <c r="P18" s="51"/>
      <c r="Q18" s="51"/>
      <c r="S18" s="51"/>
      <c r="T18" s="51"/>
      <c r="U18" s="51"/>
      <c r="V18" s="51"/>
      <c r="W18" s="51"/>
      <c r="X18" s="51"/>
      <c r="Y18" s="51"/>
      <c r="Z18" s="52"/>
    </row>
    <row r="19" spans="2:26" s="16" customFormat="1" x14ac:dyDescent="0.3">
      <c r="B19" s="50"/>
      <c r="C19" s="135" t="s">
        <v>462</v>
      </c>
      <c r="D19" s="136"/>
      <c r="E19" s="137"/>
      <c r="F19" s="51"/>
      <c r="G19" s="135" t="s">
        <v>461</v>
      </c>
      <c r="H19" s="136"/>
      <c r="I19" s="137"/>
      <c r="K19" s="123" t="s">
        <v>455</v>
      </c>
      <c r="L19" s="124"/>
      <c r="M19" s="125"/>
      <c r="N19" s="51"/>
      <c r="O19" s="123" t="s">
        <v>456</v>
      </c>
      <c r="P19" s="124"/>
      <c r="Q19" s="125"/>
      <c r="S19" s="123" t="s">
        <v>336</v>
      </c>
      <c r="T19" s="124"/>
      <c r="U19" s="125"/>
      <c r="V19" s="51"/>
      <c r="W19" s="123" t="s">
        <v>337</v>
      </c>
      <c r="X19" s="124"/>
      <c r="Y19" s="125"/>
      <c r="Z19" s="52"/>
    </row>
    <row r="20" spans="2:26" s="16" customFormat="1" ht="15" thickBot="1" x14ac:dyDescent="0.35">
      <c r="B20" s="50"/>
      <c r="C20" s="138"/>
      <c r="D20" s="139"/>
      <c r="E20" s="140"/>
      <c r="F20" s="51"/>
      <c r="G20" s="138"/>
      <c r="H20" s="139"/>
      <c r="I20" s="140"/>
      <c r="K20" s="126"/>
      <c r="L20" s="127"/>
      <c r="M20" s="128"/>
      <c r="N20" s="51"/>
      <c r="O20" s="126"/>
      <c r="P20" s="127"/>
      <c r="Q20" s="128"/>
      <c r="S20" s="126"/>
      <c r="T20" s="127"/>
      <c r="U20" s="128"/>
      <c r="V20" s="51"/>
      <c r="W20" s="126"/>
      <c r="X20" s="127"/>
      <c r="Y20" s="128"/>
      <c r="Z20" s="52"/>
    </row>
    <row r="21" spans="2:26" s="16" customFormat="1" ht="12" customHeight="1" x14ac:dyDescent="0.3">
      <c r="B21" s="50"/>
      <c r="C21" s="51"/>
      <c r="D21" s="51"/>
      <c r="E21" s="51"/>
      <c r="F21" s="51"/>
      <c r="G21" s="51"/>
      <c r="H21" s="51"/>
      <c r="I21" s="51"/>
      <c r="Z21" s="52"/>
    </row>
    <row r="22" spans="2:26" s="16" customFormat="1" ht="12" customHeight="1" thickBot="1" x14ac:dyDescent="0.35">
      <c r="B22" s="50"/>
      <c r="C22" s="51"/>
      <c r="D22" s="51"/>
      <c r="E22" s="51"/>
      <c r="F22" s="51"/>
      <c r="G22" s="51"/>
      <c r="H22" s="51"/>
      <c r="I22" s="51"/>
      <c r="K22" s="51"/>
      <c r="L22" s="51"/>
      <c r="M22" s="51"/>
      <c r="N22" s="51"/>
      <c r="O22" s="51"/>
      <c r="P22" s="51"/>
      <c r="Q22" s="51"/>
      <c r="S22" s="51"/>
      <c r="T22" s="51"/>
      <c r="U22" s="51"/>
      <c r="V22" s="51"/>
      <c r="W22" s="51"/>
      <c r="X22" s="51"/>
      <c r="Y22" s="51"/>
      <c r="Z22" s="52"/>
    </row>
    <row r="23" spans="2:26" s="16" customFormat="1" x14ac:dyDescent="0.3">
      <c r="B23" s="50"/>
      <c r="C23" s="123" t="s">
        <v>1654</v>
      </c>
      <c r="D23" s="124"/>
      <c r="E23" s="125"/>
      <c r="F23" s="51"/>
      <c r="G23" s="123" t="s">
        <v>1655</v>
      </c>
      <c r="H23" s="124"/>
      <c r="I23" s="125"/>
      <c r="K23" s="123" t="s">
        <v>465</v>
      </c>
      <c r="L23" s="124"/>
      <c r="M23" s="125"/>
      <c r="N23" s="51"/>
      <c r="O23" s="123" t="s">
        <v>466</v>
      </c>
      <c r="P23" s="124"/>
      <c r="Q23" s="125"/>
      <c r="S23" s="123" t="s">
        <v>467</v>
      </c>
      <c r="T23" s="124"/>
      <c r="U23" s="125"/>
      <c r="V23" s="51"/>
      <c r="W23" s="123" t="s">
        <v>468</v>
      </c>
      <c r="X23" s="124"/>
      <c r="Y23" s="125"/>
      <c r="Z23" s="52"/>
    </row>
    <row r="24" spans="2:26" s="16" customFormat="1" ht="15" thickBot="1" x14ac:dyDescent="0.35">
      <c r="B24" s="50"/>
      <c r="C24" s="126"/>
      <c r="D24" s="127"/>
      <c r="E24" s="128"/>
      <c r="F24" s="51"/>
      <c r="G24" s="126"/>
      <c r="H24" s="127"/>
      <c r="I24" s="128"/>
      <c r="K24" s="126"/>
      <c r="L24" s="127"/>
      <c r="M24" s="128"/>
      <c r="N24" s="51"/>
      <c r="O24" s="126"/>
      <c r="P24" s="127"/>
      <c r="Q24" s="128"/>
      <c r="S24" s="126"/>
      <c r="T24" s="127"/>
      <c r="U24" s="128"/>
      <c r="V24" s="51"/>
      <c r="W24" s="126"/>
      <c r="X24" s="127"/>
      <c r="Y24" s="128"/>
      <c r="Z24" s="52"/>
    </row>
    <row r="25" spans="2:26" s="16" customFormat="1" ht="12" customHeight="1" x14ac:dyDescent="0.3">
      <c r="B25" s="50"/>
      <c r="C25" s="51"/>
      <c r="D25" s="51"/>
      <c r="E25" s="51"/>
      <c r="F25" s="51"/>
      <c r="G25" s="51"/>
      <c r="H25" s="51"/>
      <c r="I25" s="51"/>
      <c r="Z25" s="52"/>
    </row>
    <row r="26" spans="2:26" s="16" customFormat="1" ht="12" customHeight="1" thickBot="1" x14ac:dyDescent="0.35">
      <c r="B26" s="50"/>
      <c r="C26" s="51"/>
      <c r="D26" s="51"/>
      <c r="E26" s="51"/>
      <c r="F26" s="51"/>
      <c r="G26" s="51"/>
      <c r="H26" s="51"/>
      <c r="I26" s="51"/>
      <c r="K26" s="51"/>
      <c r="L26" s="51"/>
      <c r="M26" s="51"/>
      <c r="N26" s="51"/>
      <c r="O26" s="51"/>
      <c r="P26" s="51"/>
      <c r="Q26" s="51"/>
      <c r="S26" s="51"/>
      <c r="T26" s="51"/>
      <c r="U26" s="51"/>
      <c r="V26" s="51"/>
      <c r="W26" s="51"/>
      <c r="X26" s="51"/>
      <c r="Y26" s="51"/>
      <c r="Z26" s="52"/>
    </row>
    <row r="27" spans="2:26" s="16" customFormat="1" x14ac:dyDescent="0.3">
      <c r="B27" s="50"/>
      <c r="C27" s="123" t="s">
        <v>470</v>
      </c>
      <c r="D27" s="124"/>
      <c r="E27" s="125"/>
      <c r="F27" s="51"/>
      <c r="G27" s="123" t="s">
        <v>469</v>
      </c>
      <c r="H27" s="124"/>
      <c r="I27" s="125"/>
      <c r="K27" s="123" t="s">
        <v>471</v>
      </c>
      <c r="L27" s="124"/>
      <c r="M27" s="125"/>
      <c r="N27" s="51"/>
      <c r="O27" s="123" t="s">
        <v>472</v>
      </c>
      <c r="P27" s="124"/>
      <c r="Q27" s="125"/>
      <c r="S27" s="123" t="s">
        <v>473</v>
      </c>
      <c r="T27" s="124"/>
      <c r="U27" s="125"/>
      <c r="W27" s="123" t="s">
        <v>474</v>
      </c>
      <c r="X27" s="124"/>
      <c r="Y27" s="125"/>
      <c r="Z27" s="52"/>
    </row>
    <row r="28" spans="2:26" s="16" customFormat="1" ht="15" thickBot="1" x14ac:dyDescent="0.35">
      <c r="B28" s="50"/>
      <c r="C28" s="126"/>
      <c r="D28" s="127"/>
      <c r="E28" s="128"/>
      <c r="F28" s="51"/>
      <c r="G28" s="126"/>
      <c r="H28" s="127"/>
      <c r="I28" s="128"/>
      <c r="K28" s="126"/>
      <c r="L28" s="127"/>
      <c r="M28" s="128"/>
      <c r="N28" s="51"/>
      <c r="O28" s="126"/>
      <c r="P28" s="127"/>
      <c r="Q28" s="128"/>
      <c r="S28" s="126"/>
      <c r="T28" s="127"/>
      <c r="U28" s="128"/>
      <c r="W28" s="126"/>
      <c r="X28" s="127"/>
      <c r="Y28" s="128"/>
      <c r="Z28" s="52"/>
    </row>
    <row r="29" spans="2:26" s="16" customFormat="1" ht="12" customHeight="1" x14ac:dyDescent="0.3">
      <c r="B29" s="50"/>
      <c r="C29" s="51"/>
      <c r="D29" s="51"/>
      <c r="E29" s="51"/>
      <c r="F29" s="51"/>
      <c r="G29" s="51"/>
      <c r="H29" s="51"/>
      <c r="I29" s="51"/>
      <c r="Z29" s="52"/>
    </row>
    <row r="30" spans="2:26" s="16" customFormat="1" ht="12" customHeight="1" thickBot="1" x14ac:dyDescent="0.35">
      <c r="B30" s="50"/>
      <c r="C30" s="51"/>
      <c r="D30" s="51"/>
      <c r="E30" s="51"/>
      <c r="F30" s="51"/>
      <c r="G30" s="51"/>
      <c r="H30" s="51"/>
      <c r="I30" s="51"/>
      <c r="K30" s="51"/>
      <c r="L30" s="51"/>
      <c r="M30" s="51"/>
      <c r="N30" s="51"/>
      <c r="O30" s="51"/>
      <c r="P30" s="51"/>
      <c r="Q30" s="51"/>
      <c r="S30" s="51"/>
      <c r="T30" s="51"/>
      <c r="U30" s="51"/>
      <c r="V30" s="51"/>
      <c r="W30" s="51"/>
      <c r="X30" s="51"/>
      <c r="Y30" s="51"/>
      <c r="Z30" s="52"/>
    </row>
    <row r="31" spans="2:26" s="16" customFormat="1" x14ac:dyDescent="0.3">
      <c r="B31" s="50"/>
      <c r="C31" s="123" t="s">
        <v>475</v>
      </c>
      <c r="D31" s="124"/>
      <c r="E31" s="125"/>
      <c r="F31" s="51"/>
      <c r="G31" s="123" t="s">
        <v>476</v>
      </c>
      <c r="H31" s="124"/>
      <c r="I31" s="125"/>
      <c r="K31" s="123" t="s">
        <v>338</v>
      </c>
      <c r="L31" s="124"/>
      <c r="M31" s="125"/>
      <c r="O31" s="123" t="s">
        <v>339</v>
      </c>
      <c r="P31" s="124"/>
      <c r="Q31" s="125"/>
      <c r="S31" s="123" t="s">
        <v>477</v>
      </c>
      <c r="T31" s="124"/>
      <c r="U31" s="125"/>
      <c r="W31" s="123" t="s">
        <v>478</v>
      </c>
      <c r="X31" s="124"/>
      <c r="Y31" s="125"/>
      <c r="Z31" s="52"/>
    </row>
    <row r="32" spans="2:26" s="16" customFormat="1" ht="15" thickBot="1" x14ac:dyDescent="0.35">
      <c r="B32" s="50"/>
      <c r="C32" s="126"/>
      <c r="D32" s="127"/>
      <c r="E32" s="128"/>
      <c r="F32" s="51"/>
      <c r="G32" s="126"/>
      <c r="H32" s="127"/>
      <c r="I32" s="128"/>
      <c r="K32" s="126"/>
      <c r="L32" s="127"/>
      <c r="M32" s="128"/>
      <c r="O32" s="126"/>
      <c r="P32" s="127"/>
      <c r="Q32" s="128"/>
      <c r="S32" s="126"/>
      <c r="T32" s="127"/>
      <c r="U32" s="128"/>
      <c r="W32" s="126"/>
      <c r="X32" s="127"/>
      <c r="Y32" s="128"/>
      <c r="Z32" s="52"/>
    </row>
    <row r="33" spans="2:26" s="16" customFormat="1" ht="12.6" customHeight="1" x14ac:dyDescent="0.3">
      <c r="B33" s="50"/>
      <c r="C33" s="51"/>
      <c r="D33" s="51"/>
      <c r="E33" s="51"/>
      <c r="F33" s="51"/>
      <c r="G33" s="51"/>
      <c r="H33" s="51"/>
      <c r="I33" s="51"/>
      <c r="Z33" s="52"/>
    </row>
    <row r="34" spans="2:26" s="16" customFormat="1" ht="12.6" customHeight="1" thickBot="1" x14ac:dyDescent="0.35">
      <c r="B34" s="50"/>
      <c r="C34" s="51"/>
      <c r="D34" s="51"/>
      <c r="E34" s="51"/>
      <c r="F34" s="51"/>
      <c r="G34" s="51"/>
      <c r="H34" s="51"/>
      <c r="I34" s="51"/>
      <c r="K34" s="51"/>
      <c r="L34" s="51"/>
      <c r="M34" s="51"/>
      <c r="N34" s="51"/>
      <c r="O34" s="51"/>
      <c r="P34" s="51"/>
      <c r="Q34" s="51"/>
      <c r="S34" s="51"/>
      <c r="T34" s="51"/>
      <c r="U34" s="51"/>
      <c r="V34" s="51"/>
      <c r="W34" s="51"/>
      <c r="X34" s="51"/>
      <c r="Y34" s="51"/>
      <c r="Z34" s="52"/>
    </row>
    <row r="35" spans="2:26" s="16" customFormat="1" x14ac:dyDescent="0.3">
      <c r="B35" s="50"/>
      <c r="C35" s="123" t="s">
        <v>1694</v>
      </c>
      <c r="D35" s="124"/>
      <c r="E35" s="125"/>
      <c r="F35" s="51"/>
      <c r="G35" s="123" t="s">
        <v>1695</v>
      </c>
      <c r="H35" s="124"/>
      <c r="I35" s="125"/>
      <c r="K35" s="123" t="s">
        <v>1652</v>
      </c>
      <c r="L35" s="124"/>
      <c r="M35" s="125"/>
      <c r="N35" s="51"/>
      <c r="O35" s="123" t="s">
        <v>1653</v>
      </c>
      <c r="P35" s="124"/>
      <c r="Q35" s="125"/>
      <c r="S35" s="129" t="s">
        <v>463</v>
      </c>
      <c r="T35" s="130"/>
      <c r="U35" s="131"/>
      <c r="V35" s="51"/>
      <c r="W35" s="129" t="s">
        <v>464</v>
      </c>
      <c r="X35" s="130"/>
      <c r="Y35" s="131"/>
      <c r="Z35" s="52"/>
    </row>
    <row r="36" spans="2:26" s="16" customFormat="1" ht="15" thickBot="1" x14ac:dyDescent="0.35">
      <c r="B36" s="50"/>
      <c r="C36" s="126"/>
      <c r="D36" s="127"/>
      <c r="E36" s="128"/>
      <c r="F36" s="51"/>
      <c r="G36" s="126"/>
      <c r="H36" s="127"/>
      <c r="I36" s="128"/>
      <c r="K36" s="126"/>
      <c r="L36" s="127"/>
      <c r="M36" s="128"/>
      <c r="N36" s="51"/>
      <c r="O36" s="126"/>
      <c r="P36" s="127"/>
      <c r="Q36" s="128"/>
      <c r="S36" s="132"/>
      <c r="T36" s="133"/>
      <c r="U36" s="134"/>
      <c r="V36" s="51"/>
      <c r="W36" s="132"/>
      <c r="X36" s="133"/>
      <c r="Y36" s="134"/>
      <c r="Z36" s="52"/>
    </row>
    <row r="37" spans="2:26" s="16" customFormat="1" ht="12" customHeight="1" x14ac:dyDescent="0.3">
      <c r="B37" s="50"/>
      <c r="C37" s="51"/>
      <c r="D37" s="51"/>
      <c r="E37" s="51"/>
      <c r="F37" s="51"/>
      <c r="G37" s="51"/>
      <c r="H37" s="51"/>
      <c r="I37" s="51"/>
      <c r="Z37" s="52"/>
    </row>
    <row r="38" spans="2:26" x14ac:dyDescent="0.3">
      <c r="B38" s="47"/>
      <c r="C38" s="48"/>
      <c r="D38" s="48"/>
      <c r="E38" s="122"/>
      <c r="F38" s="122"/>
      <c r="G38" s="122"/>
      <c r="H38" s="122" t="s">
        <v>353</v>
      </c>
      <c r="I38" s="122"/>
      <c r="J38" s="122"/>
      <c r="K38" s="122" t="s">
        <v>352</v>
      </c>
      <c r="L38" s="122"/>
      <c r="M38" s="122"/>
      <c r="N38" s="122"/>
      <c r="O38" s="122" t="s">
        <v>354</v>
      </c>
      <c r="P38" s="122"/>
      <c r="Q38" s="122"/>
      <c r="R38" s="122"/>
      <c r="S38" s="122"/>
      <c r="T38" s="114"/>
      <c r="U38" s="114"/>
      <c r="V38" s="115"/>
      <c r="Y38" s="115" t="s">
        <v>401</v>
      </c>
      <c r="Z38" s="49"/>
    </row>
    <row r="39" spans="2:26" ht="7.5" customHeight="1" x14ac:dyDescent="0.3">
      <c r="B39" s="47"/>
      <c r="C39" s="48"/>
      <c r="D39" s="48"/>
      <c r="E39" s="48"/>
      <c r="F39" s="53"/>
      <c r="G39" s="48"/>
      <c r="H39" s="48"/>
      <c r="I39" s="48"/>
      <c r="Z39" s="49"/>
    </row>
    <row r="40" spans="2:26" ht="6.75" customHeight="1" thickBot="1" x14ac:dyDescent="0.35">
      <c r="B40" s="54"/>
      <c r="C40" s="55"/>
      <c r="D40" s="55"/>
      <c r="E40" s="55"/>
      <c r="F40" s="55"/>
      <c r="G40" s="55"/>
      <c r="H40" s="55"/>
      <c r="I40" s="55"/>
      <c r="J40" s="55"/>
      <c r="K40" s="55"/>
      <c r="L40" s="55"/>
      <c r="M40" s="55"/>
      <c r="N40" s="55"/>
      <c r="O40" s="55"/>
      <c r="P40" s="55"/>
      <c r="Q40" s="55"/>
      <c r="R40" s="55"/>
      <c r="S40" s="55"/>
      <c r="T40" s="55"/>
      <c r="U40" s="55"/>
      <c r="V40" s="55"/>
      <c r="W40" s="55"/>
      <c r="X40" s="55"/>
      <c r="Y40" s="55"/>
      <c r="Z40" s="56"/>
    </row>
  </sheetData>
  <mergeCells count="58">
    <mergeCell ref="C19:E20"/>
    <mergeCell ref="G19:I20"/>
    <mergeCell ref="E38:G38"/>
    <mergeCell ref="C27:E28"/>
    <mergeCell ref="G27:I28"/>
    <mergeCell ref="C35:E36"/>
    <mergeCell ref="G35:I36"/>
    <mergeCell ref="H38:J38"/>
    <mergeCell ref="C31:E32"/>
    <mergeCell ref="G31:I32"/>
    <mergeCell ref="C3:E4"/>
    <mergeCell ref="G3:I4"/>
    <mergeCell ref="C7:E8"/>
    <mergeCell ref="G7:I8"/>
    <mergeCell ref="C11:E12"/>
    <mergeCell ref="G11:I12"/>
    <mergeCell ref="K11:M12"/>
    <mergeCell ref="O11:Q12"/>
    <mergeCell ref="S11:U12"/>
    <mergeCell ref="W3:Y4"/>
    <mergeCell ref="W7:Y8"/>
    <mergeCell ref="W11:Y12"/>
    <mergeCell ref="K3:M4"/>
    <mergeCell ref="O3:Q4"/>
    <mergeCell ref="S3:U4"/>
    <mergeCell ref="K7:M8"/>
    <mergeCell ref="O7:Q8"/>
    <mergeCell ref="S7:U8"/>
    <mergeCell ref="W15:Y16"/>
    <mergeCell ref="S19:U20"/>
    <mergeCell ref="W19:Y20"/>
    <mergeCell ref="C23:E24"/>
    <mergeCell ref="G23:I24"/>
    <mergeCell ref="K23:M24"/>
    <mergeCell ref="O23:Q24"/>
    <mergeCell ref="S23:U24"/>
    <mergeCell ref="W23:Y24"/>
    <mergeCell ref="K15:M16"/>
    <mergeCell ref="O15:Q16"/>
    <mergeCell ref="K19:M20"/>
    <mergeCell ref="O19:Q20"/>
    <mergeCell ref="S15:U16"/>
    <mergeCell ref="C15:E16"/>
    <mergeCell ref="G15:I16"/>
    <mergeCell ref="K31:M32"/>
    <mergeCell ref="O31:Q32"/>
    <mergeCell ref="S31:U32"/>
    <mergeCell ref="W35:Y36"/>
    <mergeCell ref="K27:M28"/>
    <mergeCell ref="O27:Q28"/>
    <mergeCell ref="S27:U28"/>
    <mergeCell ref="W27:Y28"/>
    <mergeCell ref="W31:Y32"/>
    <mergeCell ref="K38:N38"/>
    <mergeCell ref="O38:S38"/>
    <mergeCell ref="K35:M36"/>
    <mergeCell ref="O35:Q36"/>
    <mergeCell ref="S35:U36"/>
  </mergeCells>
  <hyperlinks>
    <hyperlink ref="S11:U12" location="'Equity - Contra (Direct)'!A1" display="Equity - Contra Fund (Direct)" xr:uid="{066D0143-3D4A-4017-B897-018137DC0A3B}"/>
    <hyperlink ref="W11:Y12" location="'Equity - Contra (Regular)'!A1" display="Equity - Contra Fund (Regular)" xr:uid="{BC28BB66-E720-4237-BDE3-6F3D8F2C9239}"/>
    <hyperlink ref="G15:I16" location="'ELSS (Regular)'!A1" display="Equity - ELSS Fund (Regular)" xr:uid="{47436CDD-51A2-4EB6-AC3A-3EB0FDC3B276}"/>
    <hyperlink ref="C15:E16" location="'ELSS (Direct)'!A1" display="Equity - ELSS Fund (Direct)" xr:uid="{9DB4949A-C709-47A2-BA40-978BC29A5E2C}"/>
    <hyperlink ref="S15:U16" location="'Hybrid - Bal. Advtg. (Direct)'!A1" display="Hybrid - Balanced Advtg. (Direct)" xr:uid="{D0BFBCCE-EFA0-4AB7-AF10-80F9AE2929B4}"/>
    <hyperlink ref="W15:Y16" location="'Hybrid - Bal. Advtg. (Regular)'!A1" display="Hybrid - Balanced Advtg. (Regular)" xr:uid="{C432C786-5386-4830-80F9-55E43630F080}"/>
    <hyperlink ref="G19:I20" location="'Hybrid - MultiAsset (Regular)'!A1" display="Hybrid - Multi Asset Allo (Regular)" xr:uid="{D201040B-BF30-4440-A505-F23386D076A5}"/>
    <hyperlink ref="C19:E20" location="'Hybrid - MultiAsset (Direct)'!A1" display="Hybrid - Multi Asset Allo (Direct)" xr:uid="{4EB056CE-5912-4555-A5FC-14D1AD8D9952}"/>
    <hyperlink ref="S48:U49" location="'Equity - ESG Fund(Direct)'!A1" display="Equity - ESG Fund (Direct)" xr:uid="{775B9740-68DC-408A-B5DA-437E75D05DAD}"/>
    <hyperlink ref="W48:Y49" location="'Equity - ESG Fund(Regular)'!A1" display="Equity - ESG Fund (Regular)" xr:uid="{CCB68D77-1566-49E1-8B18-ABB592D6595E}"/>
    <hyperlink ref="K19:M20" location="'Debt - Overnight (Direct)'!A1" display="Debt - Overnight Fund (Direct)" xr:uid="{24591737-3D50-49FA-BFCF-D748144D849B}"/>
    <hyperlink ref="O19:Q20" location="'Debt - Overnight (Regular)'!A1" display="Debt - Overnight Fund (Regular)" xr:uid="{8793A7A9-7698-4DFA-8DC2-560DDA73B668}"/>
    <hyperlink ref="S19:U20" location="'Debt - Liquid (Direct)'!A1" display="Debt - Liquid Fund (Direct)" xr:uid="{43E87655-09BB-4C04-B495-C4F509605AA4}"/>
    <hyperlink ref="W19:Y20" location="'Debt - Liquid (Regular)'!A1" display="Debt - Liquid Fund (Regular)" xr:uid="{9D75F099-5BB0-4BB2-877F-6709CCCAD15D}"/>
    <hyperlink ref="C23:E24" location="'Debt - Ultra Short (Direct)'!A1" display="Debt - Ultra Short Dur. (Direct)" xr:uid="{0D1B274F-C854-4F07-94E0-6CA391FFD4A9}"/>
    <hyperlink ref="G23:I24" location="'Debt - Ultra Short (Regular)'!A1" display="Debt - Ultra Short Dur. (Regular)" xr:uid="{1C21EFCD-9261-4C17-931B-002EC874773E}"/>
    <hyperlink ref="K23:M24" location="'Debt - Low Duraton (Direct)'!A1" display="Debt - Low Duration (Direct)" xr:uid="{E0D18BC6-9145-471F-AA03-C520326549F1}"/>
    <hyperlink ref="O23:Q24" location="'Debt - Low Duraton (Regular)'!A1" display="Debt - Low Duration (Regular)" xr:uid="{010F5215-2B1A-4CC4-A70A-28D5BB23F8B5}"/>
    <hyperlink ref="S23:U24" location="'Debt - Money Market (Direct)'!A1" display="Debt - Money Market (Direct)" xr:uid="{273276CF-0A61-42ED-A0C2-C58829177D49}"/>
    <hyperlink ref="W23:Y24" location="'Debt - Money Market (Regular)'!A1" display="Debt - Money Market (Regular)" xr:uid="{3A153A15-7718-4A0A-815B-66D3E91B60E5}"/>
    <hyperlink ref="K27:M28" location="'Debt - Short Durat (Direct)'!A1" display="Debt - Short Duration (Direct)" xr:uid="{D4009A5B-130D-41F0-A6C4-0287EFB8E4DA}"/>
    <hyperlink ref="O27:Q28" location="'Debt - Short Durat (Regular)'!A1" display="Debt - Short Duration (Regular)" xr:uid="{052CAE5E-837F-4277-8A67-131B286BA76A}"/>
    <hyperlink ref="S27:U28" location="'Debt - Med.Long Durat (Direct)'!A1" display="Debt - Medium / Long (Direct)" xr:uid="{EF83CC3A-1AA5-4A5D-B952-572EB1374F7E}"/>
    <hyperlink ref="W27:Y28" location="'Debt - Med.Long Durat (Regular)'!A1" display="Debt - Medium / Long (Regular)" xr:uid="{F8270290-E91D-4FB7-A00D-4AC98519F1CA}"/>
    <hyperlink ref="C31:E32" location="'Debt - G-Sec (Direct)'!A1" display="Debt - G-Sec Fund (Direct)" xr:uid="{C9DB2362-24BC-4B71-847F-E5620F68E62A}"/>
    <hyperlink ref="G31:I32" location="'Debt - G-Sec (Regular)'!A1" display="Debt - G-Sec Fund (Regular)" xr:uid="{1BE04635-813D-4C12-9D3D-8153893BE5A1}"/>
    <hyperlink ref="S31:U32" location="'Debt - Bank.PSU (Direct)'!A1" display="Debt - Banking &amp; PSU (Direct)" xr:uid="{6E263110-BF23-48AF-9506-A6363D42DA01}"/>
    <hyperlink ref="W31:Y32" location="'Debt - Bank.PSU (Regular)'!A1" display="Debt - Banking &amp; PSU (Regular)" xr:uid="{E442FF61-6E6A-4DBC-87E2-546D631F7660}"/>
    <hyperlink ref="K31:M32" location="'Debt - Dynamic Bond (Direct)'!A1" display="Debt - Dynamic Bond (Direct)" xr:uid="{A556D31B-DF0E-49A1-B06B-09A40AEDE99D}"/>
    <hyperlink ref="O31:Q32" location="'Debt - Dynamic Bond (Regular)'!A1" display="Debt - Dynamic Bond (Regular)" xr:uid="{66754A09-45D2-48EE-A2BF-2441269D6D1D}"/>
    <hyperlink ref="C35:E36" location="'Debt - Corporate (Direct)'!A1" display="Debt - Corporate Debt (Direct)" xr:uid="{52A919D7-6A18-4334-BB35-A176EFEC90A5}"/>
    <hyperlink ref="G35:I36" location="'Debt - Corporate (Regular)'!A1" display="Debt - Corporate Debt (Regular)" xr:uid="{BE23306F-394F-4F4B-A62E-F3AD57D8635B}"/>
    <hyperlink ref="K35:M36" location="'Debt - Credit Risk (Direct)'!A1" display="Debt - Credit Risk (Direct)" xr:uid="{FBF6A1C9-FB98-4250-BB79-0B3291761733}"/>
    <hyperlink ref="O35:Q36" location="'Debt - Credit Risk (Regular)'!A1" display="Debt - Credit Risk (Regular)" xr:uid="{40B17509-E7DE-4F31-B83C-6DD26F6CB35C}"/>
    <hyperlink ref="S35:U36" location="'Gold ETFs'!A1" display="Gold - ETFs" xr:uid="{BD7E017D-1827-4405-8CD2-A1365DFE2DC6}"/>
    <hyperlink ref="W35:Y36" location="'Gold Funds'!A1" display="Gold - Savings Fund" xr:uid="{3DF5EA1E-9D89-4C9A-A50E-CE97D0AB2FDB}"/>
    <hyperlink ref="K48:M49" location="'Equity - Value Fund (Direct)'!A1" display="Equity - Value Fund (Direct)" xr:uid="{B14E66D5-1E7A-425A-97C0-11CF3AB4CDB0}"/>
    <hyperlink ref="O48:Q49" location="'Equity - Value Fund (Regular)'!A1" display="Equity - Value Fund (Regular)" xr:uid="{E111AF24-51AD-4C85-B2DD-3A7026E65898}"/>
    <hyperlink ref="K3:M4" location="'Equity - Large&amp;Mid (Direct)'!A1" display="Equity - Large &amp; Mid Cap (Direct)" xr:uid="{E8C500D3-B376-4FDC-8A36-839AEDA6A6B2}"/>
    <hyperlink ref="S3:U4" location="'Equity - Multi Cap (Direct)'!A1" display="Equity - Multi Cap Fund (Direct)" xr:uid="{F7124F87-0B54-4AFB-AFD9-9392E177EC6B}"/>
    <hyperlink ref="K7:M8" location="'Equity - Small Cap (Direct)'!A1" display="Equity - Small Cap Fund (Direct)" xr:uid="{5E49CCCC-88A3-44FD-85C7-CD13EABEF5BC}"/>
    <hyperlink ref="S7:U8" location="'Equity - Focused (Direct)'!A1" display="Equity - Focused Fund (Direct)" xr:uid="{F8BA2E50-0C01-47C3-9B55-F31BA24D679A}"/>
    <hyperlink ref="C11:E12" location="'Equity - Value Fund (Direct)'!A1" display="Equity - Value Fund (Direct)" xr:uid="{4C889C53-3E53-448D-9CA5-B69B859DAFA7}"/>
    <hyperlink ref="G11:I12" location="'Equity - Value Fund (Regular)'!A1" display="Equity - Value Fund (Regular)" xr:uid="{4B50C93D-9AE7-4BAD-BD62-21F9E52B4746}"/>
    <hyperlink ref="Y38" location="Disclaimer!A1" display="Disclaimer" xr:uid="{22E0C1B4-7F3A-43F7-80CF-F22006E370DE}"/>
    <hyperlink ref="K38" location="'ELSS (Regular)'!A1" display="Equity - ELSS Fund (Regular)" xr:uid="{0AB71B05-57C7-4C29-BB47-4CC5903ADDA8}"/>
    <hyperlink ref="O38" location="'ELSS (Direct)'!A1" display="Equity - ELSS Fund (Direct)" xr:uid="{12546A6D-13B6-4B5A-8ADC-5FCCB2E37E6A}"/>
    <hyperlink ref="C3:E4" location="'Equity - Large Cap (Direct)'!A1" display="Equity - Large Cap Fund (Direct)" xr:uid="{2CB67BAC-B594-4A75-9876-1CF340F1CE67}"/>
    <hyperlink ref="G3:I4" location="'Equity - Large Cap (Regular)'!A1" display="Equity - Large Cap Fund (Regular)" xr:uid="{506595DB-290B-40D7-B33B-E7C0D3C95B06}"/>
    <hyperlink ref="O3:Q4" location="'Equity - Large&amp;Mid (Regular)'!A1" display="Equity - Large &amp; Mid Cap (Regular)" xr:uid="{4F71D818-8E05-49A4-B075-0973BD0B3953}"/>
    <hyperlink ref="W3:Y4" location="'Equity - Multi Cap (Regular)'!A1" display="Equity - Multi Cap Fund (Regular)" xr:uid="{1CDE16BB-6E04-451A-9146-BD3CF6356FC4}"/>
    <hyperlink ref="C7:E8" location="'Equity - Mid Cap (Direct)'!A1" display="Equity - Mid Cap Fund (Direct)" xr:uid="{037251D3-38F0-4970-8BA2-FE53BF02FC65}"/>
    <hyperlink ref="G7:I8" location="'Equity - Mid Cap (Regular)'!A1" display="Equity - Mid Cap Fund (Regular)" xr:uid="{BC24BF13-F766-45E3-BE3D-0F9620D05620}"/>
    <hyperlink ref="O7:Q8" location="'Equity - Small Cap (Regular)'!A1" display="Equity - Small Cap Fund (Regular)" xr:uid="{B6583F7A-EC77-4300-B45B-3658C0D6D9AF}"/>
    <hyperlink ref="W7:Y8" location="'Equity - Focused (Regular)'!A1" display="Equity - Focused Fund (Regular)" xr:uid="{F3705142-4E81-43D0-9EEB-511415CBC834}"/>
    <hyperlink ref="K11:M12" location="'Equity - Divid. Yield (Direct)'!A1" display="Equity - Dividend Yield (Direct)" xr:uid="{FCBA554F-1391-4CB6-B895-B8460A099632}"/>
    <hyperlink ref="O11:Q12" location="'Equity - Divid. Yield (Regular)'!A1" display="Equity - Dividend Yield (Regular)" xr:uid="{E6C6BC51-C1CA-4224-A193-3C0DC340208A}"/>
    <hyperlink ref="K15:M16" location="'Hybrid - Agg. Hyb (Direct)'!A1" display="Hybrid - Aggressive (Direct)" xr:uid="{419E5147-569B-4F5B-872A-C4A76DF49D25}"/>
    <hyperlink ref="O15:Q16" location="'Hybrid - Agg. Hyb (Regular)'!A1" display="Hybrid - Aggressive (Regular)" xr:uid="{45ACBBDF-5198-4EE3-93A0-0563973BC590}"/>
    <hyperlink ref="C27:E28" location="'Debt - Floating Rate (Direct)'!A1" display="Debt - Floating Rate (Direct)" xr:uid="{395E5FE6-567E-40F3-B0D3-465552DB1C27}"/>
    <hyperlink ref="G27:I28" location="'Debt - Floating Rate (Regular)'!A1" display="Debt - Floating Rate (Regular)" xr:uid="{3E75AF70-07CF-49FD-B7A5-6E9F666A1F99}"/>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444891-062C-4A70-866E-C6A592D58A1F}">
  <dimension ref="A1:T4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1669</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482</v>
      </c>
      <c r="B8" s="64">
        <f>VLOOKUP($A8,'Return Data'!$B$7:$R$1700,3,0)</f>
        <v>44026</v>
      </c>
      <c r="C8" s="65">
        <f>VLOOKUP($A8,'Return Data'!$B$7:$R$1700,4,0)</f>
        <v>724.95</v>
      </c>
      <c r="D8" s="65">
        <f>VLOOKUP($A8,'Return Data'!$B$7:$R$1700,10,0)</f>
        <v>12.757199999999999</v>
      </c>
      <c r="E8" s="66">
        <f t="shared" ref="E8:E40" si="0">RANK(D8,D$8:D$40,0)</f>
        <v>15</v>
      </c>
      <c r="F8" s="65">
        <f>VLOOKUP($A8,'Return Data'!$B$7:$R$1700,11,0)</f>
        <v>-13.6358</v>
      </c>
      <c r="G8" s="66">
        <f t="shared" ref="G8:G40" si="1">RANK(F8,F$8:F$40,0)</f>
        <v>32</v>
      </c>
      <c r="H8" s="65">
        <f>VLOOKUP($A8,'Return Data'!$B$7:$R$1700,12,0)</f>
        <v>-7.8211000000000004</v>
      </c>
      <c r="I8" s="66">
        <f t="shared" ref="I8:I40" si="2">RANK(H8,H$8:H$40,0)</f>
        <v>32</v>
      </c>
      <c r="J8" s="65">
        <f>VLOOKUP($A8,'Return Data'!$B$7:$R$1700,13,0)</f>
        <v>-9.2087000000000003</v>
      </c>
      <c r="K8" s="66">
        <f t="shared" ref="K8:K28" si="3">RANK(J8,J$8:J$40,0)</f>
        <v>31</v>
      </c>
      <c r="L8" s="65">
        <f>VLOOKUP($A8,'Return Data'!$B$7:$R$1700,17,0)</f>
        <v>-3.9544999999999999</v>
      </c>
      <c r="M8" s="66">
        <f>RANK(L8,L$8:L$40,0)</f>
        <v>25</v>
      </c>
      <c r="N8" s="65">
        <f>VLOOKUP($A8,'Return Data'!$B$7:$R$1700,14,0)</f>
        <v>-1.3705000000000001</v>
      </c>
      <c r="O8" s="66">
        <f>RANK(N8,N$8:N$40,0)</f>
        <v>25</v>
      </c>
      <c r="P8" s="65">
        <f>VLOOKUP($A8,'Return Data'!$B$7:$R$1700,15,0)</f>
        <v>4.5407999999999999</v>
      </c>
      <c r="Q8" s="66">
        <f>RANK(P8,P$8:P$40,0)</f>
        <v>15</v>
      </c>
      <c r="R8" s="65">
        <f>VLOOKUP($A8,'Return Data'!$B$7:$R$1700,16,0)</f>
        <v>10.188599999999999</v>
      </c>
      <c r="S8" s="67">
        <f t="shared" ref="S8:S40" si="4">RANK(R8,R$8:R$40,0)</f>
        <v>11</v>
      </c>
    </row>
    <row r="9" spans="1:20" x14ac:dyDescent="0.3">
      <c r="A9" s="63" t="s">
        <v>483</v>
      </c>
      <c r="B9" s="64">
        <f>VLOOKUP($A9,'Return Data'!$B$7:$R$1700,3,0)</f>
        <v>44026</v>
      </c>
      <c r="C9" s="65">
        <f>VLOOKUP($A9,'Return Data'!$B$7:$R$1700,4,0)</f>
        <v>10.67</v>
      </c>
      <c r="D9" s="65">
        <f>VLOOKUP($A9,'Return Data'!$B$7:$R$1700,10,0)</f>
        <v>13.0297</v>
      </c>
      <c r="E9" s="66">
        <f t="shared" si="0"/>
        <v>12</v>
      </c>
      <c r="F9" s="65">
        <f>VLOOKUP($A9,'Return Data'!$B$7:$R$1700,11,0)</f>
        <v>-8.4120000000000008</v>
      </c>
      <c r="G9" s="66">
        <f t="shared" si="1"/>
        <v>15</v>
      </c>
      <c r="H9" s="65">
        <f>VLOOKUP($A9,'Return Data'!$B$7:$R$1700,12,0)</f>
        <v>-2.6459999999999999</v>
      </c>
      <c r="I9" s="66">
        <f t="shared" si="2"/>
        <v>17</v>
      </c>
      <c r="J9" s="65">
        <f>VLOOKUP($A9,'Return Data'!$B$7:$R$1700,13,0)</f>
        <v>2.3992</v>
      </c>
      <c r="K9" s="66">
        <f t="shared" si="3"/>
        <v>6</v>
      </c>
      <c r="L9" s="65"/>
      <c r="M9" s="66"/>
      <c r="N9" s="65"/>
      <c r="O9" s="66"/>
      <c r="P9" s="65"/>
      <c r="Q9" s="66"/>
      <c r="R9" s="65">
        <f>VLOOKUP($A9,'Return Data'!$B$7:$R$1700,16,0)</f>
        <v>3.4144999999999999</v>
      </c>
      <c r="S9" s="67">
        <f t="shared" si="4"/>
        <v>29</v>
      </c>
    </row>
    <row r="10" spans="1:20" x14ac:dyDescent="0.3">
      <c r="A10" s="63" t="s">
        <v>486</v>
      </c>
      <c r="B10" s="64">
        <f>VLOOKUP($A10,'Return Data'!$B$7:$R$1700,3,0)</f>
        <v>44026</v>
      </c>
      <c r="C10" s="65">
        <f>VLOOKUP($A10,'Return Data'!$B$7:$R$1700,4,0)</f>
        <v>56.11</v>
      </c>
      <c r="D10" s="65">
        <f>VLOOKUP($A10,'Return Data'!$B$7:$R$1700,10,0)</f>
        <v>12.783899999999999</v>
      </c>
      <c r="E10" s="66">
        <f t="shared" si="0"/>
        <v>14</v>
      </c>
      <c r="F10" s="65">
        <f>VLOOKUP($A10,'Return Data'!$B$7:$R$1700,11,0)</f>
        <v>-8.2270000000000003</v>
      </c>
      <c r="G10" s="66">
        <f t="shared" si="1"/>
        <v>14</v>
      </c>
      <c r="H10" s="65">
        <f>VLOOKUP($A10,'Return Data'!$B$7:$R$1700,12,0)</f>
        <v>-2.3494999999999999</v>
      </c>
      <c r="I10" s="66">
        <f t="shared" si="2"/>
        <v>16</v>
      </c>
      <c r="J10" s="65">
        <f>VLOOKUP($A10,'Return Data'!$B$7:$R$1700,13,0)</f>
        <v>-4.5260999999999996</v>
      </c>
      <c r="K10" s="66">
        <f t="shared" si="3"/>
        <v>24</v>
      </c>
      <c r="L10" s="65">
        <f>VLOOKUP($A10,'Return Data'!$B$7:$R$1700,17,0)</f>
        <v>-2.6048</v>
      </c>
      <c r="M10" s="66">
        <f t="shared" ref="M10:M18" si="5">RANK(L10,L$8:L$40,0)</f>
        <v>21</v>
      </c>
      <c r="N10" s="65">
        <f>VLOOKUP($A10,'Return Data'!$B$7:$R$1700,14,0)</f>
        <v>5.3499999999999999E-2</v>
      </c>
      <c r="O10" s="66">
        <f t="shared" ref="O10:O15" si="6">RANK(N10,N$8:N$40,0)</f>
        <v>21</v>
      </c>
      <c r="P10" s="65">
        <f>VLOOKUP($A10,'Return Data'!$B$7:$R$1700,15,0)</f>
        <v>4.6605999999999996</v>
      </c>
      <c r="Q10" s="66">
        <f>RANK(P10,P$8:P$40,0)</f>
        <v>14</v>
      </c>
      <c r="R10" s="65">
        <f>VLOOKUP($A10,'Return Data'!$B$7:$R$1700,16,0)</f>
        <v>8.5615000000000006</v>
      </c>
      <c r="S10" s="67">
        <f t="shared" si="4"/>
        <v>19</v>
      </c>
    </row>
    <row r="11" spans="1:20" x14ac:dyDescent="0.3">
      <c r="A11" s="63" t="s">
        <v>487</v>
      </c>
      <c r="B11" s="64">
        <f>VLOOKUP($A11,'Return Data'!$B$7:$R$1700,3,0)</f>
        <v>44026</v>
      </c>
      <c r="C11" s="65">
        <f>VLOOKUP($A11,'Return Data'!$B$7:$R$1700,4,0)</f>
        <v>13.065200000000001</v>
      </c>
      <c r="D11" s="65">
        <f>VLOOKUP($A11,'Return Data'!$B$7:$R$1700,10,0)</f>
        <v>11.5654</v>
      </c>
      <c r="E11" s="66">
        <f t="shared" si="0"/>
        <v>22</v>
      </c>
      <c r="F11" s="65">
        <f>VLOOKUP($A11,'Return Data'!$B$7:$R$1700,11,0)</f>
        <v>-5.7923</v>
      </c>
      <c r="G11" s="66">
        <f t="shared" si="1"/>
        <v>8</v>
      </c>
      <c r="H11" s="65">
        <f>VLOOKUP($A11,'Return Data'!$B$7:$R$1700,12,0)</f>
        <v>2.0152999999999999</v>
      </c>
      <c r="I11" s="66">
        <f t="shared" si="2"/>
        <v>5</v>
      </c>
      <c r="J11" s="65">
        <f>VLOOKUP($A11,'Return Data'!$B$7:$R$1700,13,0)</f>
        <v>5.9309000000000003</v>
      </c>
      <c r="K11" s="66">
        <f t="shared" si="3"/>
        <v>3</v>
      </c>
      <c r="L11" s="65">
        <f>VLOOKUP($A11,'Return Data'!$B$7:$R$1700,17,0)</f>
        <v>7.2827999999999999</v>
      </c>
      <c r="M11" s="66">
        <f t="shared" si="5"/>
        <v>1</v>
      </c>
      <c r="N11" s="65">
        <f>VLOOKUP($A11,'Return Data'!$B$7:$R$1700,14,0)</f>
        <v>7.3400999999999996</v>
      </c>
      <c r="O11" s="66">
        <f t="shared" si="6"/>
        <v>1</v>
      </c>
      <c r="P11" s="65"/>
      <c r="Q11" s="66"/>
      <c r="R11" s="65">
        <f>VLOOKUP($A11,'Return Data'!$B$7:$R$1700,16,0)</f>
        <v>8.5166000000000004</v>
      </c>
      <c r="S11" s="67">
        <f t="shared" si="4"/>
        <v>20</v>
      </c>
    </row>
    <row r="12" spans="1:20" x14ac:dyDescent="0.3">
      <c r="A12" s="63" t="s">
        <v>489</v>
      </c>
      <c r="B12" s="64">
        <f>VLOOKUP($A12,'Return Data'!$B$7:$R$1700,3,0)</f>
        <v>44026</v>
      </c>
      <c r="C12" s="65">
        <f>VLOOKUP($A12,'Return Data'!$B$7:$R$1700,4,0)</f>
        <v>12.12</v>
      </c>
      <c r="D12" s="65">
        <f>VLOOKUP($A12,'Return Data'!$B$7:$R$1700,10,0)</f>
        <v>8.2142999999999997</v>
      </c>
      <c r="E12" s="66">
        <f t="shared" si="0"/>
        <v>33</v>
      </c>
      <c r="F12" s="65">
        <f>VLOOKUP($A12,'Return Data'!$B$7:$R$1700,11,0)</f>
        <v>-4.1897000000000002</v>
      </c>
      <c r="G12" s="66">
        <f t="shared" si="1"/>
        <v>5</v>
      </c>
      <c r="H12" s="65">
        <f>VLOOKUP($A12,'Return Data'!$B$7:$R$1700,12,0)</f>
        <v>2.1061000000000001</v>
      </c>
      <c r="I12" s="66">
        <f t="shared" si="2"/>
        <v>4</v>
      </c>
      <c r="J12" s="65">
        <f>VLOOKUP($A12,'Return Data'!$B$7:$R$1700,13,0)</f>
        <v>1.5926</v>
      </c>
      <c r="K12" s="66">
        <f t="shared" si="3"/>
        <v>7</v>
      </c>
      <c r="L12" s="65">
        <f>VLOOKUP($A12,'Return Data'!$B$7:$R$1700,17,0)</f>
        <v>-6.7384000000000004</v>
      </c>
      <c r="M12" s="66">
        <f t="shared" si="5"/>
        <v>26</v>
      </c>
      <c r="N12" s="65">
        <f>VLOOKUP($A12,'Return Data'!$B$7:$R$1700,14,0)</f>
        <v>-0.78439999999999999</v>
      </c>
      <c r="O12" s="66">
        <f t="shared" si="6"/>
        <v>22</v>
      </c>
      <c r="P12" s="65"/>
      <c r="Q12" s="66"/>
      <c r="R12" s="65">
        <f>VLOOKUP($A12,'Return Data'!$B$7:$R$1700,16,0)</f>
        <v>4.9414999999999996</v>
      </c>
      <c r="S12" s="67">
        <f t="shared" si="4"/>
        <v>27</v>
      </c>
    </row>
    <row r="13" spans="1:20" x14ac:dyDescent="0.3">
      <c r="A13" s="63" t="s">
        <v>491</v>
      </c>
      <c r="B13" s="64">
        <f>VLOOKUP($A13,'Return Data'!$B$7:$R$1700,3,0)</f>
        <v>44026</v>
      </c>
      <c r="C13" s="65">
        <f>VLOOKUP($A13,'Return Data'!$B$7:$R$1700,4,0)</f>
        <v>175.02</v>
      </c>
      <c r="D13" s="65">
        <f>VLOOKUP($A13,'Return Data'!$B$7:$R$1700,10,0)</f>
        <v>11.004</v>
      </c>
      <c r="E13" s="66">
        <f t="shared" si="0"/>
        <v>26</v>
      </c>
      <c r="F13" s="65">
        <f>VLOOKUP($A13,'Return Data'!$B$7:$R$1700,11,0)</f>
        <v>-3.3679000000000001</v>
      </c>
      <c r="G13" s="66">
        <f t="shared" si="1"/>
        <v>3</v>
      </c>
      <c r="H13" s="65">
        <f>VLOOKUP($A13,'Return Data'!$B$7:$R$1700,12,0)</f>
        <v>3.6356999999999999</v>
      </c>
      <c r="I13" s="66">
        <f t="shared" si="2"/>
        <v>3</v>
      </c>
      <c r="J13" s="65">
        <f>VLOOKUP($A13,'Return Data'!$B$7:$R$1700,13,0)</f>
        <v>4.5208000000000004</v>
      </c>
      <c r="K13" s="66">
        <f t="shared" si="3"/>
        <v>4</v>
      </c>
      <c r="L13" s="65">
        <f>VLOOKUP($A13,'Return Data'!$B$7:$R$1700,17,0)</f>
        <v>5.4836</v>
      </c>
      <c r="M13" s="66">
        <f t="shared" si="5"/>
        <v>2</v>
      </c>
      <c r="N13" s="65">
        <f>VLOOKUP($A13,'Return Data'!$B$7:$R$1700,14,0)</f>
        <v>6.7892999999999999</v>
      </c>
      <c r="O13" s="66">
        <f t="shared" si="6"/>
        <v>2</v>
      </c>
      <c r="P13" s="65">
        <f>VLOOKUP($A13,'Return Data'!$B$7:$R$1700,15,0)</f>
        <v>8.6748999999999992</v>
      </c>
      <c r="Q13" s="66">
        <f>RANK(P13,P$8:P$40,0)</f>
        <v>1</v>
      </c>
      <c r="R13" s="65">
        <f>VLOOKUP($A13,'Return Data'!$B$7:$R$1700,16,0)</f>
        <v>12.5761</v>
      </c>
      <c r="S13" s="67">
        <f t="shared" si="4"/>
        <v>2</v>
      </c>
    </row>
    <row r="14" spans="1:20" x14ac:dyDescent="0.3">
      <c r="A14" s="63" t="s">
        <v>493</v>
      </c>
      <c r="B14" s="64">
        <f>VLOOKUP($A14,'Return Data'!$B$7:$R$1700,3,0)</f>
        <v>44026</v>
      </c>
      <c r="C14" s="65">
        <f>VLOOKUP($A14,'Return Data'!$B$7:$R$1700,4,0)</f>
        <v>165.19200000000001</v>
      </c>
      <c r="D14" s="65">
        <f>VLOOKUP($A14,'Return Data'!$B$7:$R$1700,10,0)</f>
        <v>12.549300000000001</v>
      </c>
      <c r="E14" s="66">
        <f t="shared" si="0"/>
        <v>16</v>
      </c>
      <c r="F14" s="65">
        <f>VLOOKUP($A14,'Return Data'!$B$7:$R$1700,11,0)</f>
        <v>-6.6452999999999998</v>
      </c>
      <c r="G14" s="66">
        <f t="shared" si="1"/>
        <v>9</v>
      </c>
      <c r="H14" s="65">
        <f>VLOOKUP($A14,'Return Data'!$B$7:$R$1700,12,0)</f>
        <v>-0.29570000000000002</v>
      </c>
      <c r="I14" s="66">
        <f t="shared" si="2"/>
        <v>11</v>
      </c>
      <c r="J14" s="65">
        <f>VLOOKUP($A14,'Return Data'!$B$7:$R$1700,13,0)</f>
        <v>3.1541000000000001</v>
      </c>
      <c r="K14" s="66">
        <f t="shared" si="3"/>
        <v>5</v>
      </c>
      <c r="L14" s="65">
        <f>VLOOKUP($A14,'Return Data'!$B$7:$R$1700,17,0)</f>
        <v>3.8632</v>
      </c>
      <c r="M14" s="66">
        <f t="shared" si="5"/>
        <v>6</v>
      </c>
      <c r="N14" s="65">
        <f>VLOOKUP($A14,'Return Data'!$B$7:$R$1700,14,0)</f>
        <v>4.4588999999999999</v>
      </c>
      <c r="O14" s="66">
        <f t="shared" si="6"/>
        <v>7</v>
      </c>
      <c r="P14" s="65">
        <f>VLOOKUP($A14,'Return Data'!$B$7:$R$1700,15,0)</f>
        <v>7.9393000000000002</v>
      </c>
      <c r="Q14" s="66">
        <f>RANK(P14,P$8:P$40,0)</f>
        <v>3</v>
      </c>
      <c r="R14" s="65">
        <f>VLOOKUP($A14,'Return Data'!$B$7:$R$1700,16,0)</f>
        <v>11.589700000000001</v>
      </c>
      <c r="S14" s="67">
        <f t="shared" si="4"/>
        <v>6</v>
      </c>
    </row>
    <row r="15" spans="1:20" x14ac:dyDescent="0.3">
      <c r="A15" s="63" t="s">
        <v>495</v>
      </c>
      <c r="B15" s="64">
        <f>VLOOKUP($A15,'Return Data'!$B$7:$R$1700,3,0)</f>
        <v>44026</v>
      </c>
      <c r="C15" s="65">
        <f>VLOOKUP($A15,'Return Data'!$B$7:$R$1700,4,0)</f>
        <v>25.69</v>
      </c>
      <c r="D15" s="65">
        <f>VLOOKUP($A15,'Return Data'!$B$7:$R$1700,10,0)</f>
        <v>10.685</v>
      </c>
      <c r="E15" s="66">
        <f t="shared" si="0"/>
        <v>28</v>
      </c>
      <c r="F15" s="65">
        <f>VLOOKUP($A15,'Return Data'!$B$7:$R$1700,11,0)</f>
        <v>-10.206200000000001</v>
      </c>
      <c r="G15" s="66">
        <f t="shared" si="1"/>
        <v>22</v>
      </c>
      <c r="H15" s="65">
        <f>VLOOKUP($A15,'Return Data'!$B$7:$R$1700,12,0)</f>
        <v>-3.3847</v>
      </c>
      <c r="I15" s="66">
        <f t="shared" si="2"/>
        <v>23</v>
      </c>
      <c r="J15" s="65">
        <f>VLOOKUP($A15,'Return Data'!$B$7:$R$1700,13,0)</f>
        <v>-2.5417000000000001</v>
      </c>
      <c r="K15" s="66">
        <f t="shared" si="3"/>
        <v>17</v>
      </c>
      <c r="L15" s="65">
        <f>VLOOKUP($A15,'Return Data'!$B$7:$R$1700,17,0)</f>
        <v>0.68640000000000001</v>
      </c>
      <c r="M15" s="66">
        <f t="shared" si="5"/>
        <v>13</v>
      </c>
      <c r="N15" s="65">
        <f>VLOOKUP($A15,'Return Data'!$B$7:$R$1700,14,0)</f>
        <v>3.1728999999999998</v>
      </c>
      <c r="O15" s="66">
        <f t="shared" si="6"/>
        <v>10</v>
      </c>
      <c r="P15" s="65">
        <f>VLOOKUP($A15,'Return Data'!$B$7:$R$1700,15,0)</f>
        <v>5.0662000000000003</v>
      </c>
      <c r="Q15" s="66">
        <f>RANK(P15,P$8:P$40,0)</f>
        <v>13</v>
      </c>
      <c r="R15" s="65">
        <f>VLOOKUP($A15,'Return Data'!$B$7:$R$1700,16,0)</f>
        <v>9.6265000000000001</v>
      </c>
      <c r="S15" s="67">
        <f t="shared" si="4"/>
        <v>13</v>
      </c>
    </row>
    <row r="16" spans="1:20" x14ac:dyDescent="0.3">
      <c r="A16" s="63" t="s">
        <v>497</v>
      </c>
      <c r="B16" s="64">
        <f>VLOOKUP($A16,'Return Data'!$B$7:$R$1700,3,0)</f>
        <v>44026</v>
      </c>
      <c r="C16" s="65">
        <f>VLOOKUP($A16,'Return Data'!$B$7:$R$1700,4,0)</f>
        <v>10.303599999999999</v>
      </c>
      <c r="D16" s="65">
        <f>VLOOKUP($A16,'Return Data'!$B$7:$R$1700,10,0)</f>
        <v>12.2727</v>
      </c>
      <c r="E16" s="66">
        <f t="shared" si="0"/>
        <v>18</v>
      </c>
      <c r="F16" s="65">
        <f>VLOOKUP($A16,'Return Data'!$B$7:$R$1700,11,0)</f>
        <v>-10.6195</v>
      </c>
      <c r="G16" s="66">
        <f t="shared" si="1"/>
        <v>26</v>
      </c>
      <c r="H16" s="65">
        <f>VLOOKUP($A16,'Return Data'!$B$7:$R$1700,12,0)</f>
        <v>-3.9407999999999999</v>
      </c>
      <c r="I16" s="66">
        <f t="shared" si="2"/>
        <v>26</v>
      </c>
      <c r="J16" s="65">
        <f>VLOOKUP($A16,'Return Data'!$B$7:$R$1700,13,0)</f>
        <v>-3.2944</v>
      </c>
      <c r="K16" s="66">
        <f t="shared" si="3"/>
        <v>20</v>
      </c>
      <c r="L16" s="65">
        <f>VLOOKUP($A16,'Return Data'!$B$7:$R$1700,17,0)</f>
        <v>1.5780000000000001</v>
      </c>
      <c r="M16" s="66">
        <f t="shared" si="5"/>
        <v>10</v>
      </c>
      <c r="N16" s="65"/>
      <c r="O16" s="66"/>
      <c r="P16" s="65"/>
      <c r="Q16" s="66"/>
      <c r="R16" s="65">
        <f>VLOOKUP($A16,'Return Data'!$B$7:$R$1700,16,0)</f>
        <v>1.3635999999999999</v>
      </c>
      <c r="S16" s="67">
        <f t="shared" si="4"/>
        <v>33</v>
      </c>
    </row>
    <row r="17" spans="1:19" x14ac:dyDescent="0.3">
      <c r="A17" s="63" t="s">
        <v>500</v>
      </c>
      <c r="B17" s="64">
        <f>VLOOKUP($A17,'Return Data'!$B$7:$R$1700,3,0)</f>
        <v>44026</v>
      </c>
      <c r="C17" s="65">
        <f>VLOOKUP($A17,'Return Data'!$B$7:$R$1700,4,0)</f>
        <v>121.4906</v>
      </c>
      <c r="D17" s="65">
        <f>VLOOKUP($A17,'Return Data'!$B$7:$R$1700,10,0)</f>
        <v>9.8097999999999992</v>
      </c>
      <c r="E17" s="66">
        <f t="shared" si="0"/>
        <v>32</v>
      </c>
      <c r="F17" s="65">
        <f>VLOOKUP($A17,'Return Data'!$B$7:$R$1700,11,0)</f>
        <v>-10.851000000000001</v>
      </c>
      <c r="G17" s="66">
        <f t="shared" si="1"/>
        <v>27</v>
      </c>
      <c r="H17" s="65">
        <f>VLOOKUP($A17,'Return Data'!$B$7:$R$1700,12,0)</f>
        <v>-5.4748999999999999</v>
      </c>
      <c r="I17" s="66">
        <f t="shared" si="2"/>
        <v>30</v>
      </c>
      <c r="J17" s="65">
        <f>VLOOKUP($A17,'Return Data'!$B$7:$R$1700,13,0)</f>
        <v>-5.8879000000000001</v>
      </c>
      <c r="K17" s="66">
        <f t="shared" si="3"/>
        <v>25</v>
      </c>
      <c r="L17" s="65">
        <f>VLOOKUP($A17,'Return Data'!$B$7:$R$1700,17,0)</f>
        <v>-0.4002</v>
      </c>
      <c r="M17" s="66">
        <f t="shared" si="5"/>
        <v>17</v>
      </c>
      <c r="N17" s="65">
        <f>VLOOKUP($A17,'Return Data'!$B$7:$R$1700,14,0)</f>
        <v>1.821</v>
      </c>
      <c r="O17" s="66">
        <f>RANK(N17,N$8:N$40,0)</f>
        <v>13</v>
      </c>
      <c r="P17" s="65">
        <f>VLOOKUP($A17,'Return Data'!$B$7:$R$1700,15,0)</f>
        <v>5.3893000000000004</v>
      </c>
      <c r="Q17" s="66">
        <f>RANK(P17,P$8:P$40,0)</f>
        <v>11</v>
      </c>
      <c r="R17" s="65">
        <f>VLOOKUP($A17,'Return Data'!$B$7:$R$1700,16,0)</f>
        <v>11.0466</v>
      </c>
      <c r="S17" s="67">
        <f t="shared" si="4"/>
        <v>9</v>
      </c>
    </row>
    <row r="18" spans="1:19" x14ac:dyDescent="0.3">
      <c r="A18" s="63" t="s">
        <v>502</v>
      </c>
      <c r="B18" s="64">
        <f>VLOOKUP($A18,'Return Data'!$B$7:$R$1700,3,0)</f>
        <v>44026</v>
      </c>
      <c r="C18" s="65">
        <f>VLOOKUP($A18,'Return Data'!$B$7:$R$1700,4,0)</f>
        <v>52.268000000000001</v>
      </c>
      <c r="D18" s="65">
        <f>VLOOKUP($A18,'Return Data'!$B$7:$R$1700,10,0)</f>
        <v>14.337</v>
      </c>
      <c r="E18" s="66">
        <f t="shared" si="0"/>
        <v>7</v>
      </c>
      <c r="F18" s="65">
        <f>VLOOKUP($A18,'Return Data'!$B$7:$R$1700,11,0)</f>
        <v>-10.895200000000001</v>
      </c>
      <c r="G18" s="66">
        <f t="shared" si="1"/>
        <v>28</v>
      </c>
      <c r="H18" s="65">
        <f>VLOOKUP($A18,'Return Data'!$B$7:$R$1700,12,0)</f>
        <v>-4.7994000000000003</v>
      </c>
      <c r="I18" s="66">
        <f t="shared" si="2"/>
        <v>28</v>
      </c>
      <c r="J18" s="65">
        <f>VLOOKUP($A18,'Return Data'!$B$7:$R$1700,13,0)</f>
        <v>-7.7074999999999996</v>
      </c>
      <c r="K18" s="66">
        <f t="shared" si="3"/>
        <v>30</v>
      </c>
      <c r="L18" s="65">
        <f>VLOOKUP($A18,'Return Data'!$B$7:$R$1700,17,0)</f>
        <v>-0.2878</v>
      </c>
      <c r="M18" s="66">
        <f t="shared" si="5"/>
        <v>14</v>
      </c>
      <c r="N18" s="65">
        <f>VLOOKUP($A18,'Return Data'!$B$7:$R$1700,14,0)</f>
        <v>1.0009999999999999</v>
      </c>
      <c r="O18" s="66">
        <f>RANK(N18,N$8:N$40,0)</f>
        <v>18</v>
      </c>
      <c r="P18" s="65">
        <f>VLOOKUP($A18,'Return Data'!$B$7:$R$1700,15,0)</f>
        <v>6.6307</v>
      </c>
      <c r="Q18" s="66">
        <f>RANK(P18,P$8:P$40,0)</f>
        <v>8</v>
      </c>
      <c r="R18" s="65">
        <f>VLOOKUP($A18,'Return Data'!$B$7:$R$1700,16,0)</f>
        <v>12.129300000000001</v>
      </c>
      <c r="S18" s="67">
        <f t="shared" si="4"/>
        <v>4</v>
      </c>
    </row>
    <row r="19" spans="1:19" x14ac:dyDescent="0.3">
      <c r="A19" s="63" t="s">
        <v>503</v>
      </c>
      <c r="B19" s="64">
        <f>VLOOKUP($A19,'Return Data'!$B$7:$R$1700,3,0)</f>
        <v>44026</v>
      </c>
      <c r="C19" s="65">
        <f>VLOOKUP($A19,'Return Data'!$B$7:$R$1700,4,0)</f>
        <v>10.9953</v>
      </c>
      <c r="D19" s="65">
        <f>VLOOKUP($A19,'Return Data'!$B$7:$R$1700,10,0)</f>
        <v>12.118</v>
      </c>
      <c r="E19" s="66">
        <f t="shared" si="0"/>
        <v>19</v>
      </c>
      <c r="F19" s="65">
        <f>VLOOKUP($A19,'Return Data'!$B$7:$R$1700,11,0)</f>
        <v>-7.1067999999999998</v>
      </c>
      <c r="G19" s="66">
        <f t="shared" si="1"/>
        <v>12</v>
      </c>
      <c r="H19" s="65">
        <f>VLOOKUP($A19,'Return Data'!$B$7:$R$1700,12,0)</f>
        <v>1.0013000000000001</v>
      </c>
      <c r="I19" s="66">
        <f t="shared" si="2"/>
        <v>9</v>
      </c>
      <c r="J19" s="65">
        <f>VLOOKUP($A19,'Return Data'!$B$7:$R$1700,13,0)</f>
        <v>1.0217000000000001</v>
      </c>
      <c r="K19" s="66">
        <f t="shared" si="3"/>
        <v>9</v>
      </c>
      <c r="L19" s="65"/>
      <c r="M19" s="66"/>
      <c r="N19" s="65"/>
      <c r="O19" s="66"/>
      <c r="P19" s="65"/>
      <c r="Q19" s="66"/>
      <c r="R19" s="65">
        <f>VLOOKUP($A19,'Return Data'!$B$7:$R$1700,16,0)</f>
        <v>5.6418999999999997</v>
      </c>
      <c r="S19" s="67">
        <f t="shared" si="4"/>
        <v>26</v>
      </c>
    </row>
    <row r="20" spans="1:19" x14ac:dyDescent="0.3">
      <c r="A20" s="63" t="s">
        <v>506</v>
      </c>
      <c r="B20" s="64">
        <f>VLOOKUP($A20,'Return Data'!$B$7:$R$1700,3,0)</f>
        <v>44026</v>
      </c>
      <c r="C20" s="65">
        <f>VLOOKUP($A20,'Return Data'!$B$7:$R$1700,4,0)</f>
        <v>134.13999999999999</v>
      </c>
      <c r="D20" s="65">
        <f>VLOOKUP($A20,'Return Data'!$B$7:$R$1700,10,0)</f>
        <v>10.339700000000001</v>
      </c>
      <c r="E20" s="66">
        <f t="shared" si="0"/>
        <v>29</v>
      </c>
      <c r="F20" s="65">
        <f>VLOOKUP($A20,'Return Data'!$B$7:$R$1700,11,0)</f>
        <v>-12.4641</v>
      </c>
      <c r="G20" s="66">
        <f t="shared" si="1"/>
        <v>31</v>
      </c>
      <c r="H20" s="65">
        <f>VLOOKUP($A20,'Return Data'!$B$7:$R$1700,12,0)</f>
        <v>-4.3837999999999999</v>
      </c>
      <c r="I20" s="66">
        <f t="shared" si="2"/>
        <v>27</v>
      </c>
      <c r="J20" s="65">
        <f>VLOOKUP($A20,'Return Data'!$B$7:$R$1700,13,0)</f>
        <v>-7.3042999999999996</v>
      </c>
      <c r="K20" s="66">
        <f t="shared" si="3"/>
        <v>27</v>
      </c>
      <c r="L20" s="65">
        <f>VLOOKUP($A20,'Return Data'!$B$7:$R$1700,17,0)</f>
        <v>0.86990000000000001</v>
      </c>
      <c r="M20" s="66">
        <f>RANK(L20,L$8:L$40,0)</f>
        <v>12</v>
      </c>
      <c r="N20" s="65">
        <f>VLOOKUP($A20,'Return Data'!$B$7:$R$1700,14,0)</f>
        <v>1.9265000000000001</v>
      </c>
      <c r="O20" s="66">
        <f>RANK(N20,N$8:N$40,0)</f>
        <v>12</v>
      </c>
      <c r="P20" s="65">
        <f>VLOOKUP($A20,'Return Data'!$B$7:$R$1700,15,0)</f>
        <v>7.1402000000000001</v>
      </c>
      <c r="Q20" s="66">
        <f>RANK(P20,P$8:P$40,0)</f>
        <v>7</v>
      </c>
      <c r="R20" s="65">
        <f>VLOOKUP($A20,'Return Data'!$B$7:$R$1700,16,0)</f>
        <v>12.2431</v>
      </c>
      <c r="S20" s="67">
        <f t="shared" si="4"/>
        <v>3</v>
      </c>
    </row>
    <row r="21" spans="1:19" x14ac:dyDescent="0.3">
      <c r="A21" s="63" t="s">
        <v>508</v>
      </c>
      <c r="B21" s="64">
        <f>VLOOKUP($A21,'Return Data'!$B$7:$R$1700,3,0)</f>
        <v>44026</v>
      </c>
      <c r="C21" s="65">
        <f>VLOOKUP($A21,'Return Data'!$B$7:$R$1700,4,0)</f>
        <v>11.8292</v>
      </c>
      <c r="D21" s="65">
        <f>VLOOKUP($A21,'Return Data'!$B$7:$R$1700,10,0)</f>
        <v>12.484400000000001</v>
      </c>
      <c r="E21" s="66">
        <f t="shared" si="0"/>
        <v>17</v>
      </c>
      <c r="F21" s="65">
        <f>VLOOKUP($A21,'Return Data'!$B$7:$R$1700,11,0)</f>
        <v>-3.387</v>
      </c>
      <c r="G21" s="66">
        <f t="shared" si="1"/>
        <v>4</v>
      </c>
      <c r="H21" s="65">
        <f>VLOOKUP($A21,'Return Data'!$B$7:$R$1700,12,0)</f>
        <v>0.65259999999999996</v>
      </c>
      <c r="I21" s="66">
        <f t="shared" si="2"/>
        <v>10</v>
      </c>
      <c r="J21" s="65">
        <f>VLOOKUP($A21,'Return Data'!$B$7:$R$1700,13,0)</f>
        <v>1.5373000000000001</v>
      </c>
      <c r="K21" s="66">
        <f t="shared" si="3"/>
        <v>8</v>
      </c>
      <c r="L21" s="65">
        <f>VLOOKUP($A21,'Return Data'!$B$7:$R$1700,17,0)</f>
        <v>-2.6751999999999998</v>
      </c>
      <c r="M21" s="66">
        <f>RANK(L21,L$8:L$40,0)</f>
        <v>22</v>
      </c>
      <c r="N21" s="65">
        <f>VLOOKUP($A21,'Return Data'!$B$7:$R$1700,14,0)</f>
        <v>0.86529999999999996</v>
      </c>
      <c r="O21" s="66">
        <f>RANK(N21,N$8:N$40,0)</f>
        <v>20</v>
      </c>
      <c r="P21" s="65"/>
      <c r="Q21" s="66"/>
      <c r="R21" s="65">
        <f>VLOOKUP($A21,'Return Data'!$B$7:$R$1700,16,0)</f>
        <v>4.6151</v>
      </c>
      <c r="S21" s="67">
        <f t="shared" si="4"/>
        <v>28</v>
      </c>
    </row>
    <row r="22" spans="1:19" x14ac:dyDescent="0.3">
      <c r="A22" s="63" t="s">
        <v>509</v>
      </c>
      <c r="B22" s="64">
        <f>VLOOKUP($A22,'Return Data'!$B$7:$R$1700,3,0)</f>
        <v>44026</v>
      </c>
      <c r="C22" s="65">
        <f>VLOOKUP($A22,'Return Data'!$B$7:$R$1700,4,0)</f>
        <v>11.04</v>
      </c>
      <c r="D22" s="65">
        <f>VLOOKUP($A22,'Return Data'!$B$7:$R$1700,10,0)</f>
        <v>11.4026</v>
      </c>
      <c r="E22" s="66">
        <f t="shared" si="0"/>
        <v>23</v>
      </c>
      <c r="F22" s="65">
        <f>VLOOKUP($A22,'Return Data'!$B$7:$R$1700,11,0)</f>
        <v>-12.171799999999999</v>
      </c>
      <c r="G22" s="66">
        <f t="shared" si="1"/>
        <v>30</v>
      </c>
      <c r="H22" s="65">
        <f>VLOOKUP($A22,'Return Data'!$B$7:$R$1700,12,0)</f>
        <v>-5.8823999999999996</v>
      </c>
      <c r="I22" s="66">
        <f t="shared" si="2"/>
        <v>31</v>
      </c>
      <c r="J22" s="65">
        <f>VLOOKUP($A22,'Return Data'!$B$7:$R$1700,13,0)</f>
        <v>-7.6923000000000004</v>
      </c>
      <c r="K22" s="66">
        <f t="shared" si="3"/>
        <v>29</v>
      </c>
      <c r="L22" s="65">
        <f>VLOOKUP($A22,'Return Data'!$B$7:$R$1700,17,0)</f>
        <v>-3.3136999999999999</v>
      </c>
      <c r="M22" s="66">
        <f>RANK(L22,L$8:L$40,0)</f>
        <v>24</v>
      </c>
      <c r="N22" s="65">
        <f>VLOOKUP($A22,'Return Data'!$B$7:$R$1700,14,0)</f>
        <v>-0.78600000000000003</v>
      </c>
      <c r="O22" s="66">
        <f>RANK(N22,N$8:N$40,0)</f>
        <v>23</v>
      </c>
      <c r="P22" s="65"/>
      <c r="Q22" s="66"/>
      <c r="R22" s="65">
        <f>VLOOKUP($A22,'Return Data'!$B$7:$R$1700,16,0)</f>
        <v>2.8346</v>
      </c>
      <c r="S22" s="67">
        <f t="shared" si="4"/>
        <v>30</v>
      </c>
    </row>
    <row r="23" spans="1:19" x14ac:dyDescent="0.3">
      <c r="A23" s="63" t="s">
        <v>511</v>
      </c>
      <c r="B23" s="64">
        <f>VLOOKUP($A23,'Return Data'!$B$7:$R$1700,3,0)</f>
        <v>44026</v>
      </c>
      <c r="C23" s="65">
        <f>VLOOKUP($A23,'Return Data'!$B$7:$R$1700,4,0)</f>
        <v>10.2379</v>
      </c>
      <c r="D23" s="65">
        <f>VLOOKUP($A23,'Return Data'!$B$7:$R$1700,10,0)</f>
        <v>11.114800000000001</v>
      </c>
      <c r="E23" s="66">
        <f t="shared" si="0"/>
        <v>24</v>
      </c>
      <c r="F23" s="65">
        <f>VLOOKUP($A23,'Return Data'!$B$7:$R$1700,11,0)</f>
        <v>-10.320499999999999</v>
      </c>
      <c r="G23" s="66">
        <f t="shared" si="1"/>
        <v>23</v>
      </c>
      <c r="H23" s="65">
        <f>VLOOKUP($A23,'Return Data'!$B$7:$R$1700,12,0)</f>
        <v>-4.9123000000000001</v>
      </c>
      <c r="I23" s="66">
        <f t="shared" si="2"/>
        <v>29</v>
      </c>
      <c r="J23" s="65">
        <f>VLOOKUP($A23,'Return Data'!$B$7:$R$1700,13,0)</f>
        <v>-4.1871</v>
      </c>
      <c r="K23" s="66">
        <f t="shared" si="3"/>
        <v>23</v>
      </c>
      <c r="L23" s="65"/>
      <c r="M23" s="66"/>
      <c r="N23" s="65"/>
      <c r="O23" s="66"/>
      <c r="P23" s="65"/>
      <c r="Q23" s="66"/>
      <c r="R23" s="65">
        <f>VLOOKUP($A23,'Return Data'!$B$7:$R$1700,16,0)</f>
        <v>1.4932000000000001</v>
      </c>
      <c r="S23" s="67">
        <f t="shared" si="4"/>
        <v>32</v>
      </c>
    </row>
    <row r="24" spans="1:19" x14ac:dyDescent="0.3">
      <c r="A24" s="63" t="s">
        <v>513</v>
      </c>
      <c r="B24" s="64">
        <f>VLOOKUP($A24,'Return Data'!$B$7:$R$1700,3,0)</f>
        <v>44026</v>
      </c>
      <c r="C24" s="65">
        <f>VLOOKUP($A24,'Return Data'!$B$7:$R$1700,4,0)</f>
        <v>10.4358</v>
      </c>
      <c r="D24" s="65">
        <f>VLOOKUP($A24,'Return Data'!$B$7:$R$1700,10,0)</f>
        <v>11.0924</v>
      </c>
      <c r="E24" s="66">
        <f t="shared" si="0"/>
        <v>25</v>
      </c>
      <c r="F24" s="65">
        <f>VLOOKUP($A24,'Return Data'!$B$7:$R$1700,11,0)</f>
        <v>-8.8806999999999992</v>
      </c>
      <c r="G24" s="66">
        <f t="shared" si="1"/>
        <v>19</v>
      </c>
      <c r="H24" s="65">
        <f>VLOOKUP($A24,'Return Data'!$B$7:$R$1700,12,0)</f>
        <v>-3.34</v>
      </c>
      <c r="I24" s="66">
        <f t="shared" si="2"/>
        <v>21</v>
      </c>
      <c r="J24" s="65">
        <f>VLOOKUP($A24,'Return Data'!$B$7:$R$1700,13,0)</f>
        <v>-1.1125</v>
      </c>
      <c r="K24" s="66">
        <f t="shared" si="3"/>
        <v>13</v>
      </c>
      <c r="L24" s="65"/>
      <c r="M24" s="66"/>
      <c r="N24" s="65"/>
      <c r="O24" s="66"/>
      <c r="P24" s="65"/>
      <c r="Q24" s="66"/>
      <c r="R24" s="65">
        <f>VLOOKUP($A24,'Return Data'!$B$7:$R$1700,16,0)</f>
        <v>2.109</v>
      </c>
      <c r="S24" s="67">
        <f t="shared" si="4"/>
        <v>31</v>
      </c>
    </row>
    <row r="25" spans="1:19" x14ac:dyDescent="0.3">
      <c r="A25" s="63" t="s">
        <v>516</v>
      </c>
      <c r="B25" s="64">
        <f>VLOOKUP($A25,'Return Data'!$B$7:$R$1700,3,0)</f>
        <v>44026</v>
      </c>
      <c r="C25" s="65">
        <f>VLOOKUP($A25,'Return Data'!$B$7:$R$1700,4,0)</f>
        <v>47.5246</v>
      </c>
      <c r="D25" s="65">
        <f>VLOOKUP($A25,'Return Data'!$B$7:$R$1700,10,0)</f>
        <v>31.613199999999999</v>
      </c>
      <c r="E25" s="66">
        <f t="shared" si="0"/>
        <v>1</v>
      </c>
      <c r="F25" s="65">
        <f>VLOOKUP($A25,'Return Data'!$B$7:$R$1700,11,0)</f>
        <v>5.2625999999999999</v>
      </c>
      <c r="G25" s="66">
        <f t="shared" si="1"/>
        <v>1</v>
      </c>
      <c r="H25" s="65">
        <f>VLOOKUP($A25,'Return Data'!$B$7:$R$1700,12,0)</f>
        <v>11.838100000000001</v>
      </c>
      <c r="I25" s="66">
        <f t="shared" si="2"/>
        <v>1</v>
      </c>
      <c r="J25" s="65">
        <f>VLOOKUP($A25,'Return Data'!$B$7:$R$1700,13,0)</f>
        <v>8.9297000000000004</v>
      </c>
      <c r="K25" s="66">
        <f t="shared" si="3"/>
        <v>1</v>
      </c>
      <c r="L25" s="65">
        <f>VLOOKUP($A25,'Return Data'!$B$7:$R$1700,17,0)</f>
        <v>-0.35370000000000001</v>
      </c>
      <c r="M25" s="66">
        <f>RANK(L25,L$8:L$40,0)</f>
        <v>16</v>
      </c>
      <c r="N25" s="65">
        <f>VLOOKUP($A25,'Return Data'!$B$7:$R$1700,14,0)</f>
        <v>1.2661</v>
      </c>
      <c r="O25" s="66">
        <f>RANK(N25,N$8:N$40,0)</f>
        <v>15</v>
      </c>
      <c r="P25" s="65">
        <f>VLOOKUP($A25,'Return Data'!$B$7:$R$1700,15,0)</f>
        <v>3.7593999999999999</v>
      </c>
      <c r="Q25" s="66">
        <f>RANK(P25,P$8:P$40,0)</f>
        <v>19</v>
      </c>
      <c r="R25" s="65">
        <f>VLOOKUP($A25,'Return Data'!$B$7:$R$1700,16,0)</f>
        <v>8.8952000000000009</v>
      </c>
      <c r="S25" s="67">
        <f t="shared" si="4"/>
        <v>16</v>
      </c>
    </row>
    <row r="26" spans="1:19" x14ac:dyDescent="0.3">
      <c r="A26" s="63" t="s">
        <v>518</v>
      </c>
      <c r="B26" s="64">
        <f>VLOOKUP($A26,'Return Data'!$B$7:$R$1700,3,0)</f>
        <v>44026</v>
      </c>
      <c r="C26" s="65">
        <f>VLOOKUP($A26,'Return Data'!$B$7:$R$1700,4,0)</f>
        <v>46.159019614837099</v>
      </c>
      <c r="D26" s="65">
        <f>VLOOKUP($A26,'Return Data'!$B$7:$R$1700,10,0)</f>
        <v>15.2278</v>
      </c>
      <c r="E26" s="66">
        <f t="shared" si="0"/>
        <v>3</v>
      </c>
      <c r="F26" s="65">
        <f>VLOOKUP($A26,'Return Data'!$B$7:$R$1700,11,0)</f>
        <v>-11.0282</v>
      </c>
      <c r="G26" s="66">
        <f t="shared" si="1"/>
        <v>29</v>
      </c>
      <c r="H26" s="65">
        <f>VLOOKUP($A26,'Return Data'!$B$7:$R$1700,12,0)</f>
        <v>-2.9295</v>
      </c>
      <c r="I26" s="66">
        <f t="shared" si="2"/>
        <v>19</v>
      </c>
      <c r="J26" s="65">
        <f>VLOOKUP($A26,'Return Data'!$B$7:$R$1700,13,0)</f>
        <v>-3.2595000000000001</v>
      </c>
      <c r="K26" s="66">
        <f t="shared" si="3"/>
        <v>19</v>
      </c>
      <c r="L26" s="65">
        <f>VLOOKUP($A26,'Return Data'!$B$7:$R$1700,17,0)</f>
        <v>0.89570000000000005</v>
      </c>
      <c r="M26" s="66">
        <f>RANK(L26,L$8:L$40,0)</f>
        <v>11</v>
      </c>
      <c r="N26" s="65">
        <f>VLOOKUP($A26,'Return Data'!$B$7:$R$1700,14,0)</f>
        <v>1.5185999999999999</v>
      </c>
      <c r="O26" s="66">
        <f>RANK(N26,N$8:N$40,0)</f>
        <v>14</v>
      </c>
      <c r="P26" s="65">
        <f>VLOOKUP($A26,'Return Data'!$B$7:$R$1700,15,0)</f>
        <v>6.4470999999999998</v>
      </c>
      <c r="Q26" s="66">
        <f>RANK(P26,P$8:P$40,0)</f>
        <v>9</v>
      </c>
      <c r="R26" s="65">
        <f>VLOOKUP($A26,'Return Data'!$B$7:$R$1700,16,0)</f>
        <v>9.4316999999999993</v>
      </c>
      <c r="S26" s="67">
        <f t="shared" si="4"/>
        <v>14</v>
      </c>
    </row>
    <row r="27" spans="1:19" x14ac:dyDescent="0.3">
      <c r="A27" s="63" t="s">
        <v>519</v>
      </c>
      <c r="B27" s="64">
        <f>VLOOKUP($A27,'Return Data'!$B$7:$R$1700,3,0)</f>
        <v>44026</v>
      </c>
      <c r="C27" s="65">
        <f>VLOOKUP($A27,'Return Data'!$B$7:$R$1700,4,0)</f>
        <v>27.082000000000001</v>
      </c>
      <c r="D27" s="65">
        <f>VLOOKUP($A27,'Return Data'!$B$7:$R$1700,10,0)</f>
        <v>13.456200000000001</v>
      </c>
      <c r="E27" s="66">
        <f t="shared" si="0"/>
        <v>10</v>
      </c>
      <c r="F27" s="65">
        <f>VLOOKUP($A27,'Return Data'!$B$7:$R$1700,11,0)</f>
        <v>-8.5777999999999999</v>
      </c>
      <c r="G27" s="66">
        <f t="shared" si="1"/>
        <v>16</v>
      </c>
      <c r="H27" s="65">
        <f>VLOOKUP($A27,'Return Data'!$B$7:$R$1700,12,0)</f>
        <v>-1.6701999999999999</v>
      </c>
      <c r="I27" s="66">
        <f t="shared" si="2"/>
        <v>14</v>
      </c>
      <c r="J27" s="65">
        <f>VLOOKUP($A27,'Return Data'!$B$7:$R$1700,13,0)</f>
        <v>-3.5095000000000001</v>
      </c>
      <c r="K27" s="66">
        <f t="shared" si="3"/>
        <v>21</v>
      </c>
      <c r="L27" s="65">
        <f>VLOOKUP($A27,'Return Data'!$B$7:$R$1700,17,0)</f>
        <v>-1.2094</v>
      </c>
      <c r="M27" s="66">
        <f>RANK(L27,L$8:L$40,0)</f>
        <v>20</v>
      </c>
      <c r="N27" s="65">
        <f>VLOOKUP($A27,'Return Data'!$B$7:$R$1700,14,0)</f>
        <v>1.0177</v>
      </c>
      <c r="O27" s="66">
        <f>RANK(N27,N$8:N$40,0)</f>
        <v>17</v>
      </c>
      <c r="P27" s="65">
        <f>VLOOKUP($A27,'Return Data'!$B$7:$R$1700,15,0)</f>
        <v>6.2220000000000004</v>
      </c>
      <c r="Q27" s="66">
        <f>RANK(P27,P$8:P$40,0)</f>
        <v>10</v>
      </c>
      <c r="R27" s="65">
        <f>VLOOKUP($A27,'Return Data'!$B$7:$R$1700,16,0)</f>
        <v>11.987399999999999</v>
      </c>
      <c r="S27" s="67">
        <f t="shared" si="4"/>
        <v>5</v>
      </c>
    </row>
    <row r="28" spans="1:19" x14ac:dyDescent="0.3">
      <c r="A28" s="63" t="s">
        <v>522</v>
      </c>
      <c r="B28" s="64">
        <f>VLOOKUP($A28,'Return Data'!$B$7:$R$1700,3,0)</f>
        <v>44026</v>
      </c>
      <c r="C28" s="65">
        <f>VLOOKUP($A28,'Return Data'!$B$7:$R$1700,4,0)</f>
        <v>106.8599</v>
      </c>
      <c r="D28" s="65">
        <f>VLOOKUP($A28,'Return Data'!$B$7:$R$1700,10,0)</f>
        <v>10.136100000000001</v>
      </c>
      <c r="E28" s="66">
        <f t="shared" si="0"/>
        <v>31</v>
      </c>
      <c r="F28" s="65">
        <f>VLOOKUP($A28,'Return Data'!$B$7:$R$1700,11,0)</f>
        <v>-10.180999999999999</v>
      </c>
      <c r="G28" s="66">
        <f t="shared" si="1"/>
        <v>21</v>
      </c>
      <c r="H28" s="65">
        <f>VLOOKUP($A28,'Return Data'!$B$7:$R$1700,12,0)</f>
        <v>-3.3664000000000001</v>
      </c>
      <c r="I28" s="66">
        <f t="shared" si="2"/>
        <v>22</v>
      </c>
      <c r="J28" s="65">
        <f>VLOOKUP($A28,'Return Data'!$B$7:$R$1700,13,0)</f>
        <v>-2.3734000000000002</v>
      </c>
      <c r="K28" s="66">
        <f t="shared" si="3"/>
        <v>16</v>
      </c>
      <c r="L28" s="65">
        <f>VLOOKUP($A28,'Return Data'!$B$7:$R$1700,17,0)</f>
        <v>4.5010000000000003</v>
      </c>
      <c r="M28" s="66">
        <f>RANK(L28,L$8:L$40,0)</f>
        <v>5</v>
      </c>
      <c r="N28" s="65">
        <f>VLOOKUP($A28,'Return Data'!$B$7:$R$1700,14,0)</f>
        <v>3.3626999999999998</v>
      </c>
      <c r="O28" s="66">
        <f>RANK(N28,N$8:N$40,0)</f>
        <v>9</v>
      </c>
      <c r="P28" s="65">
        <f>VLOOKUP($A28,'Return Data'!$B$7:$R$1700,15,0)</f>
        <v>4.4154999999999998</v>
      </c>
      <c r="Q28" s="66">
        <f>RANK(P28,P$8:P$40,0)</f>
        <v>16</v>
      </c>
      <c r="R28" s="65">
        <f>VLOOKUP($A28,'Return Data'!$B$7:$R$1700,16,0)</f>
        <v>7.9866000000000001</v>
      </c>
      <c r="S28" s="67">
        <f t="shared" si="4"/>
        <v>22</v>
      </c>
    </row>
    <row r="29" spans="1:19" x14ac:dyDescent="0.3">
      <c r="A29" s="63" t="s">
        <v>523</v>
      </c>
      <c r="B29" s="64">
        <f>VLOOKUP($A29,'Return Data'!$B$7:$R$1700,3,0)</f>
        <v>44026</v>
      </c>
      <c r="C29" s="65">
        <f>VLOOKUP($A29,'Return Data'!$B$7:$R$1700,4,0)</f>
        <v>10.6549</v>
      </c>
      <c r="D29" s="65">
        <f>VLOOKUP($A29,'Return Data'!$B$7:$R$1700,10,0)</f>
        <v>13.225899999999999</v>
      </c>
      <c r="E29" s="66">
        <f t="shared" si="0"/>
        <v>11</v>
      </c>
      <c r="F29" s="65">
        <f>VLOOKUP($A29,'Return Data'!$B$7:$R$1700,11,0)</f>
        <v>-5.1616</v>
      </c>
      <c r="G29" s="66">
        <f t="shared" si="1"/>
        <v>7</v>
      </c>
      <c r="H29" s="65">
        <f>VLOOKUP($A29,'Return Data'!$B$7:$R$1700,12,0)</f>
        <v>2.0135000000000001</v>
      </c>
      <c r="I29" s="66">
        <f t="shared" si="2"/>
        <v>6</v>
      </c>
      <c r="J29" s="65"/>
      <c r="K29" s="66"/>
      <c r="L29" s="65"/>
      <c r="M29" s="66"/>
      <c r="N29" s="65"/>
      <c r="O29" s="66"/>
      <c r="P29" s="65"/>
      <c r="Q29" s="66"/>
      <c r="R29" s="65">
        <f>VLOOKUP($A29,'Return Data'!$B$7:$R$1700,16,0)</f>
        <v>6.5490000000000004</v>
      </c>
      <c r="S29" s="67">
        <f t="shared" si="4"/>
        <v>25</v>
      </c>
    </row>
    <row r="30" spans="1:19" x14ac:dyDescent="0.3">
      <c r="A30" s="63" t="s">
        <v>526</v>
      </c>
      <c r="B30" s="64">
        <f>VLOOKUP($A30,'Return Data'!$B$7:$R$1700,3,0)</f>
        <v>44026</v>
      </c>
      <c r="C30" s="65">
        <f>VLOOKUP($A30,'Return Data'!$B$7:$R$1700,4,0)</f>
        <v>15.911</v>
      </c>
      <c r="D30" s="65">
        <f>VLOOKUP($A30,'Return Data'!$B$7:$R$1700,10,0)</f>
        <v>14.607799999999999</v>
      </c>
      <c r="E30" s="66">
        <f t="shared" si="0"/>
        <v>4</v>
      </c>
      <c r="F30" s="65">
        <f>VLOOKUP($A30,'Return Data'!$B$7:$R$1700,11,0)</f>
        <v>-7.2839999999999998</v>
      </c>
      <c r="G30" s="66">
        <f t="shared" si="1"/>
        <v>13</v>
      </c>
      <c r="H30" s="65">
        <f>VLOOKUP($A30,'Return Data'!$B$7:$R$1700,12,0)</f>
        <v>1.4666999999999999</v>
      </c>
      <c r="I30" s="66">
        <f t="shared" si="2"/>
        <v>8</v>
      </c>
      <c r="J30" s="65">
        <f>VLOOKUP($A30,'Return Data'!$B$7:$R$1700,13,0)</f>
        <v>-0.49409999999999998</v>
      </c>
      <c r="K30" s="66">
        <f t="shared" ref="K30:K40" si="7">RANK(J30,J$8:J$40,0)</f>
        <v>12</v>
      </c>
      <c r="L30" s="65">
        <f>VLOOKUP($A30,'Return Data'!$B$7:$R$1700,17,0)</f>
        <v>4.9996</v>
      </c>
      <c r="M30" s="66">
        <f>RANK(L30,L$8:L$40,0)</f>
        <v>3</v>
      </c>
      <c r="N30" s="65">
        <f>VLOOKUP($A30,'Return Data'!$B$7:$R$1700,14,0)</f>
        <v>6.0769000000000002</v>
      </c>
      <c r="O30" s="66">
        <f>RANK(N30,N$8:N$40,0)</f>
        <v>3</v>
      </c>
      <c r="P30" s="65"/>
      <c r="Q30" s="66"/>
      <c r="R30" s="65">
        <f>VLOOKUP($A30,'Return Data'!$B$7:$R$1700,16,0)</f>
        <v>9.8066999999999993</v>
      </c>
      <c r="S30" s="67">
        <f t="shared" si="4"/>
        <v>12</v>
      </c>
    </row>
    <row r="31" spans="1:19" x14ac:dyDescent="0.3">
      <c r="A31" s="63" t="s">
        <v>528</v>
      </c>
      <c r="B31" s="64">
        <f>VLOOKUP($A31,'Return Data'!$B$7:$R$1700,3,0)</f>
        <v>44026</v>
      </c>
      <c r="C31" s="65">
        <f>VLOOKUP($A31,'Return Data'!$B$7:$R$1700,4,0)</f>
        <v>11.3514</v>
      </c>
      <c r="D31" s="65">
        <f>VLOOKUP($A31,'Return Data'!$B$7:$R$1700,10,0)</f>
        <v>10.7151</v>
      </c>
      <c r="E31" s="66">
        <f t="shared" si="0"/>
        <v>27</v>
      </c>
      <c r="F31" s="65">
        <f>VLOOKUP($A31,'Return Data'!$B$7:$R$1700,11,0)</f>
        <v>-4.7182000000000004</v>
      </c>
      <c r="G31" s="66">
        <f t="shared" si="1"/>
        <v>6</v>
      </c>
      <c r="H31" s="65">
        <f>VLOOKUP($A31,'Return Data'!$B$7:$R$1700,12,0)</f>
        <v>1.6740999999999999</v>
      </c>
      <c r="I31" s="66">
        <f t="shared" si="2"/>
        <v>7</v>
      </c>
      <c r="J31" s="65">
        <f>VLOOKUP($A31,'Return Data'!$B$7:$R$1700,13,0)</f>
        <v>6.7895000000000003</v>
      </c>
      <c r="K31" s="66">
        <f t="shared" si="7"/>
        <v>2</v>
      </c>
      <c r="L31" s="65"/>
      <c r="M31" s="66"/>
      <c r="N31" s="65"/>
      <c r="O31" s="66"/>
      <c r="P31" s="65"/>
      <c r="Q31" s="66"/>
      <c r="R31" s="65">
        <f>VLOOKUP($A31,'Return Data'!$B$7:$R$1700,16,0)</f>
        <v>7.1604000000000001</v>
      </c>
      <c r="S31" s="67">
        <f t="shared" si="4"/>
        <v>24</v>
      </c>
    </row>
    <row r="32" spans="1:19" x14ac:dyDescent="0.3">
      <c r="A32" s="63" t="s">
        <v>531</v>
      </c>
      <c r="B32" s="64">
        <f>VLOOKUP($A32,'Return Data'!$B$7:$R$1700,3,0)</f>
        <v>44026</v>
      </c>
      <c r="C32" s="65">
        <f>VLOOKUP($A32,'Return Data'!$B$7:$R$1700,4,0)</f>
        <v>45.560299999999998</v>
      </c>
      <c r="D32" s="65">
        <f>VLOOKUP($A32,'Return Data'!$B$7:$R$1700,10,0)</f>
        <v>14.4438</v>
      </c>
      <c r="E32" s="66">
        <f t="shared" si="0"/>
        <v>5</v>
      </c>
      <c r="F32" s="65">
        <f>VLOOKUP($A32,'Return Data'!$B$7:$R$1700,11,0)</f>
        <v>-23.753</v>
      </c>
      <c r="G32" s="66">
        <f t="shared" si="1"/>
        <v>33</v>
      </c>
      <c r="H32" s="65">
        <f>VLOOKUP($A32,'Return Data'!$B$7:$R$1700,12,0)</f>
        <v>-18.2773</v>
      </c>
      <c r="I32" s="66">
        <f t="shared" si="2"/>
        <v>33</v>
      </c>
      <c r="J32" s="65">
        <f>VLOOKUP($A32,'Return Data'!$B$7:$R$1700,13,0)</f>
        <v>-21.1983</v>
      </c>
      <c r="K32" s="66">
        <f t="shared" si="7"/>
        <v>32</v>
      </c>
      <c r="L32" s="65">
        <f>VLOOKUP($A32,'Return Data'!$B$7:$R$1700,17,0)</f>
        <v>-11.0602</v>
      </c>
      <c r="M32" s="66">
        <f t="shared" ref="M32:M40" si="8">RANK(L32,L$8:L$40,0)</f>
        <v>27</v>
      </c>
      <c r="N32" s="65">
        <f>VLOOKUP($A32,'Return Data'!$B$7:$R$1700,14,0)</f>
        <v>-5.6866000000000003</v>
      </c>
      <c r="O32" s="66">
        <f t="shared" ref="O32:O40" si="9">RANK(N32,N$8:N$40,0)</f>
        <v>26</v>
      </c>
      <c r="P32" s="65">
        <f>VLOOKUP($A32,'Return Data'!$B$7:$R$1700,15,0)</f>
        <v>1.9983</v>
      </c>
      <c r="Q32" s="66">
        <f t="shared" ref="Q32:Q40" si="10">RANK(P32,P$8:P$40,0)</f>
        <v>21</v>
      </c>
      <c r="R32" s="65">
        <f>VLOOKUP($A32,'Return Data'!$B$7:$R$1700,16,0)</f>
        <v>7.8444000000000003</v>
      </c>
      <c r="S32" s="67">
        <f t="shared" si="4"/>
        <v>23</v>
      </c>
    </row>
    <row r="33" spans="1:19" x14ac:dyDescent="0.3">
      <c r="A33" s="63" t="s">
        <v>537</v>
      </c>
      <c r="B33" s="64">
        <f>VLOOKUP($A33,'Return Data'!$B$7:$R$1700,3,0)</f>
        <v>44026</v>
      </c>
      <c r="C33" s="65">
        <f>VLOOKUP($A33,'Return Data'!$B$7:$R$1700,4,0)</f>
        <v>70.709999999999994</v>
      </c>
      <c r="D33" s="65">
        <f>VLOOKUP($A33,'Return Data'!$B$7:$R$1700,10,0)</f>
        <v>13.9932</v>
      </c>
      <c r="E33" s="66">
        <f t="shared" si="0"/>
        <v>9</v>
      </c>
      <c r="F33" s="65">
        <f>VLOOKUP($A33,'Return Data'!$B$7:$R$1700,11,0)</f>
        <v>-10.4597</v>
      </c>
      <c r="G33" s="66">
        <f t="shared" si="1"/>
        <v>24</v>
      </c>
      <c r="H33" s="65">
        <f>VLOOKUP($A33,'Return Data'!$B$7:$R$1700,12,0)</f>
        <v>-3.7172999999999998</v>
      </c>
      <c r="I33" s="66">
        <f t="shared" si="2"/>
        <v>25</v>
      </c>
      <c r="J33" s="65">
        <f>VLOOKUP($A33,'Return Data'!$B$7:$R$1700,13,0)</f>
        <v>-3.6779999999999999</v>
      </c>
      <c r="K33" s="66">
        <f t="shared" si="7"/>
        <v>22</v>
      </c>
      <c r="L33" s="65">
        <f>VLOOKUP($A33,'Return Data'!$B$7:$R$1700,17,0)</f>
        <v>-1.1912</v>
      </c>
      <c r="M33" s="66">
        <f t="shared" si="8"/>
        <v>19</v>
      </c>
      <c r="N33" s="65">
        <f>VLOOKUP($A33,'Return Data'!$B$7:$R$1700,14,0)</f>
        <v>1.2455000000000001</v>
      </c>
      <c r="O33" s="66">
        <f t="shared" si="9"/>
        <v>16</v>
      </c>
      <c r="P33" s="65">
        <f>VLOOKUP($A33,'Return Data'!$B$7:$R$1700,15,0)</f>
        <v>3.3357000000000001</v>
      </c>
      <c r="Q33" s="66">
        <f t="shared" si="10"/>
        <v>20</v>
      </c>
      <c r="R33" s="65">
        <f>VLOOKUP($A33,'Return Data'!$B$7:$R$1700,16,0)</f>
        <v>9.0241000000000007</v>
      </c>
      <c r="S33" s="67">
        <f t="shared" si="4"/>
        <v>15</v>
      </c>
    </row>
    <row r="34" spans="1:19" x14ac:dyDescent="0.3">
      <c r="A34" s="63" t="s">
        <v>539</v>
      </c>
      <c r="B34" s="64">
        <f>VLOOKUP($A34,'Return Data'!$B$7:$R$1700,3,0)</f>
        <v>44026</v>
      </c>
      <c r="C34" s="65">
        <f>VLOOKUP($A34,'Return Data'!$B$7:$R$1700,4,0)</f>
        <v>77.989999999999995</v>
      </c>
      <c r="D34" s="65">
        <f>VLOOKUP($A34,'Return Data'!$B$7:$R$1700,10,0)</f>
        <v>12.979900000000001</v>
      </c>
      <c r="E34" s="66">
        <f t="shared" si="0"/>
        <v>13</v>
      </c>
      <c r="F34" s="65">
        <f>VLOOKUP($A34,'Return Data'!$B$7:$R$1700,11,0)</f>
        <v>-6.9886999999999997</v>
      </c>
      <c r="G34" s="66">
        <f t="shared" si="1"/>
        <v>11</v>
      </c>
      <c r="H34" s="65">
        <f>VLOOKUP($A34,'Return Data'!$B$7:$R$1700,12,0)</f>
        <v>-0.59899999999999998</v>
      </c>
      <c r="I34" s="66">
        <f t="shared" si="2"/>
        <v>12</v>
      </c>
      <c r="J34" s="65">
        <f>VLOOKUP($A34,'Return Data'!$B$7:$R$1700,13,0)</f>
        <v>-3.1781999999999999</v>
      </c>
      <c r="K34" s="66">
        <f t="shared" si="7"/>
        <v>18</v>
      </c>
      <c r="L34" s="65">
        <f>VLOOKUP($A34,'Return Data'!$B$7:$R$1700,17,0)</f>
        <v>-0.66459999999999997</v>
      </c>
      <c r="M34" s="66">
        <f t="shared" si="8"/>
        <v>18</v>
      </c>
      <c r="N34" s="65">
        <f>VLOOKUP($A34,'Return Data'!$B$7:$R$1700,14,0)</f>
        <v>2.9117999999999999</v>
      </c>
      <c r="O34" s="66">
        <f t="shared" si="9"/>
        <v>11</v>
      </c>
      <c r="P34" s="65">
        <f>VLOOKUP($A34,'Return Data'!$B$7:$R$1700,15,0)</f>
        <v>8.2647999999999993</v>
      </c>
      <c r="Q34" s="66">
        <f t="shared" si="10"/>
        <v>2</v>
      </c>
      <c r="R34" s="65">
        <f>VLOOKUP($A34,'Return Data'!$B$7:$R$1700,16,0)</f>
        <v>11.4589</v>
      </c>
      <c r="S34" s="67">
        <f t="shared" si="4"/>
        <v>7</v>
      </c>
    </row>
    <row r="35" spans="1:19" x14ac:dyDescent="0.3">
      <c r="A35" s="63" t="s">
        <v>541</v>
      </c>
      <c r="B35" s="64">
        <f>VLOOKUP($A35,'Return Data'!$B$7:$R$1700,3,0)</f>
        <v>44026</v>
      </c>
      <c r="C35" s="65">
        <f>VLOOKUP($A35,'Return Data'!$B$7:$R$1700,4,0)</f>
        <v>143.3871</v>
      </c>
      <c r="D35" s="65">
        <f>VLOOKUP($A35,'Return Data'!$B$7:$R$1700,10,0)</f>
        <v>18.511700000000001</v>
      </c>
      <c r="E35" s="66">
        <f t="shared" si="0"/>
        <v>2</v>
      </c>
      <c r="F35" s="65">
        <f>VLOOKUP($A35,'Return Data'!$B$7:$R$1700,11,0)</f>
        <v>-1.5967</v>
      </c>
      <c r="G35" s="66">
        <f t="shared" si="1"/>
        <v>2</v>
      </c>
      <c r="H35" s="65">
        <f>VLOOKUP($A35,'Return Data'!$B$7:$R$1700,12,0)</f>
        <v>5.1040999999999999</v>
      </c>
      <c r="I35" s="66">
        <f t="shared" si="2"/>
        <v>2</v>
      </c>
      <c r="J35" s="65">
        <f>VLOOKUP($A35,'Return Data'!$B$7:$R$1700,13,0)</f>
        <v>0.42159999999999997</v>
      </c>
      <c r="K35" s="66">
        <f t="shared" si="7"/>
        <v>10</v>
      </c>
      <c r="L35" s="65">
        <f>VLOOKUP($A35,'Return Data'!$B$7:$R$1700,17,0)</f>
        <v>4.9928999999999997</v>
      </c>
      <c r="M35" s="66">
        <f t="shared" si="8"/>
        <v>4</v>
      </c>
      <c r="N35" s="65">
        <f>VLOOKUP($A35,'Return Data'!$B$7:$R$1700,14,0)</f>
        <v>4.649</v>
      </c>
      <c r="O35" s="66">
        <f t="shared" si="9"/>
        <v>6</v>
      </c>
      <c r="P35" s="65">
        <f>VLOOKUP($A35,'Return Data'!$B$7:$R$1700,15,0)</f>
        <v>7.4455999999999998</v>
      </c>
      <c r="Q35" s="66">
        <f t="shared" si="10"/>
        <v>6</v>
      </c>
      <c r="R35" s="65">
        <f>VLOOKUP($A35,'Return Data'!$B$7:$R$1700,16,0)</f>
        <v>11.438599999999999</v>
      </c>
      <c r="S35" s="67">
        <f t="shared" si="4"/>
        <v>8</v>
      </c>
    </row>
    <row r="36" spans="1:19" x14ac:dyDescent="0.3">
      <c r="A36" s="63" t="s">
        <v>542</v>
      </c>
      <c r="B36" s="64">
        <f>VLOOKUP($A36,'Return Data'!$B$7:$R$1700,3,0)</f>
        <v>44026</v>
      </c>
      <c r="C36" s="65">
        <f>VLOOKUP($A36,'Return Data'!$B$7:$R$1700,4,0)</f>
        <v>63.915234431075497</v>
      </c>
      <c r="D36" s="65">
        <f>VLOOKUP($A36,'Return Data'!$B$7:$R$1700,10,0)</f>
        <v>10.218400000000001</v>
      </c>
      <c r="E36" s="66">
        <f t="shared" si="0"/>
        <v>30</v>
      </c>
      <c r="F36" s="65">
        <f>VLOOKUP($A36,'Return Data'!$B$7:$R$1700,11,0)</f>
        <v>-8.7125000000000004</v>
      </c>
      <c r="G36" s="66">
        <f t="shared" si="1"/>
        <v>18</v>
      </c>
      <c r="H36" s="65">
        <f>VLOOKUP($A36,'Return Data'!$B$7:$R$1700,12,0)</f>
        <v>-2.7269999999999999</v>
      </c>
      <c r="I36" s="66">
        <f t="shared" si="2"/>
        <v>18</v>
      </c>
      <c r="J36" s="65">
        <f>VLOOKUP($A36,'Return Data'!$B$7:$R$1700,13,0)</f>
        <v>-1.1830000000000001</v>
      </c>
      <c r="K36" s="66">
        <f t="shared" si="7"/>
        <v>14</v>
      </c>
      <c r="L36" s="65">
        <f>VLOOKUP($A36,'Return Data'!$B$7:$R$1700,17,0)</f>
        <v>3.6821999999999999</v>
      </c>
      <c r="M36" s="66">
        <f t="shared" si="8"/>
        <v>7</v>
      </c>
      <c r="N36" s="65">
        <f>VLOOKUP($A36,'Return Data'!$B$7:$R$1700,14,0)</f>
        <v>5.3006000000000002</v>
      </c>
      <c r="O36" s="66">
        <f t="shared" si="9"/>
        <v>4</v>
      </c>
      <c r="P36" s="65">
        <f>VLOOKUP($A36,'Return Data'!$B$7:$R$1700,15,0)</f>
        <v>7.7915999999999999</v>
      </c>
      <c r="Q36" s="66">
        <f t="shared" si="10"/>
        <v>4</v>
      </c>
      <c r="R36" s="65">
        <f>VLOOKUP($A36,'Return Data'!$B$7:$R$1700,16,0)</f>
        <v>13.013</v>
      </c>
      <c r="S36" s="67">
        <f t="shared" si="4"/>
        <v>1</v>
      </c>
    </row>
    <row r="37" spans="1:19" x14ac:dyDescent="0.3">
      <c r="A37" s="63" t="s">
        <v>544</v>
      </c>
      <c r="B37" s="64">
        <f>VLOOKUP($A37,'Return Data'!$B$7:$R$1700,3,0)</f>
        <v>44026</v>
      </c>
      <c r="C37" s="65">
        <f>VLOOKUP($A37,'Return Data'!$B$7:$R$1700,4,0)</f>
        <v>17.4255</v>
      </c>
      <c r="D37" s="65">
        <f>VLOOKUP($A37,'Return Data'!$B$7:$R$1700,10,0)</f>
        <v>12.085599999999999</v>
      </c>
      <c r="E37" s="66">
        <f t="shared" si="0"/>
        <v>20</v>
      </c>
      <c r="F37" s="65">
        <f>VLOOKUP($A37,'Return Data'!$B$7:$R$1700,11,0)</f>
        <v>-6.6623000000000001</v>
      </c>
      <c r="G37" s="66">
        <f t="shared" si="1"/>
        <v>10</v>
      </c>
      <c r="H37" s="65">
        <f>VLOOKUP($A37,'Return Data'!$B$7:$R$1700,12,0)</f>
        <v>-1.2031000000000001</v>
      </c>
      <c r="I37" s="66">
        <f t="shared" si="2"/>
        <v>13</v>
      </c>
      <c r="J37" s="65">
        <f>VLOOKUP($A37,'Return Data'!$B$7:$R$1700,13,0)</f>
        <v>-0.31859999999999999</v>
      </c>
      <c r="K37" s="66">
        <f t="shared" si="7"/>
        <v>11</v>
      </c>
      <c r="L37" s="65">
        <f>VLOOKUP($A37,'Return Data'!$B$7:$R$1700,17,0)</f>
        <v>1.9209000000000001</v>
      </c>
      <c r="M37" s="66">
        <f t="shared" si="8"/>
        <v>9</v>
      </c>
      <c r="N37" s="65">
        <f>VLOOKUP($A37,'Return Data'!$B$7:$R$1700,14,0)</f>
        <v>3.6331000000000002</v>
      </c>
      <c r="O37" s="66">
        <f t="shared" si="9"/>
        <v>8</v>
      </c>
      <c r="P37" s="65">
        <f>VLOOKUP($A37,'Return Data'!$B$7:$R$1700,15,0)</f>
        <v>5.2073999999999998</v>
      </c>
      <c r="Q37" s="66">
        <f t="shared" si="10"/>
        <v>12</v>
      </c>
      <c r="R37" s="65">
        <f>VLOOKUP($A37,'Return Data'!$B$7:$R$1700,16,0)</f>
        <v>8.7765000000000004</v>
      </c>
      <c r="S37" s="67">
        <f t="shared" si="4"/>
        <v>17</v>
      </c>
    </row>
    <row r="38" spans="1:19" x14ac:dyDescent="0.3">
      <c r="A38" s="63" t="s">
        <v>547</v>
      </c>
      <c r="B38" s="64">
        <f>VLOOKUP($A38,'Return Data'!$B$7:$R$1700,3,0)</f>
        <v>44026</v>
      </c>
      <c r="C38" s="65">
        <f>VLOOKUP($A38,'Return Data'!$B$7:$R$1700,4,0)</f>
        <v>94.356999999999999</v>
      </c>
      <c r="D38" s="65">
        <f>VLOOKUP($A38,'Return Data'!$B$7:$R$1700,10,0)</f>
        <v>11.7476</v>
      </c>
      <c r="E38" s="66">
        <f t="shared" si="0"/>
        <v>21</v>
      </c>
      <c r="F38" s="65">
        <f>VLOOKUP($A38,'Return Data'!$B$7:$R$1700,11,0)</f>
        <v>-8.6372999999999998</v>
      </c>
      <c r="G38" s="66">
        <f t="shared" si="1"/>
        <v>17</v>
      </c>
      <c r="H38" s="65">
        <f>VLOOKUP($A38,'Return Data'!$B$7:$R$1700,12,0)</f>
        <v>-2.1423000000000001</v>
      </c>
      <c r="I38" s="66">
        <f t="shared" si="2"/>
        <v>15</v>
      </c>
      <c r="J38" s="65">
        <f>VLOOKUP($A38,'Return Data'!$B$7:$R$1700,13,0)</f>
        <v>-1.5777000000000001</v>
      </c>
      <c r="K38" s="66">
        <f t="shared" si="7"/>
        <v>15</v>
      </c>
      <c r="L38" s="65">
        <f>VLOOKUP($A38,'Return Data'!$B$7:$R$1700,17,0)</f>
        <v>2.0775999999999999</v>
      </c>
      <c r="M38" s="66">
        <f t="shared" si="8"/>
        <v>8</v>
      </c>
      <c r="N38" s="65">
        <f>VLOOKUP($A38,'Return Data'!$B$7:$R$1700,14,0)</f>
        <v>4.9816000000000003</v>
      </c>
      <c r="O38" s="66">
        <f t="shared" si="9"/>
        <v>5</v>
      </c>
      <c r="P38" s="65">
        <f>VLOOKUP($A38,'Return Data'!$B$7:$R$1700,15,0)</f>
        <v>7.6269999999999998</v>
      </c>
      <c r="Q38" s="66">
        <f t="shared" si="10"/>
        <v>5</v>
      </c>
      <c r="R38" s="65">
        <f>VLOOKUP($A38,'Return Data'!$B$7:$R$1700,16,0)</f>
        <v>8.7127999999999997</v>
      </c>
      <c r="S38" s="67">
        <f t="shared" si="4"/>
        <v>18</v>
      </c>
    </row>
    <row r="39" spans="1:19" x14ac:dyDescent="0.3">
      <c r="A39" s="63" t="s">
        <v>548</v>
      </c>
      <c r="B39" s="64">
        <f>VLOOKUP($A39,'Return Data'!$B$7:$R$1700,3,0)</f>
        <v>44026</v>
      </c>
      <c r="C39" s="65">
        <f>VLOOKUP($A39,'Return Data'!$B$7:$R$1700,4,0)</f>
        <v>213.55889999999999</v>
      </c>
      <c r="D39" s="65">
        <f>VLOOKUP($A39,'Return Data'!$B$7:$R$1700,10,0)</f>
        <v>14.4214</v>
      </c>
      <c r="E39" s="66">
        <f t="shared" si="0"/>
        <v>6</v>
      </c>
      <c r="F39" s="65">
        <f>VLOOKUP($A39,'Return Data'!$B$7:$R$1700,11,0)</f>
        <v>-9.6386000000000003</v>
      </c>
      <c r="G39" s="66">
        <f t="shared" si="1"/>
        <v>20</v>
      </c>
      <c r="H39" s="65">
        <f>VLOOKUP($A39,'Return Data'!$B$7:$R$1700,12,0)</f>
        <v>-3.6371000000000002</v>
      </c>
      <c r="I39" s="66">
        <f t="shared" si="2"/>
        <v>24</v>
      </c>
      <c r="J39" s="65">
        <f>VLOOKUP($A39,'Return Data'!$B$7:$R$1700,13,0)</f>
        <v>-6.0091000000000001</v>
      </c>
      <c r="K39" s="66">
        <f t="shared" si="7"/>
        <v>26</v>
      </c>
      <c r="L39" s="65">
        <f>VLOOKUP($A39,'Return Data'!$B$7:$R$1700,17,0)</f>
        <v>-0.32769999999999999</v>
      </c>
      <c r="M39" s="66">
        <f t="shared" si="8"/>
        <v>15</v>
      </c>
      <c r="N39" s="65">
        <f>VLOOKUP($A39,'Return Data'!$B$7:$R$1700,14,0)</f>
        <v>0.89259999999999995</v>
      </c>
      <c r="O39" s="66">
        <f t="shared" si="9"/>
        <v>19</v>
      </c>
      <c r="P39" s="65">
        <f>VLOOKUP($A39,'Return Data'!$B$7:$R$1700,15,0)</f>
        <v>4.1931000000000003</v>
      </c>
      <c r="Q39" s="66">
        <f t="shared" si="10"/>
        <v>18</v>
      </c>
      <c r="R39" s="65">
        <f>VLOOKUP($A39,'Return Data'!$B$7:$R$1700,16,0)</f>
        <v>10.708299999999999</v>
      </c>
      <c r="S39" s="67">
        <f t="shared" si="4"/>
        <v>10</v>
      </c>
    </row>
    <row r="40" spans="1:19" x14ac:dyDescent="0.3">
      <c r="A40" s="63" t="s">
        <v>550</v>
      </c>
      <c r="B40" s="64">
        <f>VLOOKUP($A40,'Return Data'!$B$7:$R$1700,3,0)</f>
        <v>44026</v>
      </c>
      <c r="C40" s="65">
        <f>VLOOKUP($A40,'Return Data'!$B$7:$R$1700,4,0)</f>
        <v>159.69149999999999</v>
      </c>
      <c r="D40" s="65">
        <f>VLOOKUP($A40,'Return Data'!$B$7:$R$1700,10,0)</f>
        <v>14.036300000000001</v>
      </c>
      <c r="E40" s="66">
        <f t="shared" si="0"/>
        <v>8</v>
      </c>
      <c r="F40" s="65">
        <f>VLOOKUP($A40,'Return Data'!$B$7:$R$1700,11,0)</f>
        <v>-10.5707</v>
      </c>
      <c r="G40" s="66">
        <f t="shared" si="1"/>
        <v>25</v>
      </c>
      <c r="H40" s="65">
        <f>VLOOKUP($A40,'Return Data'!$B$7:$R$1700,12,0)</f>
        <v>-3.0988000000000002</v>
      </c>
      <c r="I40" s="66">
        <f t="shared" si="2"/>
        <v>20</v>
      </c>
      <c r="J40" s="65">
        <f>VLOOKUP($A40,'Return Data'!$B$7:$R$1700,13,0)</f>
        <v>-7.6524000000000001</v>
      </c>
      <c r="K40" s="66">
        <f t="shared" si="7"/>
        <v>28</v>
      </c>
      <c r="L40" s="65">
        <f>VLOOKUP($A40,'Return Data'!$B$7:$R$1700,17,0)</f>
        <v>-3.2296</v>
      </c>
      <c r="M40" s="66">
        <f t="shared" si="8"/>
        <v>23</v>
      </c>
      <c r="N40" s="65">
        <f>VLOOKUP($A40,'Return Data'!$B$7:$R$1700,14,0)</f>
        <v>-1.0268999999999999</v>
      </c>
      <c r="O40" s="66">
        <f t="shared" si="9"/>
        <v>24</v>
      </c>
      <c r="P40" s="65">
        <f>VLOOKUP($A40,'Return Data'!$B$7:$R$1700,15,0)</f>
        <v>4.3497000000000003</v>
      </c>
      <c r="Q40" s="66">
        <f t="shared" si="10"/>
        <v>17</v>
      </c>
      <c r="R40" s="65">
        <f>VLOOKUP($A40,'Return Data'!$B$7:$R$1700,16,0)</f>
        <v>8.2012999999999998</v>
      </c>
      <c r="S40" s="67">
        <f t="shared" si="4"/>
        <v>21</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12.9994</v>
      </c>
      <c r="E42" s="74"/>
      <c r="F42" s="75">
        <f>AVERAGE(F8:F40)</f>
        <v>-8.3600151515151513</v>
      </c>
      <c r="G42" s="74"/>
      <c r="H42" s="75">
        <f>AVERAGE(H8:H40)</f>
        <v>-1.851245454545454</v>
      </c>
      <c r="I42" s="74"/>
      <c r="J42" s="75">
        <f>AVERAGE(J8:J40)</f>
        <v>-2.2374031249999993</v>
      </c>
      <c r="K42" s="74"/>
      <c r="L42" s="75">
        <f>AVERAGE(L8:L40)</f>
        <v>0.17862222222222227</v>
      </c>
      <c r="M42" s="74"/>
      <c r="N42" s="75">
        <f>AVERAGE(N8:N40)</f>
        <v>2.1011653846153853</v>
      </c>
      <c r="O42" s="74"/>
      <c r="P42" s="75">
        <f>AVERAGE(P8:P40)</f>
        <v>5.766628571428571</v>
      </c>
      <c r="Q42" s="74"/>
      <c r="R42" s="75">
        <f>AVERAGE(R8:R40)</f>
        <v>8.2995848484848498</v>
      </c>
      <c r="S42" s="76"/>
    </row>
    <row r="43" spans="1:19" x14ac:dyDescent="0.3">
      <c r="A43" s="73" t="s">
        <v>28</v>
      </c>
      <c r="B43" s="74"/>
      <c r="C43" s="74"/>
      <c r="D43" s="75">
        <f>MIN(D8:D40)</f>
        <v>8.2142999999999997</v>
      </c>
      <c r="E43" s="74"/>
      <c r="F43" s="75">
        <f>MIN(F8:F40)</f>
        <v>-23.753</v>
      </c>
      <c r="G43" s="74"/>
      <c r="H43" s="75">
        <f>MIN(H8:H40)</f>
        <v>-18.2773</v>
      </c>
      <c r="I43" s="74"/>
      <c r="J43" s="75">
        <f>MIN(J8:J40)</f>
        <v>-21.1983</v>
      </c>
      <c r="K43" s="74"/>
      <c r="L43" s="75">
        <f>MIN(L8:L40)</f>
        <v>-11.0602</v>
      </c>
      <c r="M43" s="74"/>
      <c r="N43" s="75">
        <f>MIN(N8:N40)</f>
        <v>-5.6866000000000003</v>
      </c>
      <c r="O43" s="74"/>
      <c r="P43" s="75">
        <f>MIN(P8:P40)</f>
        <v>1.9983</v>
      </c>
      <c r="Q43" s="74"/>
      <c r="R43" s="75">
        <f>MIN(R8:R40)</f>
        <v>1.3635999999999999</v>
      </c>
      <c r="S43" s="76"/>
    </row>
    <row r="44" spans="1:19" ht="15" thickBot="1" x14ac:dyDescent="0.35">
      <c r="A44" s="77" t="s">
        <v>29</v>
      </c>
      <c r="B44" s="78"/>
      <c r="C44" s="78"/>
      <c r="D44" s="79">
        <f>MAX(D8:D40)</f>
        <v>31.613199999999999</v>
      </c>
      <c r="E44" s="78"/>
      <c r="F44" s="79">
        <f>MAX(F8:F40)</f>
        <v>5.2625999999999999</v>
      </c>
      <c r="G44" s="78"/>
      <c r="H44" s="79">
        <f>MAX(H8:H40)</f>
        <v>11.838100000000001</v>
      </c>
      <c r="I44" s="78"/>
      <c r="J44" s="79">
        <f>MAX(J8:J40)</f>
        <v>8.9297000000000004</v>
      </c>
      <c r="K44" s="78"/>
      <c r="L44" s="79">
        <f>MAX(L8:L40)</f>
        <v>7.2827999999999999</v>
      </c>
      <c r="M44" s="78"/>
      <c r="N44" s="79">
        <f>MAX(N8:N40)</f>
        <v>7.3400999999999996</v>
      </c>
      <c r="O44" s="78"/>
      <c r="P44" s="79">
        <f>MAX(P8:P40)</f>
        <v>8.6748999999999992</v>
      </c>
      <c r="Q44" s="78"/>
      <c r="R44" s="79">
        <f>MAX(R8:R40)</f>
        <v>13.013</v>
      </c>
      <c r="S44" s="80"/>
    </row>
    <row r="45" spans="1:19" x14ac:dyDescent="0.3">
      <c r="A45" s="112" t="s">
        <v>433</v>
      </c>
    </row>
    <row r="46" spans="1:19" x14ac:dyDescent="0.3">
      <c r="A46" s="14" t="s">
        <v>340</v>
      </c>
    </row>
  </sheetData>
  <sheetProtection algorithmName="SHA-512" hashValue="UI+u9Uek37m0uoIc2U8OoMXnzJy7wk/W5UqlmsN43Ydz0KDeCDhVEohKusM1UGWM+UVxqgHibU1sPIRwvUg2vw==" saltValue="ktQZZGZ9OzY+D9pVKAA9r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C0C6936-D545-42A4-A335-F34E3B974447}"/>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0DA29-9587-4494-989E-C7C4362C32EF}">
  <dimension ref="A1:T4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1670</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481</v>
      </c>
      <c r="B8" s="64">
        <f>VLOOKUP($A8,'Return Data'!$B$7:$R$1700,3,0)</f>
        <v>44026</v>
      </c>
      <c r="C8" s="65">
        <f>VLOOKUP($A8,'Return Data'!$B$7:$R$1700,4,0)</f>
        <v>673.15</v>
      </c>
      <c r="D8" s="65">
        <f>VLOOKUP($A8,'Return Data'!$B$7:$R$1700,10,0)</f>
        <v>12.5236</v>
      </c>
      <c r="E8" s="66">
        <f t="shared" ref="E8:E40" si="0">RANK(D8,D$8:D$40,0)</f>
        <v>15</v>
      </c>
      <c r="F8" s="65">
        <f>VLOOKUP($A8,'Return Data'!$B$7:$R$1700,11,0)</f>
        <v>-13.9656</v>
      </c>
      <c r="G8" s="66">
        <f t="shared" ref="G8:G40" si="1">RANK(F8,F$8:F$40,0)</f>
        <v>32</v>
      </c>
      <c r="H8" s="65">
        <f>VLOOKUP($A8,'Return Data'!$B$7:$R$1700,12,0)</f>
        <v>-8.3712999999999997</v>
      </c>
      <c r="I8" s="66">
        <f t="shared" ref="I8:I40" si="2">RANK(H8,H$8:H$40,0)</f>
        <v>32</v>
      </c>
      <c r="J8" s="65">
        <f>VLOOKUP($A8,'Return Data'!$B$7:$R$1700,13,0)</f>
        <v>-9.8886000000000003</v>
      </c>
      <c r="K8" s="66">
        <f t="shared" ref="K8:K28" si="3">RANK(J8,J$8:J$40,0)</f>
        <v>31</v>
      </c>
      <c r="L8" s="65">
        <f>VLOOKUP($A8,'Return Data'!$B$7:$R$1700,17,0)</f>
        <v>-4.7352999999999996</v>
      </c>
      <c r="M8" s="66">
        <f>RANK(L8,L$8:L$40,0)</f>
        <v>25</v>
      </c>
      <c r="N8" s="65">
        <f>VLOOKUP($A8,'Return Data'!$B$7:$R$1700,14,0)</f>
        <v>-2.3241000000000001</v>
      </c>
      <c r="O8" s="66">
        <f>RANK(N8,N$8:N$40,0)</f>
        <v>24</v>
      </c>
      <c r="P8" s="65">
        <f>VLOOKUP($A8,'Return Data'!$B$7:$R$1700,15,0)</f>
        <v>3.4321999999999999</v>
      </c>
      <c r="Q8" s="66">
        <f>RANK(P8,P$8:P$40,0)</f>
        <v>15</v>
      </c>
      <c r="R8" s="65">
        <f>VLOOKUP($A8,'Return Data'!$B$7:$R$1700,16,0)</f>
        <v>17.993099999999998</v>
      </c>
      <c r="S8" s="67">
        <f t="shared" ref="S8:S40" si="4">RANK(R8,R$8:R$40,0)</f>
        <v>1</v>
      </c>
    </row>
    <row r="9" spans="1:20" x14ac:dyDescent="0.3">
      <c r="A9" s="63" t="s">
        <v>484</v>
      </c>
      <c r="B9" s="64">
        <f>VLOOKUP($A9,'Return Data'!$B$7:$R$1700,3,0)</f>
        <v>44026</v>
      </c>
      <c r="C9" s="65">
        <f>VLOOKUP($A9,'Return Data'!$B$7:$R$1700,4,0)</f>
        <v>10.36</v>
      </c>
      <c r="D9" s="65">
        <f>VLOOKUP($A9,'Return Data'!$B$7:$R$1700,10,0)</f>
        <v>12.608700000000001</v>
      </c>
      <c r="E9" s="66">
        <f t="shared" si="0"/>
        <v>14</v>
      </c>
      <c r="F9" s="65">
        <f>VLOOKUP($A9,'Return Data'!$B$7:$R$1700,11,0)</f>
        <v>-8.9631000000000007</v>
      </c>
      <c r="G9" s="66">
        <f t="shared" si="1"/>
        <v>15</v>
      </c>
      <c r="H9" s="65">
        <f>VLOOKUP($A9,'Return Data'!$B$7:$R$1700,12,0)</f>
        <v>-3.5381999999999998</v>
      </c>
      <c r="I9" s="66">
        <f t="shared" si="2"/>
        <v>18</v>
      </c>
      <c r="J9" s="65">
        <f>VLOOKUP($A9,'Return Data'!$B$7:$R$1700,13,0)</f>
        <v>1.0731999999999999</v>
      </c>
      <c r="K9" s="66">
        <f t="shared" si="3"/>
        <v>6</v>
      </c>
      <c r="L9" s="65"/>
      <c r="M9" s="66"/>
      <c r="N9" s="65"/>
      <c r="O9" s="66"/>
      <c r="P9" s="65"/>
      <c r="Q9" s="66"/>
      <c r="R9" s="65">
        <f>VLOOKUP($A9,'Return Data'!$B$7:$R$1700,16,0)</f>
        <v>1.8479000000000001</v>
      </c>
      <c r="S9" s="67">
        <f t="shared" si="4"/>
        <v>29</v>
      </c>
    </row>
    <row r="10" spans="1:20" x14ac:dyDescent="0.3">
      <c r="A10" s="63" t="s">
        <v>485</v>
      </c>
      <c r="B10" s="64">
        <f>VLOOKUP($A10,'Return Data'!$B$7:$R$1700,3,0)</f>
        <v>44026</v>
      </c>
      <c r="C10" s="65">
        <f>VLOOKUP($A10,'Return Data'!$B$7:$R$1700,4,0)</f>
        <v>51.67</v>
      </c>
      <c r="D10" s="65">
        <f>VLOOKUP($A10,'Return Data'!$B$7:$R$1700,10,0)</f>
        <v>12.619899999999999</v>
      </c>
      <c r="E10" s="66">
        <f t="shared" si="0"/>
        <v>13</v>
      </c>
      <c r="F10" s="65">
        <f>VLOOKUP($A10,'Return Data'!$B$7:$R$1700,11,0)</f>
        <v>-8.5162999999999993</v>
      </c>
      <c r="G10" s="66">
        <f t="shared" si="1"/>
        <v>14</v>
      </c>
      <c r="H10" s="65">
        <f>VLOOKUP($A10,'Return Data'!$B$7:$R$1700,12,0)</f>
        <v>-2.8393999999999999</v>
      </c>
      <c r="I10" s="66">
        <f t="shared" si="2"/>
        <v>15</v>
      </c>
      <c r="J10" s="65">
        <f>VLOOKUP($A10,'Return Data'!$B$7:$R$1700,13,0)</f>
        <v>-5.1753</v>
      </c>
      <c r="K10" s="66">
        <f t="shared" si="3"/>
        <v>22</v>
      </c>
      <c r="L10" s="65">
        <f>VLOOKUP($A10,'Return Data'!$B$7:$R$1700,17,0)</f>
        <v>-3.4592999999999998</v>
      </c>
      <c r="M10" s="66">
        <f t="shared" ref="M10:M18" si="5">RANK(L10,L$8:L$40,0)</f>
        <v>21</v>
      </c>
      <c r="N10" s="65">
        <f>VLOOKUP($A10,'Return Data'!$B$7:$R$1700,14,0)</f>
        <v>-1.0414000000000001</v>
      </c>
      <c r="O10" s="66">
        <f t="shared" ref="O10:O15" si="6">RANK(N10,N$8:N$40,0)</f>
        <v>20</v>
      </c>
      <c r="P10" s="65">
        <f>VLOOKUP($A10,'Return Data'!$B$7:$R$1700,15,0)</f>
        <v>3.4508999999999999</v>
      </c>
      <c r="Q10" s="66">
        <f>RANK(P10,P$8:P$40,0)</f>
        <v>14</v>
      </c>
      <c r="R10" s="65">
        <f>VLOOKUP($A10,'Return Data'!$B$7:$R$1700,16,0)</f>
        <v>10.2378</v>
      </c>
      <c r="S10" s="67">
        <f t="shared" si="4"/>
        <v>16</v>
      </c>
    </row>
    <row r="11" spans="1:20" x14ac:dyDescent="0.3">
      <c r="A11" s="63" t="s">
        <v>488</v>
      </c>
      <c r="B11" s="64">
        <f>VLOOKUP($A11,'Return Data'!$B$7:$R$1700,3,0)</f>
        <v>44026</v>
      </c>
      <c r="C11" s="65">
        <f>VLOOKUP($A11,'Return Data'!$B$7:$R$1700,4,0)</f>
        <v>12.4178</v>
      </c>
      <c r="D11" s="65">
        <f>VLOOKUP($A11,'Return Data'!$B$7:$R$1700,10,0)</f>
        <v>11.063599999999999</v>
      </c>
      <c r="E11" s="66">
        <f t="shared" si="0"/>
        <v>22</v>
      </c>
      <c r="F11" s="65">
        <f>VLOOKUP($A11,'Return Data'!$B$7:$R$1700,11,0)</f>
        <v>-6.5593000000000004</v>
      </c>
      <c r="G11" s="66">
        <f t="shared" si="1"/>
        <v>8</v>
      </c>
      <c r="H11" s="65">
        <f>VLOOKUP($A11,'Return Data'!$B$7:$R$1700,12,0)</f>
        <v>0.78159999999999996</v>
      </c>
      <c r="I11" s="66">
        <f t="shared" si="2"/>
        <v>5</v>
      </c>
      <c r="J11" s="65">
        <f>VLOOKUP($A11,'Return Data'!$B$7:$R$1700,13,0)</f>
        <v>4.2355999999999998</v>
      </c>
      <c r="K11" s="66">
        <f t="shared" si="3"/>
        <v>3</v>
      </c>
      <c r="L11" s="65">
        <f>VLOOKUP($A11,'Return Data'!$B$7:$R$1700,17,0)</f>
        <v>5.6684999999999999</v>
      </c>
      <c r="M11" s="66">
        <f t="shared" si="5"/>
        <v>1</v>
      </c>
      <c r="N11" s="65">
        <f>VLOOKUP($A11,'Return Data'!$B$7:$R$1700,14,0)</f>
        <v>5.6848000000000001</v>
      </c>
      <c r="O11" s="66">
        <f t="shared" si="6"/>
        <v>1</v>
      </c>
      <c r="P11" s="65"/>
      <c r="Q11" s="66"/>
      <c r="R11" s="65">
        <f>VLOOKUP($A11,'Return Data'!$B$7:$R$1700,16,0)</f>
        <v>6.8437000000000001</v>
      </c>
      <c r="S11" s="67">
        <f t="shared" si="4"/>
        <v>23</v>
      </c>
    </row>
    <row r="12" spans="1:20" x14ac:dyDescent="0.3">
      <c r="A12" s="63" t="s">
        <v>490</v>
      </c>
      <c r="B12" s="64">
        <f>VLOOKUP($A12,'Return Data'!$B$7:$R$1700,3,0)</f>
        <v>44026</v>
      </c>
      <c r="C12" s="65">
        <f>VLOOKUP($A12,'Return Data'!$B$7:$R$1700,4,0)</f>
        <v>11.71</v>
      </c>
      <c r="D12" s="65">
        <f>VLOOKUP($A12,'Return Data'!$B$7:$R$1700,10,0)</f>
        <v>8.0258000000000003</v>
      </c>
      <c r="E12" s="66">
        <f t="shared" si="0"/>
        <v>33</v>
      </c>
      <c r="F12" s="65">
        <f>VLOOKUP($A12,'Return Data'!$B$7:$R$1700,11,0)</f>
        <v>-4.5640000000000001</v>
      </c>
      <c r="G12" s="66">
        <f t="shared" si="1"/>
        <v>5</v>
      </c>
      <c r="H12" s="65">
        <f>VLOOKUP($A12,'Return Data'!$B$7:$R$1700,12,0)</f>
        <v>1.4731000000000001</v>
      </c>
      <c r="I12" s="66">
        <f t="shared" si="2"/>
        <v>4</v>
      </c>
      <c r="J12" s="65">
        <f>VLOOKUP($A12,'Return Data'!$B$7:$R$1700,13,0)</f>
        <v>0.77449999999999997</v>
      </c>
      <c r="K12" s="66">
        <f t="shared" si="3"/>
        <v>7</v>
      </c>
      <c r="L12" s="65">
        <f>VLOOKUP($A12,'Return Data'!$B$7:$R$1700,17,0)</f>
        <v>-7.5949999999999998</v>
      </c>
      <c r="M12" s="66">
        <f t="shared" si="5"/>
        <v>26</v>
      </c>
      <c r="N12" s="65">
        <f>VLOOKUP($A12,'Return Data'!$B$7:$R$1700,14,0)</f>
        <v>-1.6236999999999999</v>
      </c>
      <c r="O12" s="66">
        <f t="shared" si="6"/>
        <v>21</v>
      </c>
      <c r="P12" s="65"/>
      <c r="Q12" s="66"/>
      <c r="R12" s="65">
        <f>VLOOKUP($A12,'Return Data'!$B$7:$R$1700,16,0)</f>
        <v>4.0395000000000003</v>
      </c>
      <c r="S12" s="67">
        <f t="shared" si="4"/>
        <v>27</v>
      </c>
    </row>
    <row r="13" spans="1:20" x14ac:dyDescent="0.3">
      <c r="A13" s="63" t="s">
        <v>492</v>
      </c>
      <c r="B13" s="64">
        <f>VLOOKUP($A13,'Return Data'!$B$7:$R$1700,3,0)</f>
        <v>44026</v>
      </c>
      <c r="C13" s="65">
        <f>VLOOKUP($A13,'Return Data'!$B$7:$R$1700,4,0)</f>
        <v>164.04</v>
      </c>
      <c r="D13" s="65">
        <f>VLOOKUP($A13,'Return Data'!$B$7:$R$1700,10,0)</f>
        <v>10.6584</v>
      </c>
      <c r="E13" s="66">
        <f t="shared" si="0"/>
        <v>25</v>
      </c>
      <c r="F13" s="65">
        <f>VLOOKUP($A13,'Return Data'!$B$7:$R$1700,11,0)</f>
        <v>-3.9241000000000001</v>
      </c>
      <c r="G13" s="66">
        <f t="shared" si="1"/>
        <v>4</v>
      </c>
      <c r="H13" s="65">
        <f>VLOOKUP($A13,'Return Data'!$B$7:$R$1700,12,0)</f>
        <v>2.7368999999999999</v>
      </c>
      <c r="I13" s="66">
        <f t="shared" si="2"/>
        <v>3</v>
      </c>
      <c r="J13" s="65">
        <f>VLOOKUP($A13,'Return Data'!$B$7:$R$1700,13,0)</f>
        <v>3.2867000000000002</v>
      </c>
      <c r="K13" s="66">
        <f t="shared" si="3"/>
        <v>4</v>
      </c>
      <c r="L13" s="65">
        <f>VLOOKUP($A13,'Return Data'!$B$7:$R$1700,17,0)</f>
        <v>4.2648999999999999</v>
      </c>
      <c r="M13" s="66">
        <f t="shared" si="5"/>
        <v>2</v>
      </c>
      <c r="N13" s="65">
        <f>VLOOKUP($A13,'Return Data'!$B$7:$R$1700,14,0)</f>
        <v>5.4768999999999997</v>
      </c>
      <c r="O13" s="66">
        <f t="shared" si="6"/>
        <v>2</v>
      </c>
      <c r="P13" s="65">
        <f>VLOOKUP($A13,'Return Data'!$B$7:$R$1700,15,0)</f>
        <v>7.4077999999999999</v>
      </c>
      <c r="Q13" s="66">
        <f>RANK(P13,P$8:P$40,0)</f>
        <v>1</v>
      </c>
      <c r="R13" s="65">
        <f>VLOOKUP($A13,'Return Data'!$B$7:$R$1700,16,0)</f>
        <v>10.722300000000001</v>
      </c>
      <c r="S13" s="67">
        <f t="shared" si="4"/>
        <v>13</v>
      </c>
    </row>
    <row r="14" spans="1:20" x14ac:dyDescent="0.3">
      <c r="A14" s="63" t="s">
        <v>494</v>
      </c>
      <c r="B14" s="64">
        <f>VLOOKUP($A14,'Return Data'!$B$7:$R$1700,3,0)</f>
        <v>44026</v>
      </c>
      <c r="C14" s="65">
        <f>VLOOKUP($A14,'Return Data'!$B$7:$R$1700,4,0)</f>
        <v>154.71899999999999</v>
      </c>
      <c r="D14" s="65">
        <f>VLOOKUP($A14,'Return Data'!$B$7:$R$1700,10,0)</f>
        <v>12.269</v>
      </c>
      <c r="E14" s="66">
        <f t="shared" si="0"/>
        <v>17</v>
      </c>
      <c r="F14" s="65">
        <f>VLOOKUP($A14,'Return Data'!$B$7:$R$1700,11,0)</f>
        <v>-7.0846</v>
      </c>
      <c r="G14" s="66">
        <f t="shared" si="1"/>
        <v>9</v>
      </c>
      <c r="H14" s="65">
        <f>VLOOKUP($A14,'Return Data'!$B$7:$R$1700,12,0)</f>
        <v>-1.0052000000000001</v>
      </c>
      <c r="I14" s="66">
        <f t="shared" si="2"/>
        <v>11</v>
      </c>
      <c r="J14" s="65">
        <f>VLOOKUP($A14,'Return Data'!$B$7:$R$1700,13,0)</f>
        <v>2.1530999999999998</v>
      </c>
      <c r="K14" s="66">
        <f t="shared" si="3"/>
        <v>5</v>
      </c>
      <c r="L14" s="65">
        <f>VLOOKUP($A14,'Return Data'!$B$7:$R$1700,17,0)</f>
        <v>2.8351999999999999</v>
      </c>
      <c r="M14" s="66">
        <f t="shared" si="5"/>
        <v>7</v>
      </c>
      <c r="N14" s="65">
        <f>VLOOKUP($A14,'Return Data'!$B$7:$R$1700,14,0)</f>
        <v>3.3746999999999998</v>
      </c>
      <c r="O14" s="66">
        <f t="shared" si="6"/>
        <v>7</v>
      </c>
      <c r="P14" s="65">
        <f>VLOOKUP($A14,'Return Data'!$B$7:$R$1700,15,0)</f>
        <v>6.8497000000000003</v>
      </c>
      <c r="Q14" s="66">
        <f>RANK(P14,P$8:P$40,0)</f>
        <v>3</v>
      </c>
      <c r="R14" s="65">
        <f>VLOOKUP($A14,'Return Data'!$B$7:$R$1700,16,0)</f>
        <v>13.8279</v>
      </c>
      <c r="S14" s="67">
        <f t="shared" si="4"/>
        <v>5</v>
      </c>
    </row>
    <row r="15" spans="1:20" x14ac:dyDescent="0.3">
      <c r="A15" s="63" t="s">
        <v>496</v>
      </c>
      <c r="B15" s="64">
        <f>VLOOKUP($A15,'Return Data'!$B$7:$R$1700,3,0)</f>
        <v>44026</v>
      </c>
      <c r="C15" s="65">
        <f>VLOOKUP($A15,'Return Data'!$B$7:$R$1700,4,0)</f>
        <v>24.41</v>
      </c>
      <c r="D15" s="65">
        <f>VLOOKUP($A15,'Return Data'!$B$7:$R$1700,10,0)</f>
        <v>10.203200000000001</v>
      </c>
      <c r="E15" s="66">
        <f t="shared" si="0"/>
        <v>28</v>
      </c>
      <c r="F15" s="65">
        <f>VLOOKUP($A15,'Return Data'!$B$7:$R$1700,11,0)</f>
        <v>-10.8148</v>
      </c>
      <c r="G15" s="66">
        <f t="shared" si="1"/>
        <v>22</v>
      </c>
      <c r="H15" s="65">
        <f>VLOOKUP($A15,'Return Data'!$B$7:$R$1700,12,0)</f>
        <v>-4.4618000000000002</v>
      </c>
      <c r="I15" s="66">
        <f t="shared" si="2"/>
        <v>24</v>
      </c>
      <c r="J15" s="65">
        <f>VLOOKUP($A15,'Return Data'!$B$7:$R$1700,13,0)</f>
        <v>-3.9731999999999998</v>
      </c>
      <c r="K15" s="66">
        <f t="shared" si="3"/>
        <v>17</v>
      </c>
      <c r="L15" s="65">
        <f>VLOOKUP($A15,'Return Data'!$B$7:$R$1700,17,0)</f>
        <v>-0.66739999999999999</v>
      </c>
      <c r="M15" s="66">
        <f t="shared" si="5"/>
        <v>13</v>
      </c>
      <c r="N15" s="65">
        <f>VLOOKUP($A15,'Return Data'!$B$7:$R$1700,14,0)</f>
        <v>2.0011999999999999</v>
      </c>
      <c r="O15" s="66">
        <f t="shared" si="6"/>
        <v>10</v>
      </c>
      <c r="P15" s="65">
        <f>VLOOKUP($A15,'Return Data'!$B$7:$R$1700,15,0)</f>
        <v>4.1444999999999999</v>
      </c>
      <c r="Q15" s="66">
        <f>RANK(P15,P$8:P$40,0)</f>
        <v>11</v>
      </c>
      <c r="R15" s="65">
        <f>VLOOKUP($A15,'Return Data'!$B$7:$R$1700,16,0)</f>
        <v>8.5061</v>
      </c>
      <c r="S15" s="67">
        <f t="shared" si="4"/>
        <v>19</v>
      </c>
    </row>
    <row r="16" spans="1:20" x14ac:dyDescent="0.3">
      <c r="A16" s="63" t="s">
        <v>498</v>
      </c>
      <c r="B16" s="64">
        <f>VLOOKUP($A16,'Return Data'!$B$7:$R$1700,3,0)</f>
        <v>44026</v>
      </c>
      <c r="C16" s="65">
        <f>VLOOKUP($A16,'Return Data'!$B$7:$R$1700,4,0)</f>
        <v>9.9301999999999992</v>
      </c>
      <c r="D16" s="65">
        <f>VLOOKUP($A16,'Return Data'!$B$7:$R$1700,10,0)</f>
        <v>11.7813</v>
      </c>
      <c r="E16" s="66">
        <f t="shared" si="0"/>
        <v>18</v>
      </c>
      <c r="F16" s="65">
        <f>VLOOKUP($A16,'Return Data'!$B$7:$R$1700,11,0)</f>
        <v>-11.3193</v>
      </c>
      <c r="G16" s="66">
        <f t="shared" si="1"/>
        <v>28</v>
      </c>
      <c r="H16" s="65">
        <f>VLOOKUP($A16,'Return Data'!$B$7:$R$1700,12,0)</f>
        <v>-5.0795000000000003</v>
      </c>
      <c r="I16" s="66">
        <f t="shared" si="2"/>
        <v>27</v>
      </c>
      <c r="J16" s="65">
        <f>VLOOKUP($A16,'Return Data'!$B$7:$R$1700,13,0)</f>
        <v>-4.9058999999999999</v>
      </c>
      <c r="K16" s="66">
        <f t="shared" si="3"/>
        <v>21</v>
      </c>
      <c r="L16" s="65">
        <f>VLOOKUP($A16,'Return Data'!$B$7:$R$1700,17,0)</f>
        <v>-0.15629999999999999</v>
      </c>
      <c r="M16" s="66">
        <f t="shared" si="5"/>
        <v>11</v>
      </c>
      <c r="N16" s="65"/>
      <c r="O16" s="66"/>
      <c r="P16" s="65"/>
      <c r="Q16" s="66"/>
      <c r="R16" s="65">
        <f>VLOOKUP($A16,'Return Data'!$B$7:$R$1700,16,0)</f>
        <v>-0.31669999999999998</v>
      </c>
      <c r="S16" s="67">
        <f t="shared" si="4"/>
        <v>32</v>
      </c>
    </row>
    <row r="17" spans="1:19" x14ac:dyDescent="0.3">
      <c r="A17" s="63" t="s">
        <v>499</v>
      </c>
      <c r="B17" s="64">
        <f>VLOOKUP($A17,'Return Data'!$B$7:$R$1700,3,0)</f>
        <v>44026</v>
      </c>
      <c r="C17" s="65">
        <f>VLOOKUP($A17,'Return Data'!$B$7:$R$1700,4,0)</f>
        <v>111.9708</v>
      </c>
      <c r="D17" s="65">
        <f>VLOOKUP($A17,'Return Data'!$B$7:$R$1700,10,0)</f>
        <v>9.5322999999999993</v>
      </c>
      <c r="E17" s="66">
        <f t="shared" si="0"/>
        <v>32</v>
      </c>
      <c r="F17" s="65">
        <f>VLOOKUP($A17,'Return Data'!$B$7:$R$1700,11,0)</f>
        <v>-11.2906</v>
      </c>
      <c r="G17" s="66">
        <f t="shared" si="1"/>
        <v>27</v>
      </c>
      <c r="H17" s="65">
        <f>VLOOKUP($A17,'Return Data'!$B$7:$R$1700,12,0)</f>
        <v>-6.1921999999999997</v>
      </c>
      <c r="I17" s="66">
        <f t="shared" si="2"/>
        <v>29</v>
      </c>
      <c r="J17" s="65">
        <f>VLOOKUP($A17,'Return Data'!$B$7:$R$1700,13,0)</f>
        <v>-6.8552</v>
      </c>
      <c r="K17" s="66">
        <f t="shared" si="3"/>
        <v>25</v>
      </c>
      <c r="L17" s="65">
        <f>VLOOKUP($A17,'Return Data'!$B$7:$R$1700,17,0)</f>
        <v>-1.4656</v>
      </c>
      <c r="M17" s="66">
        <f t="shared" si="5"/>
        <v>16</v>
      </c>
      <c r="N17" s="65">
        <f>VLOOKUP($A17,'Return Data'!$B$7:$R$1700,14,0)</f>
        <v>0.64600000000000002</v>
      </c>
      <c r="O17" s="66">
        <f>RANK(N17,N$8:N$40,0)</f>
        <v>13</v>
      </c>
      <c r="P17" s="65">
        <f>VLOOKUP($A17,'Return Data'!$B$7:$R$1700,15,0)</f>
        <v>4.0297999999999998</v>
      </c>
      <c r="Q17" s="66">
        <f>RANK(P17,P$8:P$40,0)</f>
        <v>12</v>
      </c>
      <c r="R17" s="65">
        <f>VLOOKUP($A17,'Return Data'!$B$7:$R$1700,16,0)</f>
        <v>12.436400000000001</v>
      </c>
      <c r="S17" s="67">
        <f t="shared" si="4"/>
        <v>7</v>
      </c>
    </row>
    <row r="18" spans="1:19" x14ac:dyDescent="0.3">
      <c r="A18" s="63" t="s">
        <v>501</v>
      </c>
      <c r="B18" s="64">
        <f>VLOOKUP($A18,'Return Data'!$B$7:$R$1700,3,0)</f>
        <v>44026</v>
      </c>
      <c r="C18" s="65">
        <f>VLOOKUP($A18,'Return Data'!$B$7:$R$1700,4,0)</f>
        <v>49.786000000000001</v>
      </c>
      <c r="D18" s="65">
        <f>VLOOKUP($A18,'Return Data'!$B$7:$R$1700,10,0)</f>
        <v>14.154</v>
      </c>
      <c r="E18" s="66">
        <f t="shared" si="0"/>
        <v>6</v>
      </c>
      <c r="F18" s="65">
        <f>VLOOKUP($A18,'Return Data'!$B$7:$R$1700,11,0)</f>
        <v>-11.175700000000001</v>
      </c>
      <c r="G18" s="66">
        <f t="shared" si="1"/>
        <v>25</v>
      </c>
      <c r="H18" s="65">
        <f>VLOOKUP($A18,'Return Data'!$B$7:$R$1700,12,0)</f>
        <v>-5.2561</v>
      </c>
      <c r="I18" s="66">
        <f t="shared" si="2"/>
        <v>28</v>
      </c>
      <c r="J18" s="65">
        <f>VLOOKUP($A18,'Return Data'!$B$7:$R$1700,13,0)</f>
        <v>-8.2843999999999998</v>
      </c>
      <c r="K18" s="66">
        <f t="shared" si="3"/>
        <v>28</v>
      </c>
      <c r="L18" s="65">
        <f>VLOOKUP($A18,'Return Data'!$B$7:$R$1700,17,0)</f>
        <v>-1.0363</v>
      </c>
      <c r="M18" s="66">
        <f t="shared" si="5"/>
        <v>14</v>
      </c>
      <c r="N18" s="65">
        <f>VLOOKUP($A18,'Return Data'!$B$7:$R$1700,14,0)</f>
        <v>-1.8237000000000001</v>
      </c>
      <c r="O18" s="66">
        <f>RANK(N18,N$8:N$40,0)</f>
        <v>23</v>
      </c>
      <c r="P18" s="65">
        <f>VLOOKUP($A18,'Return Data'!$B$7:$R$1700,15,0)</f>
        <v>2.4005000000000001</v>
      </c>
      <c r="Q18" s="66">
        <f>RANK(P18,P$8:P$40,0)</f>
        <v>19</v>
      </c>
      <c r="R18" s="65">
        <f>VLOOKUP($A18,'Return Data'!$B$7:$R$1700,16,0)</f>
        <v>11.0748</v>
      </c>
      <c r="S18" s="67">
        <f t="shared" si="4"/>
        <v>12</v>
      </c>
    </row>
    <row r="19" spans="1:19" x14ac:dyDescent="0.3">
      <c r="A19" s="63" t="s">
        <v>504</v>
      </c>
      <c r="B19" s="64">
        <f>VLOOKUP($A19,'Return Data'!$B$7:$R$1700,3,0)</f>
        <v>44026</v>
      </c>
      <c r="C19" s="65">
        <f>VLOOKUP($A19,'Return Data'!$B$7:$R$1700,4,0)</f>
        <v>10.735099999999999</v>
      </c>
      <c r="D19" s="65">
        <f>VLOOKUP($A19,'Return Data'!$B$7:$R$1700,10,0)</f>
        <v>11.709899999999999</v>
      </c>
      <c r="E19" s="66">
        <f t="shared" si="0"/>
        <v>19</v>
      </c>
      <c r="F19" s="65">
        <f>VLOOKUP($A19,'Return Data'!$B$7:$R$1700,11,0)</f>
        <v>-7.7804000000000002</v>
      </c>
      <c r="G19" s="66">
        <f t="shared" si="1"/>
        <v>12</v>
      </c>
      <c r="H19" s="65">
        <f>VLOOKUP($A19,'Return Data'!$B$7:$R$1700,12,0)</f>
        <v>-9.0300000000000005E-2</v>
      </c>
      <c r="I19" s="66">
        <f t="shared" si="2"/>
        <v>10</v>
      </c>
      <c r="J19" s="65">
        <f>VLOOKUP($A19,'Return Data'!$B$7:$R$1700,13,0)</f>
        <v>-0.44330000000000003</v>
      </c>
      <c r="K19" s="66">
        <f t="shared" si="3"/>
        <v>9</v>
      </c>
      <c r="L19" s="65"/>
      <c r="M19" s="66"/>
      <c r="N19" s="65"/>
      <c r="O19" s="66"/>
      <c r="P19" s="65"/>
      <c r="Q19" s="66"/>
      <c r="R19" s="65">
        <f>VLOOKUP($A19,'Return Data'!$B$7:$R$1700,16,0)</f>
        <v>4.1885000000000003</v>
      </c>
      <c r="S19" s="67">
        <f t="shared" si="4"/>
        <v>26</v>
      </c>
    </row>
    <row r="20" spans="1:19" x14ac:dyDescent="0.3">
      <c r="A20" s="63" t="s">
        <v>505</v>
      </c>
      <c r="B20" s="64">
        <f>VLOOKUP($A20,'Return Data'!$B$7:$R$1700,3,0)</f>
        <v>44026</v>
      </c>
      <c r="C20" s="65">
        <f>VLOOKUP($A20,'Return Data'!$B$7:$R$1700,4,0)</f>
        <v>124.3</v>
      </c>
      <c r="D20" s="65">
        <f>VLOOKUP($A20,'Return Data'!$B$7:$R$1700,10,0)</f>
        <v>10.1853</v>
      </c>
      <c r="E20" s="66">
        <f t="shared" si="0"/>
        <v>29</v>
      </c>
      <c r="F20" s="65">
        <f>VLOOKUP($A20,'Return Data'!$B$7:$R$1700,11,0)</f>
        <v>-12.692299999999999</v>
      </c>
      <c r="G20" s="66">
        <f t="shared" si="1"/>
        <v>30</v>
      </c>
      <c r="H20" s="65">
        <f>VLOOKUP($A20,'Return Data'!$B$7:$R$1700,12,0)</f>
        <v>-4.7510000000000003</v>
      </c>
      <c r="I20" s="66">
        <f t="shared" si="2"/>
        <v>25</v>
      </c>
      <c r="J20" s="65">
        <f>VLOOKUP($A20,'Return Data'!$B$7:$R$1700,13,0)</f>
        <v>-7.7892999999999999</v>
      </c>
      <c r="K20" s="66">
        <f t="shared" si="3"/>
        <v>27</v>
      </c>
      <c r="L20" s="65">
        <f>VLOOKUP($A20,'Return Data'!$B$7:$R$1700,17,0)</f>
        <v>0.16489999999999999</v>
      </c>
      <c r="M20" s="66">
        <f>RANK(L20,L$8:L$40,0)</f>
        <v>10</v>
      </c>
      <c r="N20" s="65">
        <f>VLOOKUP($A20,'Return Data'!$B$7:$R$1700,14,0)</f>
        <v>0.98080000000000001</v>
      </c>
      <c r="O20" s="66">
        <f>RANK(N20,N$8:N$40,0)</f>
        <v>12</v>
      </c>
      <c r="P20" s="65">
        <f>VLOOKUP($A20,'Return Data'!$B$7:$R$1700,15,0)</f>
        <v>5.9737</v>
      </c>
      <c r="Q20" s="66">
        <f>RANK(P20,P$8:P$40,0)</f>
        <v>7</v>
      </c>
      <c r="R20" s="65">
        <f>VLOOKUP($A20,'Return Data'!$B$7:$R$1700,16,0)</f>
        <v>12.940200000000001</v>
      </c>
      <c r="S20" s="67">
        <f t="shared" si="4"/>
        <v>6</v>
      </c>
    </row>
    <row r="21" spans="1:19" x14ac:dyDescent="0.3">
      <c r="A21" s="63" t="s">
        <v>507</v>
      </c>
      <c r="B21" s="64">
        <f>VLOOKUP($A21,'Return Data'!$B$7:$R$1700,3,0)</f>
        <v>44026</v>
      </c>
      <c r="C21" s="65">
        <f>VLOOKUP($A21,'Return Data'!$B$7:$R$1700,4,0)</f>
        <v>11.139900000000001</v>
      </c>
      <c r="D21" s="65">
        <f>VLOOKUP($A21,'Return Data'!$B$7:$R$1700,10,0)</f>
        <v>12.2996</v>
      </c>
      <c r="E21" s="66">
        <f t="shared" si="0"/>
        <v>16</v>
      </c>
      <c r="F21" s="65">
        <f>VLOOKUP($A21,'Return Data'!$B$7:$R$1700,11,0)</f>
        <v>-3.7530999999999999</v>
      </c>
      <c r="G21" s="66">
        <f t="shared" si="1"/>
        <v>3</v>
      </c>
      <c r="H21" s="65">
        <f>VLOOKUP($A21,'Return Data'!$B$7:$R$1700,12,0)</f>
        <v>4.58E-2</v>
      </c>
      <c r="I21" s="66">
        <f t="shared" si="2"/>
        <v>9</v>
      </c>
      <c r="J21" s="65">
        <f>VLOOKUP($A21,'Return Data'!$B$7:$R$1700,13,0)</f>
        <v>0.60960000000000003</v>
      </c>
      <c r="K21" s="66">
        <f t="shared" si="3"/>
        <v>8</v>
      </c>
      <c r="L21" s="65">
        <f>VLOOKUP($A21,'Return Data'!$B$7:$R$1700,17,0)</f>
        <v>-3.9453999999999998</v>
      </c>
      <c r="M21" s="66">
        <f>RANK(L21,L$8:L$40,0)</f>
        <v>23</v>
      </c>
      <c r="N21" s="65">
        <f>VLOOKUP($A21,'Return Data'!$B$7:$R$1700,14,0)</f>
        <v>-0.71899999999999997</v>
      </c>
      <c r="O21" s="66">
        <f>RANK(N21,N$8:N$40,0)</f>
        <v>19</v>
      </c>
      <c r="P21" s="65"/>
      <c r="Q21" s="66"/>
      <c r="R21" s="65">
        <f>VLOOKUP($A21,'Return Data'!$B$7:$R$1700,16,0)</f>
        <v>2.9417</v>
      </c>
      <c r="S21" s="67">
        <f t="shared" si="4"/>
        <v>28</v>
      </c>
    </row>
    <row r="22" spans="1:19" x14ac:dyDescent="0.3">
      <c r="A22" s="63" t="s">
        <v>510</v>
      </c>
      <c r="B22" s="64">
        <f>VLOOKUP($A22,'Return Data'!$B$7:$R$1700,3,0)</f>
        <v>44026</v>
      </c>
      <c r="C22" s="65">
        <f>VLOOKUP($A22,'Return Data'!$B$7:$R$1700,4,0)</f>
        <v>10.42</v>
      </c>
      <c r="D22" s="65">
        <f>VLOOKUP($A22,'Return Data'!$B$7:$R$1700,10,0)</f>
        <v>10.969099999999999</v>
      </c>
      <c r="E22" s="66">
        <f t="shared" si="0"/>
        <v>23</v>
      </c>
      <c r="F22" s="65">
        <f>VLOOKUP($A22,'Return Data'!$B$7:$R$1700,11,0)</f>
        <v>-12.8033</v>
      </c>
      <c r="G22" s="66">
        <f t="shared" si="1"/>
        <v>31</v>
      </c>
      <c r="H22" s="65">
        <f>VLOOKUP($A22,'Return Data'!$B$7:$R$1700,12,0)</f>
        <v>-6.8811</v>
      </c>
      <c r="I22" s="66">
        <f t="shared" si="2"/>
        <v>31</v>
      </c>
      <c r="J22" s="65">
        <f>VLOOKUP($A22,'Return Data'!$B$7:$R$1700,13,0)</f>
        <v>-8.9161000000000001</v>
      </c>
      <c r="K22" s="66">
        <f t="shared" si="3"/>
        <v>30</v>
      </c>
      <c r="L22" s="65">
        <f>VLOOKUP($A22,'Return Data'!$B$7:$R$1700,17,0)</f>
        <v>-4.6596000000000002</v>
      </c>
      <c r="M22" s="66">
        <f>RANK(L22,L$8:L$40,0)</f>
        <v>24</v>
      </c>
      <c r="N22" s="65">
        <f>VLOOKUP($A22,'Return Data'!$B$7:$R$1700,14,0)</f>
        <v>-2.3597000000000001</v>
      </c>
      <c r="O22" s="66">
        <f>RANK(N22,N$8:N$40,0)</f>
        <v>25</v>
      </c>
      <c r="P22" s="65"/>
      <c r="Q22" s="66"/>
      <c r="R22" s="65">
        <f>VLOOKUP($A22,'Return Data'!$B$7:$R$1700,16,0)</f>
        <v>1.1691</v>
      </c>
      <c r="S22" s="67">
        <f t="shared" si="4"/>
        <v>30</v>
      </c>
    </row>
    <row r="23" spans="1:19" x14ac:dyDescent="0.3">
      <c r="A23" s="63" t="s">
        <v>512</v>
      </c>
      <c r="B23" s="64">
        <f>VLOOKUP($A23,'Return Data'!$B$7:$R$1700,3,0)</f>
        <v>44026</v>
      </c>
      <c r="C23" s="65">
        <f>VLOOKUP($A23,'Return Data'!$B$7:$R$1700,4,0)</f>
        <v>9.9097000000000008</v>
      </c>
      <c r="D23" s="65">
        <f>VLOOKUP($A23,'Return Data'!$B$7:$R$1700,10,0)</f>
        <v>10.5611</v>
      </c>
      <c r="E23" s="66">
        <f t="shared" si="0"/>
        <v>26</v>
      </c>
      <c r="F23" s="65">
        <f>VLOOKUP($A23,'Return Data'!$B$7:$R$1700,11,0)</f>
        <v>-11.2217</v>
      </c>
      <c r="G23" s="66">
        <f t="shared" si="1"/>
        <v>26</v>
      </c>
      <c r="H23" s="65">
        <f>VLOOKUP($A23,'Return Data'!$B$7:$R$1700,12,0)</f>
        <v>-6.3586</v>
      </c>
      <c r="I23" s="66">
        <f t="shared" si="2"/>
        <v>30</v>
      </c>
      <c r="J23" s="65">
        <f>VLOOKUP($A23,'Return Data'!$B$7:$R$1700,13,0)</f>
        <v>-6.1475</v>
      </c>
      <c r="K23" s="66">
        <f t="shared" si="3"/>
        <v>24</v>
      </c>
      <c r="L23" s="65"/>
      <c r="M23" s="66"/>
      <c r="N23" s="65"/>
      <c r="O23" s="66"/>
      <c r="P23" s="65"/>
      <c r="Q23" s="66"/>
      <c r="R23" s="65">
        <f>VLOOKUP($A23,'Return Data'!$B$7:$R$1700,16,0)</f>
        <v>-0.57020000000000004</v>
      </c>
      <c r="S23" s="67">
        <f t="shared" si="4"/>
        <v>33</v>
      </c>
    </row>
    <row r="24" spans="1:19" x14ac:dyDescent="0.3">
      <c r="A24" s="63" t="s">
        <v>514</v>
      </c>
      <c r="B24" s="64">
        <f>VLOOKUP($A24,'Return Data'!$B$7:$R$1700,3,0)</f>
        <v>44026</v>
      </c>
      <c r="C24" s="65">
        <f>VLOOKUP($A24,'Return Data'!$B$7:$R$1700,4,0)</f>
        <v>10.1294</v>
      </c>
      <c r="D24" s="65">
        <f>VLOOKUP($A24,'Return Data'!$B$7:$R$1700,10,0)</f>
        <v>10.683299999999999</v>
      </c>
      <c r="E24" s="66">
        <f t="shared" si="0"/>
        <v>24</v>
      </c>
      <c r="F24" s="65">
        <f>VLOOKUP($A24,'Return Data'!$B$7:$R$1700,11,0)</f>
        <v>-9.5234000000000005</v>
      </c>
      <c r="G24" s="66">
        <f t="shared" si="1"/>
        <v>19</v>
      </c>
      <c r="H24" s="65">
        <f>VLOOKUP($A24,'Return Data'!$B$7:$R$1700,12,0)</f>
        <v>-4.3484999999999996</v>
      </c>
      <c r="I24" s="66">
        <f t="shared" si="2"/>
        <v>22</v>
      </c>
      <c r="J24" s="65">
        <f>VLOOKUP($A24,'Return Data'!$B$7:$R$1700,13,0)</f>
        <v>-2.4752999999999998</v>
      </c>
      <c r="K24" s="66">
        <f t="shared" si="3"/>
        <v>14</v>
      </c>
      <c r="L24" s="65"/>
      <c r="M24" s="66"/>
      <c r="N24" s="65"/>
      <c r="O24" s="66"/>
      <c r="P24" s="65"/>
      <c r="Q24" s="66"/>
      <c r="R24" s="65">
        <f>VLOOKUP($A24,'Return Data'!$B$7:$R$1700,16,0)</f>
        <v>0.63100000000000001</v>
      </c>
      <c r="S24" s="67">
        <f t="shared" si="4"/>
        <v>31</v>
      </c>
    </row>
    <row r="25" spans="1:19" x14ac:dyDescent="0.3">
      <c r="A25" s="63" t="s">
        <v>515</v>
      </c>
      <c r="B25" s="64">
        <f>VLOOKUP($A25,'Return Data'!$B$7:$R$1700,3,0)</f>
        <v>44026</v>
      </c>
      <c r="C25" s="65">
        <f>VLOOKUP($A25,'Return Data'!$B$7:$R$1700,4,0)</f>
        <v>131.50712523566901</v>
      </c>
      <c r="D25" s="65">
        <f>VLOOKUP($A25,'Return Data'!$B$7:$R$1700,10,0)</f>
        <v>31.3551</v>
      </c>
      <c r="E25" s="66">
        <f t="shared" si="0"/>
        <v>1</v>
      </c>
      <c r="F25" s="65">
        <f>VLOOKUP($A25,'Return Data'!$B$7:$R$1700,11,0)</f>
        <v>4.8551000000000002</v>
      </c>
      <c r="G25" s="66">
        <f t="shared" si="1"/>
        <v>1</v>
      </c>
      <c r="H25" s="65">
        <f>VLOOKUP($A25,'Return Data'!$B$7:$R$1700,12,0)</f>
        <v>11.1753</v>
      </c>
      <c r="I25" s="66">
        <f t="shared" si="2"/>
        <v>1</v>
      </c>
      <c r="J25" s="65">
        <f>VLOOKUP($A25,'Return Data'!$B$7:$R$1700,13,0)</f>
        <v>8.0061999999999998</v>
      </c>
      <c r="K25" s="66">
        <f t="shared" si="3"/>
        <v>1</v>
      </c>
      <c r="L25" s="65">
        <f>VLOOKUP($A25,'Return Data'!$B$7:$R$1700,17,0)</f>
        <v>-1.4655</v>
      </c>
      <c r="M25" s="66">
        <f>RANK(L25,L$8:L$40,0)</f>
        <v>15</v>
      </c>
      <c r="N25" s="65">
        <f>VLOOKUP($A25,'Return Data'!$B$7:$R$1700,14,0)</f>
        <v>0.47589999999999999</v>
      </c>
      <c r="O25" s="66">
        <f>RANK(N25,N$8:N$40,0)</f>
        <v>14</v>
      </c>
      <c r="P25" s="65">
        <f>VLOOKUP($A25,'Return Data'!$B$7:$R$1700,15,0)</f>
        <v>2.8963000000000001</v>
      </c>
      <c r="Q25" s="66">
        <f>RANK(P25,P$8:P$40,0)</f>
        <v>18</v>
      </c>
      <c r="R25" s="65">
        <f>VLOOKUP($A25,'Return Data'!$B$7:$R$1700,16,0)</f>
        <v>10.718500000000001</v>
      </c>
      <c r="S25" s="67">
        <f t="shared" si="4"/>
        <v>14</v>
      </c>
    </row>
    <row r="26" spans="1:19" x14ac:dyDescent="0.3">
      <c r="A26" s="63" t="s">
        <v>517</v>
      </c>
      <c r="B26" s="64">
        <f>VLOOKUP($A26,'Return Data'!$B$7:$R$1700,3,0)</f>
        <v>44026</v>
      </c>
      <c r="C26" s="65">
        <f>VLOOKUP($A26,'Return Data'!$B$7:$R$1700,4,0)</f>
        <v>94.422159173721298</v>
      </c>
      <c r="D26" s="65">
        <f>VLOOKUP($A26,'Return Data'!$B$7:$R$1700,10,0)</f>
        <v>14.859299999999999</v>
      </c>
      <c r="E26" s="66">
        <f t="shared" si="0"/>
        <v>3</v>
      </c>
      <c r="F26" s="65">
        <f>VLOOKUP($A26,'Return Data'!$B$7:$R$1700,11,0)</f>
        <v>-11.612399999999999</v>
      </c>
      <c r="G26" s="66">
        <f t="shared" si="1"/>
        <v>29</v>
      </c>
      <c r="H26" s="65">
        <f>VLOOKUP($A26,'Return Data'!$B$7:$R$1700,12,0)</f>
        <v>-3.8597999999999999</v>
      </c>
      <c r="I26" s="66">
        <f t="shared" si="2"/>
        <v>20</v>
      </c>
      <c r="J26" s="65">
        <f>VLOOKUP($A26,'Return Data'!$B$7:$R$1700,13,0)</f>
        <v>-4.4896000000000003</v>
      </c>
      <c r="K26" s="66">
        <f t="shared" si="3"/>
        <v>19</v>
      </c>
      <c r="L26" s="65">
        <f>VLOOKUP($A26,'Return Data'!$B$7:$R$1700,17,0)</f>
        <v>-0.435</v>
      </c>
      <c r="M26" s="66">
        <f>RANK(L26,L$8:L$40,0)</f>
        <v>12</v>
      </c>
      <c r="N26" s="65">
        <f>VLOOKUP($A26,'Return Data'!$B$7:$R$1700,14,0)</f>
        <v>0.14380000000000001</v>
      </c>
      <c r="O26" s="66">
        <f>RANK(N26,N$8:N$40,0)</f>
        <v>15</v>
      </c>
      <c r="P26" s="65">
        <f>VLOOKUP($A26,'Return Data'!$B$7:$R$1700,15,0)</f>
        <v>4.8007999999999997</v>
      </c>
      <c r="Q26" s="66">
        <f>RANK(P26,P$8:P$40,0)</f>
        <v>9</v>
      </c>
      <c r="R26" s="65">
        <f>VLOOKUP($A26,'Return Data'!$B$7:$R$1700,16,0)</f>
        <v>11.4861</v>
      </c>
      <c r="S26" s="67">
        <f t="shared" si="4"/>
        <v>9</v>
      </c>
    </row>
    <row r="27" spans="1:19" x14ac:dyDescent="0.3">
      <c r="A27" s="63" t="s">
        <v>520</v>
      </c>
      <c r="B27" s="64">
        <f>VLOOKUP($A27,'Return Data'!$B$7:$R$1700,3,0)</f>
        <v>44026</v>
      </c>
      <c r="C27" s="65">
        <f>VLOOKUP($A27,'Return Data'!$B$7:$R$1700,4,0)</f>
        <v>25.097999999999999</v>
      </c>
      <c r="D27" s="65">
        <f>VLOOKUP($A27,'Return Data'!$B$7:$R$1700,10,0)</f>
        <v>13.176399999999999</v>
      </c>
      <c r="E27" s="66">
        <f t="shared" si="0"/>
        <v>10</v>
      </c>
      <c r="F27" s="65">
        <f>VLOOKUP($A27,'Return Data'!$B$7:$R$1700,11,0)</f>
        <v>-9.0883000000000003</v>
      </c>
      <c r="G27" s="66">
        <f t="shared" si="1"/>
        <v>17</v>
      </c>
      <c r="H27" s="65">
        <f>VLOOKUP($A27,'Return Data'!$B$7:$R$1700,12,0)</f>
        <v>-2.4904000000000002</v>
      </c>
      <c r="I27" s="66">
        <f t="shared" si="2"/>
        <v>14</v>
      </c>
      <c r="J27" s="65">
        <f>VLOOKUP($A27,'Return Data'!$B$7:$R$1700,13,0)</f>
        <v>-4.5412999999999997</v>
      </c>
      <c r="K27" s="66">
        <f t="shared" si="3"/>
        <v>20</v>
      </c>
      <c r="L27" s="65">
        <f>VLOOKUP($A27,'Return Data'!$B$7:$R$1700,17,0)</f>
        <v>-2.2222</v>
      </c>
      <c r="M27" s="66">
        <f>RANK(L27,L$8:L$40,0)</f>
        <v>19</v>
      </c>
      <c r="N27" s="65">
        <f>VLOOKUP($A27,'Return Data'!$B$7:$R$1700,14,0)</f>
        <v>-3.4500000000000003E-2</v>
      </c>
      <c r="O27" s="66">
        <f>RANK(N27,N$8:N$40,0)</f>
        <v>16</v>
      </c>
      <c r="P27" s="65">
        <f>VLOOKUP($A27,'Return Data'!$B$7:$R$1700,15,0)</f>
        <v>5.1044999999999998</v>
      </c>
      <c r="Q27" s="66">
        <f>RANK(P27,P$8:P$40,0)</f>
        <v>8</v>
      </c>
      <c r="R27" s="65">
        <f>VLOOKUP($A27,'Return Data'!$B$7:$R$1700,16,0)</f>
        <v>10.2407</v>
      </c>
      <c r="S27" s="67">
        <f t="shared" si="4"/>
        <v>15</v>
      </c>
    </row>
    <row r="28" spans="1:19" x14ac:dyDescent="0.3">
      <c r="A28" s="63" t="s">
        <v>521</v>
      </c>
      <c r="B28" s="64">
        <f>VLOOKUP($A28,'Return Data'!$B$7:$R$1700,3,0)</f>
        <v>44026</v>
      </c>
      <c r="C28" s="65">
        <f>VLOOKUP($A28,'Return Data'!$B$7:$R$1700,4,0)</f>
        <v>99.555400000000006</v>
      </c>
      <c r="D28" s="65">
        <f>VLOOKUP($A28,'Return Data'!$B$7:$R$1700,10,0)</f>
        <v>9.8107000000000006</v>
      </c>
      <c r="E28" s="66">
        <f t="shared" si="0"/>
        <v>31</v>
      </c>
      <c r="F28" s="65">
        <f>VLOOKUP($A28,'Return Data'!$B$7:$R$1700,11,0)</f>
        <v>-10.705399999999999</v>
      </c>
      <c r="G28" s="66">
        <f t="shared" si="1"/>
        <v>21</v>
      </c>
      <c r="H28" s="65">
        <f>VLOOKUP($A28,'Return Data'!$B$7:$R$1700,12,0)</f>
        <v>-4.1664000000000003</v>
      </c>
      <c r="I28" s="66">
        <f t="shared" si="2"/>
        <v>21</v>
      </c>
      <c r="J28" s="65">
        <f>VLOOKUP($A28,'Return Data'!$B$7:$R$1700,13,0)</f>
        <v>-3.4060999999999999</v>
      </c>
      <c r="K28" s="66">
        <f t="shared" si="3"/>
        <v>16</v>
      </c>
      <c r="L28" s="65">
        <f>VLOOKUP($A28,'Return Data'!$B$7:$R$1700,17,0)</f>
        <v>3.4409999999999998</v>
      </c>
      <c r="M28" s="66">
        <f>RANK(L28,L$8:L$40,0)</f>
        <v>4</v>
      </c>
      <c r="N28" s="65">
        <f>VLOOKUP($A28,'Return Data'!$B$7:$R$1700,14,0)</f>
        <v>2.0731000000000002</v>
      </c>
      <c r="O28" s="66">
        <f>RANK(N28,N$8:N$40,0)</f>
        <v>9</v>
      </c>
      <c r="P28" s="65">
        <f>VLOOKUP($A28,'Return Data'!$B$7:$R$1700,15,0)</f>
        <v>3.2694999999999999</v>
      </c>
      <c r="Q28" s="66">
        <f>RANK(P28,P$8:P$40,0)</f>
        <v>16</v>
      </c>
      <c r="R28" s="65">
        <f>VLOOKUP($A28,'Return Data'!$B$7:$R$1700,16,0)</f>
        <v>8.0864999999999991</v>
      </c>
      <c r="S28" s="67">
        <f t="shared" si="4"/>
        <v>20</v>
      </c>
    </row>
    <row r="29" spans="1:19" x14ac:dyDescent="0.3">
      <c r="A29" s="63" t="s">
        <v>524</v>
      </c>
      <c r="B29" s="64">
        <f>VLOOKUP($A29,'Return Data'!$B$7:$R$1700,3,0)</f>
        <v>44026</v>
      </c>
      <c r="C29" s="65">
        <f>VLOOKUP($A29,'Return Data'!$B$7:$R$1700,4,0)</f>
        <v>10.4619</v>
      </c>
      <c r="D29" s="65">
        <f>VLOOKUP($A29,'Return Data'!$B$7:$R$1700,10,0)</f>
        <v>12.715299999999999</v>
      </c>
      <c r="E29" s="66">
        <f t="shared" si="0"/>
        <v>11</v>
      </c>
      <c r="F29" s="65">
        <f>VLOOKUP($A29,'Return Data'!$B$7:$R$1700,11,0)</f>
        <v>-6.0297000000000001</v>
      </c>
      <c r="G29" s="66">
        <f t="shared" si="1"/>
        <v>7</v>
      </c>
      <c r="H29" s="65">
        <f>VLOOKUP($A29,'Return Data'!$B$7:$R$1700,12,0)</f>
        <v>0.60289999999999999</v>
      </c>
      <c r="I29" s="66">
        <f t="shared" si="2"/>
        <v>6</v>
      </c>
      <c r="J29" s="65"/>
      <c r="K29" s="66"/>
      <c r="L29" s="65"/>
      <c r="M29" s="66"/>
      <c r="N29" s="65"/>
      <c r="O29" s="66"/>
      <c r="P29" s="65"/>
      <c r="Q29" s="66"/>
      <c r="R29" s="65">
        <f>VLOOKUP($A29,'Return Data'!$B$7:$R$1700,16,0)</f>
        <v>4.6189999999999998</v>
      </c>
      <c r="S29" s="67">
        <f t="shared" si="4"/>
        <v>25</v>
      </c>
    </row>
    <row r="30" spans="1:19" x14ac:dyDescent="0.3">
      <c r="A30" s="63" t="s">
        <v>527</v>
      </c>
      <c r="B30" s="64">
        <f>VLOOKUP($A30,'Return Data'!$B$7:$R$1700,3,0)</f>
        <v>44026</v>
      </c>
      <c r="C30" s="65">
        <f>VLOOKUP($A30,'Return Data'!$B$7:$R$1700,4,0)</f>
        <v>14.617000000000001</v>
      </c>
      <c r="D30" s="65">
        <f>VLOOKUP($A30,'Return Data'!$B$7:$R$1700,10,0)</f>
        <v>14.159599999999999</v>
      </c>
      <c r="E30" s="66">
        <f t="shared" si="0"/>
        <v>5</v>
      </c>
      <c r="F30" s="65">
        <f>VLOOKUP($A30,'Return Data'!$B$7:$R$1700,11,0)</f>
        <v>-7.9534000000000002</v>
      </c>
      <c r="G30" s="66">
        <f t="shared" si="1"/>
        <v>13</v>
      </c>
      <c r="H30" s="65">
        <f>VLOOKUP($A30,'Return Data'!$B$7:$R$1700,12,0)</f>
        <v>0.3226</v>
      </c>
      <c r="I30" s="66">
        <f t="shared" si="2"/>
        <v>8</v>
      </c>
      <c r="J30" s="65">
        <f>VLOOKUP($A30,'Return Data'!$B$7:$R$1700,13,0)</f>
        <v>-2.044</v>
      </c>
      <c r="K30" s="66">
        <f t="shared" ref="K30:K40" si="7">RANK(J30,J$8:J$40,0)</f>
        <v>13</v>
      </c>
      <c r="L30" s="65">
        <f>VLOOKUP($A30,'Return Data'!$B$7:$R$1700,17,0)</f>
        <v>3.3549000000000002</v>
      </c>
      <c r="M30" s="66">
        <f>RANK(L30,L$8:L$40,0)</f>
        <v>5</v>
      </c>
      <c r="N30" s="65">
        <f>VLOOKUP($A30,'Return Data'!$B$7:$R$1700,14,0)</f>
        <v>4.4139999999999997</v>
      </c>
      <c r="O30" s="66">
        <f>RANK(N30,N$8:N$40,0)</f>
        <v>4</v>
      </c>
      <c r="P30" s="65"/>
      <c r="Q30" s="66"/>
      <c r="R30" s="65">
        <f>VLOOKUP($A30,'Return Data'!$B$7:$R$1700,16,0)</f>
        <v>7.9463999999999997</v>
      </c>
      <c r="S30" s="67">
        <f t="shared" si="4"/>
        <v>21</v>
      </c>
    </row>
    <row r="31" spans="1:19" x14ac:dyDescent="0.3">
      <c r="A31" s="63" t="s">
        <v>529</v>
      </c>
      <c r="B31" s="64">
        <f>VLOOKUP($A31,'Return Data'!$B$7:$R$1700,3,0)</f>
        <v>44026</v>
      </c>
      <c r="C31" s="65">
        <f>VLOOKUP($A31,'Return Data'!$B$7:$R$1700,4,0)</f>
        <v>11.0274</v>
      </c>
      <c r="D31" s="65">
        <f>VLOOKUP($A31,'Return Data'!$B$7:$R$1700,10,0)</f>
        <v>10.209</v>
      </c>
      <c r="E31" s="66">
        <f t="shared" si="0"/>
        <v>27</v>
      </c>
      <c r="F31" s="65">
        <f>VLOOKUP($A31,'Return Data'!$B$7:$R$1700,11,0)</f>
        <v>-5.5388000000000002</v>
      </c>
      <c r="G31" s="66">
        <f t="shared" si="1"/>
        <v>6</v>
      </c>
      <c r="H31" s="65">
        <f>VLOOKUP($A31,'Return Data'!$B$7:$R$1700,12,0)</f>
        <v>0.38140000000000002</v>
      </c>
      <c r="I31" s="66">
        <f t="shared" si="2"/>
        <v>7</v>
      </c>
      <c r="J31" s="65">
        <f>VLOOKUP($A31,'Return Data'!$B$7:$R$1700,13,0)</f>
        <v>5.0719000000000003</v>
      </c>
      <c r="K31" s="66">
        <f t="shared" si="7"/>
        <v>2</v>
      </c>
      <c r="L31" s="65"/>
      <c r="M31" s="66"/>
      <c r="N31" s="65"/>
      <c r="O31" s="66"/>
      <c r="P31" s="65"/>
      <c r="Q31" s="66"/>
      <c r="R31" s="65">
        <f>VLOOKUP($A31,'Return Data'!$B$7:$R$1700,16,0)</f>
        <v>5.4806999999999997</v>
      </c>
      <c r="S31" s="67">
        <f t="shared" si="4"/>
        <v>24</v>
      </c>
    </row>
    <row r="32" spans="1:19" x14ac:dyDescent="0.3">
      <c r="A32" s="63" t="s">
        <v>530</v>
      </c>
      <c r="B32" s="64">
        <f>VLOOKUP($A32,'Return Data'!$B$7:$R$1700,3,0)</f>
        <v>44026</v>
      </c>
      <c r="C32" s="65">
        <f>VLOOKUP($A32,'Return Data'!$B$7:$R$1700,4,0)</f>
        <v>42.055</v>
      </c>
      <c r="D32" s="65">
        <f>VLOOKUP($A32,'Return Data'!$B$7:$R$1700,10,0)</f>
        <v>14.2225</v>
      </c>
      <c r="E32" s="66">
        <f t="shared" si="0"/>
        <v>4</v>
      </c>
      <c r="F32" s="65">
        <f>VLOOKUP($A32,'Return Data'!$B$7:$R$1700,11,0)</f>
        <v>-24.0549</v>
      </c>
      <c r="G32" s="66">
        <f t="shared" si="1"/>
        <v>33</v>
      </c>
      <c r="H32" s="65">
        <f>VLOOKUP($A32,'Return Data'!$B$7:$R$1700,12,0)</f>
        <v>-18.756599999999999</v>
      </c>
      <c r="I32" s="66">
        <f t="shared" si="2"/>
        <v>33</v>
      </c>
      <c r="J32" s="65">
        <f>VLOOKUP($A32,'Return Data'!$B$7:$R$1700,13,0)</f>
        <v>-21.8035</v>
      </c>
      <c r="K32" s="66">
        <f t="shared" si="7"/>
        <v>32</v>
      </c>
      <c r="L32" s="65">
        <f>VLOOKUP($A32,'Return Data'!$B$7:$R$1700,17,0)</f>
        <v>-11.8209</v>
      </c>
      <c r="M32" s="66">
        <f t="shared" ref="M32:M40" si="8">RANK(L32,L$8:L$40,0)</f>
        <v>27</v>
      </c>
      <c r="N32" s="65">
        <f>VLOOKUP($A32,'Return Data'!$B$7:$R$1700,14,0)</f>
        <v>-6.6974</v>
      </c>
      <c r="O32" s="66">
        <f t="shared" ref="O32:O40" si="9">RANK(N32,N$8:N$40,0)</f>
        <v>26</v>
      </c>
      <c r="P32" s="65">
        <f>VLOOKUP($A32,'Return Data'!$B$7:$R$1700,15,0)</f>
        <v>0.79139999999999999</v>
      </c>
      <c r="Q32" s="66">
        <f t="shared" ref="Q32:Q40" si="10">RANK(P32,P$8:P$40,0)</f>
        <v>21</v>
      </c>
      <c r="R32" s="65">
        <f>VLOOKUP($A32,'Return Data'!$B$7:$R$1700,16,0)</f>
        <v>9.9768000000000008</v>
      </c>
      <c r="S32" s="67">
        <f t="shared" si="4"/>
        <v>18</v>
      </c>
    </row>
    <row r="33" spans="1:19" x14ac:dyDescent="0.3">
      <c r="A33" s="63" t="s">
        <v>536</v>
      </c>
      <c r="B33" s="64">
        <f>VLOOKUP($A33,'Return Data'!$B$7:$R$1700,3,0)</f>
        <v>44026</v>
      </c>
      <c r="C33" s="65">
        <f>VLOOKUP($A33,'Return Data'!$B$7:$R$1700,4,0)</f>
        <v>64.23</v>
      </c>
      <c r="D33" s="65">
        <f>VLOOKUP($A33,'Return Data'!$B$7:$R$1700,10,0)</f>
        <v>13.5207</v>
      </c>
      <c r="E33" s="66">
        <f t="shared" si="0"/>
        <v>9</v>
      </c>
      <c r="F33" s="65">
        <f>VLOOKUP($A33,'Return Data'!$B$7:$R$1700,11,0)</f>
        <v>-11.174099999999999</v>
      </c>
      <c r="G33" s="66">
        <f t="shared" si="1"/>
        <v>24</v>
      </c>
      <c r="H33" s="65">
        <f>VLOOKUP($A33,'Return Data'!$B$7:$R$1700,12,0)</f>
        <v>-4.8726000000000003</v>
      </c>
      <c r="I33" s="66">
        <f t="shared" si="2"/>
        <v>26</v>
      </c>
      <c r="J33" s="65">
        <f>VLOOKUP($A33,'Return Data'!$B$7:$R$1700,13,0)</f>
        <v>-5.2236000000000002</v>
      </c>
      <c r="K33" s="66">
        <f t="shared" si="7"/>
        <v>23</v>
      </c>
      <c r="L33" s="65">
        <f>VLOOKUP($A33,'Return Data'!$B$7:$R$1700,17,0)</f>
        <v>-2.6612</v>
      </c>
      <c r="M33" s="66">
        <f t="shared" si="8"/>
        <v>20</v>
      </c>
      <c r="N33" s="65">
        <f>VLOOKUP($A33,'Return Data'!$B$7:$R$1700,14,0)</f>
        <v>-0.25280000000000002</v>
      </c>
      <c r="O33" s="66">
        <f t="shared" si="9"/>
        <v>17</v>
      </c>
      <c r="P33" s="65">
        <f>VLOOKUP($A33,'Return Data'!$B$7:$R$1700,15,0)</f>
        <v>1.86</v>
      </c>
      <c r="Q33" s="66">
        <f t="shared" si="10"/>
        <v>20</v>
      </c>
      <c r="R33" s="65">
        <f>VLOOKUP($A33,'Return Data'!$B$7:$R$1700,16,0)</f>
        <v>11.970800000000001</v>
      </c>
      <c r="S33" s="67">
        <f t="shared" si="4"/>
        <v>8</v>
      </c>
    </row>
    <row r="34" spans="1:19" x14ac:dyDescent="0.3">
      <c r="A34" s="63" t="s">
        <v>538</v>
      </c>
      <c r="B34" s="64">
        <f>VLOOKUP($A34,'Return Data'!$B$7:$R$1700,3,0)</f>
        <v>44026</v>
      </c>
      <c r="C34" s="65">
        <f>VLOOKUP($A34,'Return Data'!$B$7:$R$1700,4,0)</f>
        <v>72.22</v>
      </c>
      <c r="D34" s="65">
        <f>VLOOKUP($A34,'Return Data'!$B$7:$R$1700,10,0)</f>
        <v>12.6326</v>
      </c>
      <c r="E34" s="66">
        <f t="shared" si="0"/>
        <v>12</v>
      </c>
      <c r="F34" s="65">
        <f>VLOOKUP($A34,'Return Data'!$B$7:$R$1700,11,0)</f>
        <v>-7.5761000000000003</v>
      </c>
      <c r="G34" s="66">
        <f t="shared" si="1"/>
        <v>11</v>
      </c>
      <c r="H34" s="65">
        <f>VLOOKUP($A34,'Return Data'!$B$7:$R$1700,12,0)</f>
        <v>-1.5406</v>
      </c>
      <c r="I34" s="66">
        <f t="shared" si="2"/>
        <v>12</v>
      </c>
      <c r="J34" s="65">
        <f>VLOOKUP($A34,'Return Data'!$B$7:$R$1700,13,0)</f>
        <v>-4.3949999999999996</v>
      </c>
      <c r="K34" s="66">
        <f t="shared" si="7"/>
        <v>18</v>
      </c>
      <c r="L34" s="65">
        <f>VLOOKUP($A34,'Return Data'!$B$7:$R$1700,17,0)</f>
        <v>-1.8396999999999999</v>
      </c>
      <c r="M34" s="66">
        <f t="shared" si="8"/>
        <v>18</v>
      </c>
      <c r="N34" s="65">
        <f>VLOOKUP($A34,'Return Data'!$B$7:$R$1700,14,0)</f>
        <v>1.6336999999999999</v>
      </c>
      <c r="O34" s="66">
        <f t="shared" si="9"/>
        <v>11</v>
      </c>
      <c r="P34" s="65">
        <f>VLOOKUP($A34,'Return Data'!$B$7:$R$1700,15,0)</f>
        <v>7.0552000000000001</v>
      </c>
      <c r="Q34" s="66">
        <f t="shared" si="10"/>
        <v>2</v>
      </c>
      <c r="R34" s="65">
        <f>VLOOKUP($A34,'Return Data'!$B$7:$R$1700,16,0)</f>
        <v>10.118600000000001</v>
      </c>
      <c r="S34" s="67">
        <f t="shared" si="4"/>
        <v>17</v>
      </c>
    </row>
    <row r="35" spans="1:19" x14ac:dyDescent="0.3">
      <c r="A35" s="63" t="s">
        <v>540</v>
      </c>
      <c r="B35" s="64">
        <f>VLOOKUP($A35,'Return Data'!$B$7:$R$1700,3,0)</f>
        <v>44026</v>
      </c>
      <c r="C35" s="65">
        <f>VLOOKUP($A35,'Return Data'!$B$7:$R$1700,4,0)</f>
        <v>138.82429999999999</v>
      </c>
      <c r="D35" s="65">
        <f>VLOOKUP($A35,'Return Data'!$B$7:$R$1700,10,0)</f>
        <v>17.982700000000001</v>
      </c>
      <c r="E35" s="66">
        <f t="shared" si="0"/>
        <v>2</v>
      </c>
      <c r="F35" s="65">
        <f>VLOOKUP($A35,'Return Data'!$B$7:$R$1700,11,0)</f>
        <v>-2.4573</v>
      </c>
      <c r="G35" s="66">
        <f t="shared" si="1"/>
        <v>2</v>
      </c>
      <c r="H35" s="65">
        <f>VLOOKUP($A35,'Return Data'!$B$7:$R$1700,12,0)</f>
        <v>3.73</v>
      </c>
      <c r="I35" s="66">
        <f t="shared" si="2"/>
        <v>2</v>
      </c>
      <c r="J35" s="65">
        <f>VLOOKUP($A35,'Return Data'!$B$7:$R$1700,13,0)</f>
        <v>-1.3359000000000001</v>
      </c>
      <c r="K35" s="66">
        <f t="shared" si="7"/>
        <v>10</v>
      </c>
      <c r="L35" s="65">
        <f>VLOOKUP($A35,'Return Data'!$B$7:$R$1700,17,0)</f>
        <v>3.7273000000000001</v>
      </c>
      <c r="M35" s="66">
        <f t="shared" si="8"/>
        <v>3</v>
      </c>
      <c r="N35" s="65">
        <f>VLOOKUP($A35,'Return Data'!$B$7:$R$1700,14,0)</f>
        <v>3.665</v>
      </c>
      <c r="O35" s="66">
        <f t="shared" si="9"/>
        <v>5</v>
      </c>
      <c r="P35" s="65">
        <f>VLOOKUP($A35,'Return Data'!$B$7:$R$1700,15,0)</f>
        <v>6.8396999999999997</v>
      </c>
      <c r="Q35" s="66">
        <f t="shared" si="10"/>
        <v>4</v>
      </c>
      <c r="R35" s="65">
        <f>VLOOKUP($A35,'Return Data'!$B$7:$R$1700,16,0)</f>
        <v>14.577299999999999</v>
      </c>
      <c r="S35" s="67">
        <f t="shared" si="4"/>
        <v>3</v>
      </c>
    </row>
    <row r="36" spans="1:19" x14ac:dyDescent="0.3">
      <c r="A36" s="63" t="s">
        <v>543</v>
      </c>
      <c r="B36" s="64">
        <f>VLOOKUP($A36,'Return Data'!$B$7:$R$1700,3,0)</f>
        <v>44026</v>
      </c>
      <c r="C36" s="65">
        <f>VLOOKUP($A36,'Return Data'!$B$7:$R$1700,4,0)</f>
        <v>288.97044584158402</v>
      </c>
      <c r="D36" s="65">
        <f>VLOOKUP($A36,'Return Data'!$B$7:$R$1700,10,0)</f>
        <v>10.0267</v>
      </c>
      <c r="E36" s="66">
        <f t="shared" si="0"/>
        <v>30</v>
      </c>
      <c r="F36" s="65">
        <f>VLOOKUP($A36,'Return Data'!$B$7:$R$1700,11,0)</f>
        <v>-9.0104000000000006</v>
      </c>
      <c r="G36" s="66">
        <f t="shared" si="1"/>
        <v>16</v>
      </c>
      <c r="H36" s="65">
        <f>VLOOKUP($A36,'Return Data'!$B$7:$R$1700,12,0)</f>
        <v>-3.2063999999999999</v>
      </c>
      <c r="I36" s="66">
        <f t="shared" si="2"/>
        <v>17</v>
      </c>
      <c r="J36" s="65">
        <f>VLOOKUP($A36,'Return Data'!$B$7:$R$1700,13,0)</f>
        <v>-1.8180000000000001</v>
      </c>
      <c r="K36" s="66">
        <f t="shared" si="7"/>
        <v>11</v>
      </c>
      <c r="L36" s="65">
        <f>VLOOKUP($A36,'Return Data'!$B$7:$R$1700,17,0)</f>
        <v>2.9546000000000001</v>
      </c>
      <c r="M36" s="66">
        <f t="shared" si="8"/>
        <v>6</v>
      </c>
      <c r="N36" s="65">
        <f>VLOOKUP($A36,'Return Data'!$B$7:$R$1700,14,0)</f>
        <v>4.4438000000000004</v>
      </c>
      <c r="O36" s="66">
        <f t="shared" si="9"/>
        <v>3</v>
      </c>
      <c r="P36" s="65">
        <f>VLOOKUP($A36,'Return Data'!$B$7:$R$1700,15,0)</f>
        <v>6.7534000000000001</v>
      </c>
      <c r="Q36" s="66">
        <f t="shared" si="10"/>
        <v>5</v>
      </c>
      <c r="R36" s="65">
        <f>VLOOKUP($A36,'Return Data'!$B$7:$R$1700,16,0)</f>
        <v>14.682399999999999</v>
      </c>
      <c r="S36" s="67">
        <f t="shared" si="4"/>
        <v>2</v>
      </c>
    </row>
    <row r="37" spans="1:19" x14ac:dyDescent="0.3">
      <c r="A37" s="63" t="s">
        <v>545</v>
      </c>
      <c r="B37" s="64">
        <f>VLOOKUP($A37,'Return Data'!$B$7:$R$1700,3,0)</f>
        <v>44026</v>
      </c>
      <c r="C37" s="65">
        <f>VLOOKUP($A37,'Return Data'!$B$7:$R$1700,4,0)</f>
        <v>16.476400000000002</v>
      </c>
      <c r="D37" s="65">
        <f>VLOOKUP($A37,'Return Data'!$B$7:$R$1700,10,0)</f>
        <v>11.653700000000001</v>
      </c>
      <c r="E37" s="66">
        <f t="shared" si="0"/>
        <v>20</v>
      </c>
      <c r="F37" s="65">
        <f>VLOOKUP($A37,'Return Data'!$B$7:$R$1700,11,0)</f>
        <v>-7.3640999999999996</v>
      </c>
      <c r="G37" s="66">
        <f t="shared" si="1"/>
        <v>10</v>
      </c>
      <c r="H37" s="65">
        <f>VLOOKUP($A37,'Return Data'!$B$7:$R$1700,12,0)</f>
        <v>-2.3174999999999999</v>
      </c>
      <c r="I37" s="66">
        <f t="shared" si="2"/>
        <v>13</v>
      </c>
      <c r="J37" s="65">
        <f>VLOOKUP($A37,'Return Data'!$B$7:$R$1700,13,0)</f>
        <v>-1.8222</v>
      </c>
      <c r="K37" s="66">
        <f t="shared" si="7"/>
        <v>12</v>
      </c>
      <c r="L37" s="65">
        <f>VLOOKUP($A37,'Return Data'!$B$7:$R$1700,17,0)</f>
        <v>0.48930000000000001</v>
      </c>
      <c r="M37" s="66">
        <f t="shared" si="8"/>
        <v>9</v>
      </c>
      <c r="N37" s="65">
        <f>VLOOKUP($A37,'Return Data'!$B$7:$R$1700,14,0)</f>
        <v>2.4401000000000002</v>
      </c>
      <c r="O37" s="66">
        <f t="shared" si="9"/>
        <v>8</v>
      </c>
      <c r="P37" s="65">
        <f>VLOOKUP($A37,'Return Data'!$B$7:$R$1700,15,0)</f>
        <v>4.2190000000000003</v>
      </c>
      <c r="Q37" s="66">
        <f t="shared" si="10"/>
        <v>10</v>
      </c>
      <c r="R37" s="65">
        <f>VLOOKUP($A37,'Return Data'!$B$7:$R$1700,16,0)</f>
        <v>7.8602999999999996</v>
      </c>
      <c r="S37" s="67">
        <f t="shared" si="4"/>
        <v>22</v>
      </c>
    </row>
    <row r="38" spans="1:19" x14ac:dyDescent="0.3">
      <c r="A38" s="63" t="s">
        <v>546</v>
      </c>
      <c r="B38" s="64">
        <f>VLOOKUP($A38,'Return Data'!$B$7:$R$1700,3,0)</f>
        <v>44026</v>
      </c>
      <c r="C38" s="65">
        <f>VLOOKUP($A38,'Return Data'!$B$7:$R$1700,4,0)</f>
        <v>88.716499999999996</v>
      </c>
      <c r="D38" s="65">
        <f>VLOOKUP($A38,'Return Data'!$B$7:$R$1700,10,0)</f>
        <v>11.459899999999999</v>
      </c>
      <c r="E38" s="66">
        <f t="shared" si="0"/>
        <v>21</v>
      </c>
      <c r="F38" s="65">
        <f>VLOOKUP($A38,'Return Data'!$B$7:$R$1700,11,0)</f>
        <v>-9.1072000000000006</v>
      </c>
      <c r="G38" s="66">
        <f t="shared" si="1"/>
        <v>18</v>
      </c>
      <c r="H38" s="65">
        <f>VLOOKUP($A38,'Return Data'!$B$7:$R$1700,12,0)</f>
        <v>-2.8500999999999999</v>
      </c>
      <c r="I38" s="66">
        <f t="shared" si="2"/>
        <v>16</v>
      </c>
      <c r="J38" s="65">
        <f>VLOOKUP($A38,'Return Data'!$B$7:$R$1700,13,0)</f>
        <v>-2.5207000000000002</v>
      </c>
      <c r="K38" s="66">
        <f t="shared" si="7"/>
        <v>15</v>
      </c>
      <c r="L38" s="65">
        <f>VLOOKUP($A38,'Return Data'!$B$7:$R$1700,17,0)</f>
        <v>0.95909999999999995</v>
      </c>
      <c r="M38" s="66">
        <f t="shared" si="8"/>
        <v>8</v>
      </c>
      <c r="N38" s="65">
        <f>VLOOKUP($A38,'Return Data'!$B$7:$R$1700,14,0)</f>
        <v>3.6406000000000001</v>
      </c>
      <c r="O38" s="66">
        <f t="shared" si="9"/>
        <v>6</v>
      </c>
      <c r="P38" s="65">
        <f>VLOOKUP($A38,'Return Data'!$B$7:$R$1700,15,0)</f>
        <v>6.5997000000000003</v>
      </c>
      <c r="Q38" s="66">
        <f t="shared" si="10"/>
        <v>6</v>
      </c>
      <c r="R38" s="65">
        <f>VLOOKUP($A38,'Return Data'!$B$7:$R$1700,16,0)</f>
        <v>11.4758</v>
      </c>
      <c r="S38" s="67">
        <f t="shared" si="4"/>
        <v>10</v>
      </c>
    </row>
    <row r="39" spans="1:19" x14ac:dyDescent="0.3">
      <c r="A39" s="63" t="s">
        <v>549</v>
      </c>
      <c r="B39" s="64">
        <f>VLOOKUP($A39,'Return Data'!$B$7:$R$1700,3,0)</f>
        <v>44026</v>
      </c>
      <c r="C39" s="65">
        <f>VLOOKUP($A39,'Return Data'!$B$7:$R$1700,4,0)</f>
        <v>271.97109586653698</v>
      </c>
      <c r="D39" s="65">
        <f>VLOOKUP($A39,'Return Data'!$B$7:$R$1700,10,0)</f>
        <v>14.1228</v>
      </c>
      <c r="E39" s="66">
        <f t="shared" si="0"/>
        <v>7</v>
      </c>
      <c r="F39" s="65">
        <f>VLOOKUP($A39,'Return Data'!$B$7:$R$1700,11,0)</f>
        <v>-10.1142</v>
      </c>
      <c r="G39" s="66">
        <f t="shared" si="1"/>
        <v>20</v>
      </c>
      <c r="H39" s="65">
        <f>VLOOKUP($A39,'Return Data'!$B$7:$R$1700,12,0)</f>
        <v>-4.3947000000000003</v>
      </c>
      <c r="I39" s="66">
        <f t="shared" si="2"/>
        <v>23</v>
      </c>
      <c r="J39" s="65">
        <f>VLOOKUP($A39,'Return Data'!$B$7:$R$1700,13,0)</f>
        <v>-6.9969999999999999</v>
      </c>
      <c r="K39" s="66">
        <f t="shared" si="7"/>
        <v>26</v>
      </c>
      <c r="L39" s="65">
        <f>VLOOKUP($A39,'Return Data'!$B$7:$R$1700,17,0)</f>
        <v>-1.5221</v>
      </c>
      <c r="M39" s="66">
        <f t="shared" si="8"/>
        <v>17</v>
      </c>
      <c r="N39" s="65">
        <f>VLOOKUP($A39,'Return Data'!$B$7:$R$1700,14,0)</f>
        <v>-0.43490000000000001</v>
      </c>
      <c r="O39" s="66">
        <f t="shared" si="9"/>
        <v>18</v>
      </c>
      <c r="P39" s="65">
        <f>VLOOKUP($A39,'Return Data'!$B$7:$R$1700,15,0)</f>
        <v>3.1082999999999998</v>
      </c>
      <c r="Q39" s="66">
        <f t="shared" si="10"/>
        <v>17</v>
      </c>
      <c r="R39" s="65">
        <f>VLOOKUP($A39,'Return Data'!$B$7:$R$1700,16,0)</f>
        <v>14.2568</v>
      </c>
      <c r="S39" s="67">
        <f t="shared" si="4"/>
        <v>4</v>
      </c>
    </row>
    <row r="40" spans="1:19" x14ac:dyDescent="0.3">
      <c r="A40" s="63" t="s">
        <v>551</v>
      </c>
      <c r="B40" s="64">
        <f>VLOOKUP($A40,'Return Data'!$B$7:$R$1700,3,0)</f>
        <v>44026</v>
      </c>
      <c r="C40" s="65">
        <f>VLOOKUP($A40,'Return Data'!$B$7:$R$1700,4,0)</f>
        <v>157.31594591612</v>
      </c>
      <c r="D40" s="65">
        <f>VLOOKUP($A40,'Return Data'!$B$7:$R$1700,10,0)</f>
        <v>13.829499999999999</v>
      </c>
      <c r="E40" s="66">
        <f t="shared" si="0"/>
        <v>8</v>
      </c>
      <c r="F40" s="65">
        <f>VLOOKUP($A40,'Return Data'!$B$7:$R$1700,11,0)</f>
        <v>-10.893599999999999</v>
      </c>
      <c r="G40" s="66">
        <f t="shared" si="1"/>
        <v>23</v>
      </c>
      <c r="H40" s="65">
        <f>VLOOKUP($A40,'Return Data'!$B$7:$R$1700,12,0)</f>
        <v>-3.6284000000000001</v>
      </c>
      <c r="I40" s="66">
        <f t="shared" si="2"/>
        <v>19</v>
      </c>
      <c r="J40" s="65">
        <f>VLOOKUP($A40,'Return Data'!$B$7:$R$1700,13,0)</f>
        <v>-8.3428000000000004</v>
      </c>
      <c r="K40" s="66">
        <f t="shared" si="7"/>
        <v>29</v>
      </c>
      <c r="L40" s="65">
        <f>VLOOKUP($A40,'Return Data'!$B$7:$R$1700,17,0)</f>
        <v>-3.8837999999999999</v>
      </c>
      <c r="M40" s="66">
        <f t="shared" si="8"/>
        <v>22</v>
      </c>
      <c r="N40" s="65">
        <f>VLOOKUP($A40,'Return Data'!$B$7:$R$1700,14,0)</f>
        <v>-1.7405999999999999</v>
      </c>
      <c r="O40" s="66">
        <f t="shared" si="9"/>
        <v>22</v>
      </c>
      <c r="P40" s="65">
        <f>VLOOKUP($A40,'Return Data'!$B$7:$R$1700,15,0)</f>
        <v>3.6785999999999999</v>
      </c>
      <c r="Q40" s="66">
        <f t="shared" si="10"/>
        <v>13</v>
      </c>
      <c r="R40" s="65">
        <f>VLOOKUP($A40,'Return Data'!$B$7:$R$1700,16,0)</f>
        <v>11.3895</v>
      </c>
      <c r="S40" s="67">
        <f t="shared" si="4"/>
        <v>11</v>
      </c>
    </row>
    <row r="41" spans="1:19" x14ac:dyDescent="0.3">
      <c r="A41" s="69"/>
      <c r="B41" s="70"/>
      <c r="C41" s="70"/>
      <c r="D41" s="71"/>
      <c r="E41" s="70"/>
      <c r="F41" s="71"/>
      <c r="G41" s="70"/>
      <c r="H41" s="71"/>
      <c r="I41" s="70"/>
      <c r="J41" s="71"/>
      <c r="K41" s="70"/>
      <c r="L41" s="71"/>
      <c r="M41" s="70"/>
      <c r="N41" s="71"/>
      <c r="O41" s="70"/>
      <c r="P41" s="71"/>
      <c r="Q41" s="70"/>
      <c r="R41" s="71"/>
      <c r="S41" s="72"/>
    </row>
    <row r="42" spans="1:19" x14ac:dyDescent="0.3">
      <c r="A42" s="73" t="s">
        <v>27</v>
      </c>
      <c r="B42" s="74"/>
      <c r="C42" s="74"/>
      <c r="D42" s="75">
        <f>AVERAGE(D8:D40)</f>
        <v>12.65407878787879</v>
      </c>
      <c r="E42" s="74"/>
      <c r="F42" s="75">
        <f>AVERAGE(F8:F40)</f>
        <v>-8.9023151515151504</v>
      </c>
      <c r="G42" s="74"/>
      <c r="H42" s="75">
        <f>AVERAGE(H8:H40)</f>
        <v>-2.7274878787878785</v>
      </c>
      <c r="I42" s="74"/>
      <c r="J42" s="75">
        <f>AVERAGE(J8:J40)</f>
        <v>-3.3869687499999994</v>
      </c>
      <c r="K42" s="74"/>
      <c r="L42" s="75">
        <f>AVERAGE(L8:L40)</f>
        <v>-0.95225555555555563</v>
      </c>
      <c r="M42" s="74"/>
      <c r="N42" s="75">
        <f>AVERAGE(N8:N40)</f>
        <v>0.84779230769230773</v>
      </c>
      <c r="O42" s="74"/>
      <c r="P42" s="75">
        <f>AVERAGE(P8:P40)</f>
        <v>4.5078809523809529</v>
      </c>
      <c r="Q42" s="74"/>
      <c r="R42" s="75">
        <f>AVERAGE(R8:R40)</f>
        <v>8.5878575757575764</v>
      </c>
      <c r="S42" s="76"/>
    </row>
    <row r="43" spans="1:19" x14ac:dyDescent="0.3">
      <c r="A43" s="73" t="s">
        <v>28</v>
      </c>
      <c r="B43" s="74"/>
      <c r="C43" s="74"/>
      <c r="D43" s="75">
        <f>MIN(D8:D40)</f>
        <v>8.0258000000000003</v>
      </c>
      <c r="E43" s="74"/>
      <c r="F43" s="75">
        <f>MIN(F8:F40)</f>
        <v>-24.0549</v>
      </c>
      <c r="G43" s="74"/>
      <c r="H43" s="75">
        <f>MIN(H8:H40)</f>
        <v>-18.756599999999999</v>
      </c>
      <c r="I43" s="74"/>
      <c r="J43" s="75">
        <f>MIN(J8:J40)</f>
        <v>-21.8035</v>
      </c>
      <c r="K43" s="74"/>
      <c r="L43" s="75">
        <f>MIN(L8:L40)</f>
        <v>-11.8209</v>
      </c>
      <c r="M43" s="74"/>
      <c r="N43" s="75">
        <f>MIN(N8:N40)</f>
        <v>-6.6974</v>
      </c>
      <c r="O43" s="74"/>
      <c r="P43" s="75">
        <f>MIN(P8:P40)</f>
        <v>0.79139999999999999</v>
      </c>
      <c r="Q43" s="74"/>
      <c r="R43" s="75">
        <f>MIN(R8:R40)</f>
        <v>-0.57020000000000004</v>
      </c>
      <c r="S43" s="76"/>
    </row>
    <row r="44" spans="1:19" ht="15" thickBot="1" x14ac:dyDescent="0.35">
      <c r="A44" s="77" t="s">
        <v>29</v>
      </c>
      <c r="B44" s="78"/>
      <c r="C44" s="78"/>
      <c r="D44" s="79">
        <f>MAX(D8:D40)</f>
        <v>31.3551</v>
      </c>
      <c r="E44" s="78"/>
      <c r="F44" s="79">
        <f>MAX(F8:F40)</f>
        <v>4.8551000000000002</v>
      </c>
      <c r="G44" s="78"/>
      <c r="H44" s="79">
        <f>MAX(H8:H40)</f>
        <v>11.1753</v>
      </c>
      <c r="I44" s="78"/>
      <c r="J44" s="79">
        <f>MAX(J8:J40)</f>
        <v>8.0061999999999998</v>
      </c>
      <c r="K44" s="78"/>
      <c r="L44" s="79">
        <f>MAX(L8:L40)</f>
        <v>5.6684999999999999</v>
      </c>
      <c r="M44" s="78"/>
      <c r="N44" s="79">
        <f>MAX(N8:N40)</f>
        <v>5.6848000000000001</v>
      </c>
      <c r="O44" s="78"/>
      <c r="P44" s="79">
        <f>MAX(P8:P40)</f>
        <v>7.4077999999999999</v>
      </c>
      <c r="Q44" s="78"/>
      <c r="R44" s="79">
        <f>MAX(R8:R40)</f>
        <v>17.993099999999998</v>
      </c>
      <c r="S44" s="80"/>
    </row>
    <row r="45" spans="1:19" x14ac:dyDescent="0.3">
      <c r="A45" s="112" t="s">
        <v>433</v>
      </c>
    </row>
    <row r="46" spans="1:19" x14ac:dyDescent="0.3">
      <c r="A46" s="14" t="s">
        <v>340</v>
      </c>
    </row>
  </sheetData>
  <sheetProtection algorithmName="SHA-512" hashValue="+YtBAalVpOpwBNvA+Hnel6QMNBfk73u8Ijv+DATHTdrEKwNrSZWrAHiEZSlX5qu9dHgTN1evatGMUZkEdSD5SA==" saltValue="KPc9nKZ6JZ18kb+SKZNlw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D04DD9C-C8DB-4A9B-BC2E-ABF5DACA725B}"/>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E1AEA-38B6-4E2F-A08A-BF4C0B71A165}">
  <dimension ref="A1:T1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1665</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617</v>
      </c>
      <c r="B8" s="64">
        <f>VLOOKUP($A8,'Return Data'!$B$7:$R$1700,3,0)</f>
        <v>44026</v>
      </c>
      <c r="C8" s="65">
        <f>VLOOKUP($A8,'Return Data'!$B$7:$R$1700,4,0)</f>
        <v>50.73</v>
      </c>
      <c r="D8" s="65">
        <f>VLOOKUP($A8,'Return Data'!$B$7:$R$1700,10,0)</f>
        <v>19.168399999999998</v>
      </c>
      <c r="E8" s="66">
        <f>RANK(D8,D$8:D$10,0)</f>
        <v>1</v>
      </c>
      <c r="F8" s="65">
        <f>VLOOKUP($A8,'Return Data'!$B$7:$R$1700,11,0)</f>
        <v>-8.1644000000000005</v>
      </c>
      <c r="G8" s="66">
        <f>RANK(F8,F$8:F$10,0)</f>
        <v>1</v>
      </c>
      <c r="H8" s="65">
        <f>VLOOKUP($A8,'Return Data'!$B$7:$R$1700,12,0)</f>
        <v>0.67469999999999997</v>
      </c>
      <c r="I8" s="66">
        <f>RANK(H8,H$8:H$10,0)</f>
        <v>1</v>
      </c>
      <c r="J8" s="65">
        <f>VLOOKUP($A8,'Return Data'!$B$7:$R$1700,13,0)</f>
        <v>-1.0725</v>
      </c>
      <c r="K8" s="66">
        <f>RANK(J8,J$8:J$10,0)</f>
        <v>1</v>
      </c>
      <c r="L8" s="65">
        <f>VLOOKUP($A8,'Return Data'!$B$7:$R$1700,17,0)</f>
        <v>0.27639999999999998</v>
      </c>
      <c r="M8" s="66">
        <f>RANK(L8,L$8:L$10,0)</f>
        <v>1</v>
      </c>
      <c r="N8" s="65">
        <f>VLOOKUP($A8,'Return Data'!$B$7:$R$1700,14,0)</f>
        <v>5.3994</v>
      </c>
      <c r="O8" s="66">
        <f>RANK(N8,N$8:N$10,0)</f>
        <v>1</v>
      </c>
      <c r="P8" s="65">
        <f>VLOOKUP($A8,'Return Data'!$B$7:$R$1700,15,0)</f>
        <v>9.2363999999999997</v>
      </c>
      <c r="Q8" s="66">
        <f>RANK(P8,P$8:P$10,0)</f>
        <v>1</v>
      </c>
      <c r="R8" s="65">
        <f>VLOOKUP($A8,'Return Data'!$B$7:$R$1700,16,0)</f>
        <v>15.1844</v>
      </c>
      <c r="S8" s="67">
        <f>RANK(R8,R$8:R$10,0)</f>
        <v>1</v>
      </c>
    </row>
    <row r="9" spans="1:20" x14ac:dyDescent="0.3">
      <c r="A9" s="63" t="s">
        <v>619</v>
      </c>
      <c r="B9" s="64">
        <f>VLOOKUP($A9,'Return Data'!$B$7:$R$1700,3,0)</f>
        <v>44026</v>
      </c>
      <c r="C9" s="65">
        <f>VLOOKUP($A9,'Return Data'!$B$7:$R$1700,4,0)</f>
        <v>53.62</v>
      </c>
      <c r="D9" s="65">
        <f>VLOOKUP($A9,'Return Data'!$B$7:$R$1700,10,0)</f>
        <v>18.069299999999998</v>
      </c>
      <c r="E9" s="66">
        <f>RANK(D9,D$8:D$10,0)</f>
        <v>2</v>
      </c>
      <c r="F9" s="65">
        <f>VLOOKUP($A9,'Return Data'!$B$7:$R$1700,11,0)</f>
        <v>-12.9941</v>
      </c>
      <c r="G9" s="66">
        <f>RANK(F9,F$8:F$10,0)</f>
        <v>3</v>
      </c>
      <c r="H9" s="65">
        <f>VLOOKUP($A9,'Return Data'!$B$7:$R$1700,12,0)</f>
        <v>-5.5121000000000002</v>
      </c>
      <c r="I9" s="66">
        <f>RANK(H9,H$8:H$10,0)</f>
        <v>3</v>
      </c>
      <c r="J9" s="65">
        <f>VLOOKUP($A9,'Return Data'!$B$7:$R$1700,13,0)</f>
        <v>-4.8868999999999998</v>
      </c>
      <c r="K9" s="66">
        <f>RANK(J9,J$8:J$10,0)</f>
        <v>2</v>
      </c>
      <c r="L9" s="65">
        <f>VLOOKUP($A9,'Return Data'!$B$7:$R$1700,17,0)</f>
        <v>-1.0047999999999999</v>
      </c>
      <c r="M9" s="66">
        <f>RANK(L9,L$8:L$10,0)</f>
        <v>2</v>
      </c>
      <c r="N9" s="65">
        <f>VLOOKUP($A9,'Return Data'!$B$7:$R$1700,14,0)</f>
        <v>4.8207000000000004</v>
      </c>
      <c r="O9" s="66">
        <f>RANK(N9,N$8:N$10,0)</f>
        <v>2</v>
      </c>
      <c r="P9" s="65">
        <f>VLOOKUP($A9,'Return Data'!$B$7:$R$1700,15,0)</f>
        <v>7.7336999999999998</v>
      </c>
      <c r="Q9" s="66">
        <f>RANK(P9,P$8:P$10,0)</f>
        <v>2</v>
      </c>
      <c r="R9" s="65">
        <f>VLOOKUP($A9,'Return Data'!$B$7:$R$1700,16,0)</f>
        <v>11.606199999999999</v>
      </c>
      <c r="S9" s="67">
        <f>RANK(R9,R$8:R$10,0)</f>
        <v>2</v>
      </c>
    </row>
    <row r="10" spans="1:20" x14ac:dyDescent="0.3">
      <c r="A10" s="63" t="s">
        <v>620</v>
      </c>
      <c r="B10" s="64">
        <f>VLOOKUP($A10,'Return Data'!$B$7:$R$1700,3,0)</f>
        <v>44026</v>
      </c>
      <c r="C10" s="65">
        <f>VLOOKUP($A10,'Return Data'!$B$7:$R$1700,4,0)</f>
        <v>28.791600634809299</v>
      </c>
      <c r="D10" s="65">
        <f>VLOOKUP($A10,'Return Data'!$B$7:$R$1700,10,0)</f>
        <v>17.675699999999999</v>
      </c>
      <c r="E10" s="66">
        <f>RANK(D10,D$8:D$10,0)</f>
        <v>3</v>
      </c>
      <c r="F10" s="65">
        <f>VLOOKUP($A10,'Return Data'!$B$7:$R$1700,11,0)</f>
        <v>-11.613200000000001</v>
      </c>
      <c r="G10" s="66">
        <f>RANK(F10,F$8:F$10,0)</f>
        <v>2</v>
      </c>
      <c r="H10" s="65">
        <f>VLOOKUP($A10,'Return Data'!$B$7:$R$1700,12,0)</f>
        <v>-3.5516000000000001</v>
      </c>
      <c r="I10" s="66">
        <f>RANK(H10,H$8:H$10,0)</f>
        <v>2</v>
      </c>
      <c r="J10" s="65">
        <f>VLOOKUP($A10,'Return Data'!$B$7:$R$1700,13,0)</f>
        <v>-10.094200000000001</v>
      </c>
      <c r="K10" s="66">
        <f>RANK(J10,J$8:J$10,0)</f>
        <v>3</v>
      </c>
      <c r="L10" s="65">
        <f>VLOOKUP($A10,'Return Data'!$B$7:$R$1700,17,0)</f>
        <v>-6.7163000000000004</v>
      </c>
      <c r="M10" s="66">
        <f>RANK(L10,L$8:L$10,0)</f>
        <v>3</v>
      </c>
      <c r="N10" s="65">
        <f>VLOOKUP($A10,'Return Data'!$B$7:$R$1700,14,0)</f>
        <v>-4.4024000000000001</v>
      </c>
      <c r="O10" s="66">
        <f>RANK(N10,N$8:N$10,0)</f>
        <v>3</v>
      </c>
      <c r="P10" s="65">
        <f>VLOOKUP($A10,'Return Data'!$B$7:$R$1700,15,0)</f>
        <v>1.9564999999999999</v>
      </c>
      <c r="Q10" s="66">
        <f>RANK(P10,P$8:P$10,0)</f>
        <v>3</v>
      </c>
      <c r="R10" s="65">
        <f>VLOOKUP($A10,'Return Data'!$B$7:$R$1700,16,0)</f>
        <v>7.0084</v>
      </c>
      <c r="S10" s="67">
        <f>RANK(R10,R$8:R$10,0)</f>
        <v>3</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18.304466666666666</v>
      </c>
      <c r="E12" s="74"/>
      <c r="F12" s="75">
        <f>AVERAGE(F8:F10)</f>
        <v>-10.923900000000001</v>
      </c>
      <c r="G12" s="74"/>
      <c r="H12" s="75">
        <f>AVERAGE(H8:H10)</f>
        <v>-2.7963333333333336</v>
      </c>
      <c r="I12" s="74"/>
      <c r="J12" s="75">
        <f>AVERAGE(J8:J10)</f>
        <v>-5.3511999999999995</v>
      </c>
      <c r="K12" s="74"/>
      <c r="L12" s="75">
        <f>AVERAGE(L8:L10)</f>
        <v>-2.4815666666666667</v>
      </c>
      <c r="M12" s="74"/>
      <c r="N12" s="75">
        <f>AVERAGE(N8:N10)</f>
        <v>1.9392333333333334</v>
      </c>
      <c r="O12" s="74"/>
      <c r="P12" s="75">
        <f>AVERAGE(P8:P10)</f>
        <v>6.308866666666666</v>
      </c>
      <c r="Q12" s="74"/>
      <c r="R12" s="75">
        <f>AVERAGE(R8:R10)</f>
        <v>11.266333333333334</v>
      </c>
      <c r="S12" s="76"/>
    </row>
    <row r="13" spans="1:20" x14ac:dyDescent="0.3">
      <c r="A13" s="73" t="s">
        <v>28</v>
      </c>
      <c r="B13" s="74"/>
      <c r="C13" s="74"/>
      <c r="D13" s="75">
        <f>MIN(D8:D10)</f>
        <v>17.675699999999999</v>
      </c>
      <c r="E13" s="74"/>
      <c r="F13" s="75">
        <f>MIN(F8:F10)</f>
        <v>-12.9941</v>
      </c>
      <c r="G13" s="74"/>
      <c r="H13" s="75">
        <f>MIN(H8:H10)</f>
        <v>-5.5121000000000002</v>
      </c>
      <c r="I13" s="74"/>
      <c r="J13" s="75">
        <f>MIN(J8:J10)</f>
        <v>-10.094200000000001</v>
      </c>
      <c r="K13" s="74"/>
      <c r="L13" s="75">
        <f>MIN(L8:L10)</f>
        <v>-6.7163000000000004</v>
      </c>
      <c r="M13" s="74"/>
      <c r="N13" s="75">
        <f>MIN(N8:N10)</f>
        <v>-4.4024000000000001</v>
      </c>
      <c r="O13" s="74"/>
      <c r="P13" s="75">
        <f>MIN(P8:P10)</f>
        <v>1.9564999999999999</v>
      </c>
      <c r="Q13" s="74"/>
      <c r="R13" s="75">
        <f>MIN(R8:R10)</f>
        <v>7.0084</v>
      </c>
      <c r="S13" s="76"/>
    </row>
    <row r="14" spans="1:20" ht="15" thickBot="1" x14ac:dyDescent="0.35">
      <c r="A14" s="77" t="s">
        <v>29</v>
      </c>
      <c r="B14" s="78"/>
      <c r="C14" s="78"/>
      <c r="D14" s="79">
        <f>MAX(D8:D10)</f>
        <v>19.168399999999998</v>
      </c>
      <c r="E14" s="78"/>
      <c r="F14" s="79">
        <f>MAX(F8:F10)</f>
        <v>-8.1644000000000005</v>
      </c>
      <c r="G14" s="78"/>
      <c r="H14" s="79">
        <f>MAX(H8:H10)</f>
        <v>0.67469999999999997</v>
      </c>
      <c r="I14" s="78"/>
      <c r="J14" s="79">
        <f>MAX(J8:J10)</f>
        <v>-1.0725</v>
      </c>
      <c r="K14" s="78"/>
      <c r="L14" s="79">
        <f>MAX(L8:L10)</f>
        <v>0.27639999999999998</v>
      </c>
      <c r="M14" s="78"/>
      <c r="N14" s="79">
        <f>MAX(N8:N10)</f>
        <v>5.3994</v>
      </c>
      <c r="O14" s="78"/>
      <c r="P14" s="79">
        <f>MAX(P8:P10)</f>
        <v>9.2363999999999997</v>
      </c>
      <c r="Q14" s="78"/>
      <c r="R14" s="79">
        <f>MAX(R8:R10)</f>
        <v>15.1844</v>
      </c>
      <c r="S14" s="80"/>
    </row>
    <row r="15" spans="1:20" x14ac:dyDescent="0.3">
      <c r="A15" s="112" t="s">
        <v>433</v>
      </c>
    </row>
    <row r="16" spans="1:20" x14ac:dyDescent="0.3">
      <c r="A16" s="14" t="s">
        <v>340</v>
      </c>
    </row>
  </sheetData>
  <sheetProtection algorithmName="SHA-512" hashValue="j23BcdC61afir6L2vilP8kWTLeM8DgImNVOkFuSqVX892648aDLWEAYCfnS10Dq013UFQQZV2IE+c40azhYvCQ==" saltValue="Mg22sZl4K6c67ekHRxsRi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FA2CDA9-A616-40D8-A3FE-50C5DF5A16AF}"/>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D35AE8-9F66-42DF-91EE-87DE4CDBE9EE}">
  <dimension ref="A1:T1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1666</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616</v>
      </c>
      <c r="B8" s="64">
        <f>VLOOKUP($A8,'Return Data'!$B$7:$R$1700,3,0)</f>
        <v>44026</v>
      </c>
      <c r="C8" s="65">
        <f>VLOOKUP($A8,'Return Data'!$B$7:$R$1700,4,0)</f>
        <v>45.97</v>
      </c>
      <c r="D8" s="65">
        <f>VLOOKUP($A8,'Return Data'!$B$7:$R$1700,10,0)</f>
        <v>18.816199999999998</v>
      </c>
      <c r="E8" s="66">
        <f>RANK(D8,D$8:D$10,0)</f>
        <v>1</v>
      </c>
      <c r="F8" s="65">
        <f>VLOOKUP($A8,'Return Data'!$B$7:$R$1700,11,0)</f>
        <v>-8.6809999999999992</v>
      </c>
      <c r="G8" s="66">
        <f>RANK(F8,F$8:F$10,0)</f>
        <v>1</v>
      </c>
      <c r="H8" s="65">
        <f>VLOOKUP($A8,'Return Data'!$B$7:$R$1700,12,0)</f>
        <v>-0.152</v>
      </c>
      <c r="I8" s="66">
        <f>RANK(H8,H$8:H$10,0)</f>
        <v>1</v>
      </c>
      <c r="J8" s="65">
        <f>VLOOKUP($A8,'Return Data'!$B$7:$R$1700,13,0)</f>
        <v>-2.1499000000000001</v>
      </c>
      <c r="K8" s="66">
        <f>RANK(J8,J$8:J$10,0)</f>
        <v>1</v>
      </c>
      <c r="L8" s="65">
        <f>VLOOKUP($A8,'Return Data'!$B$7:$R$1700,17,0)</f>
        <v>-0.84599999999999997</v>
      </c>
      <c r="M8" s="66">
        <f>RANK(L8,L$8:L$10,0)</f>
        <v>1</v>
      </c>
      <c r="N8" s="65">
        <f>VLOOKUP($A8,'Return Data'!$B$7:$R$1700,14,0)</f>
        <v>4.0788000000000002</v>
      </c>
      <c r="O8" s="66">
        <f>RANK(N8,N$8:N$10,0)</f>
        <v>1</v>
      </c>
      <c r="P8" s="65">
        <f>VLOOKUP($A8,'Return Data'!$B$7:$R$1700,15,0)</f>
        <v>7.7419000000000002</v>
      </c>
      <c r="Q8" s="66">
        <f>RANK(P8,P$8:P$10,0)</f>
        <v>1</v>
      </c>
      <c r="R8" s="65">
        <f>VLOOKUP($A8,'Return Data'!$B$7:$R$1700,16,0)</f>
        <v>12.183299999999999</v>
      </c>
      <c r="S8" s="67">
        <f>RANK(R8,R$8:R$10,0)</f>
        <v>2</v>
      </c>
    </row>
    <row r="9" spans="1:20" x14ac:dyDescent="0.3">
      <c r="A9" s="63" t="s">
        <v>618</v>
      </c>
      <c r="B9" s="64">
        <f>VLOOKUP($A9,'Return Data'!$B$7:$R$1700,3,0)</f>
        <v>44026</v>
      </c>
      <c r="C9" s="65">
        <f>VLOOKUP($A9,'Return Data'!$B$7:$R$1700,4,0)</f>
        <v>48.648000000000003</v>
      </c>
      <c r="D9" s="65">
        <f>VLOOKUP($A9,'Return Data'!$B$7:$R$1700,10,0)</f>
        <v>17.666399999999999</v>
      </c>
      <c r="E9" s="66">
        <f>RANK(D9,D$8:D$10,0)</f>
        <v>2</v>
      </c>
      <c r="F9" s="65">
        <f>VLOOKUP($A9,'Return Data'!$B$7:$R$1700,11,0)</f>
        <v>-13.563800000000001</v>
      </c>
      <c r="G9" s="66">
        <f>RANK(F9,F$8:F$10,0)</f>
        <v>3</v>
      </c>
      <c r="H9" s="65">
        <f>VLOOKUP($A9,'Return Data'!$B$7:$R$1700,12,0)</f>
        <v>-6.4480000000000004</v>
      </c>
      <c r="I9" s="66">
        <f>RANK(H9,H$8:H$10,0)</f>
        <v>3</v>
      </c>
      <c r="J9" s="65">
        <f>VLOOKUP($A9,'Return Data'!$B$7:$R$1700,13,0)</f>
        <v>-6.2008000000000001</v>
      </c>
      <c r="K9" s="66">
        <f>RANK(J9,J$8:J$10,0)</f>
        <v>2</v>
      </c>
      <c r="L9" s="65">
        <f>VLOOKUP($A9,'Return Data'!$B$7:$R$1700,17,0)</f>
        <v>-2.3363</v>
      </c>
      <c r="M9" s="66">
        <f>RANK(L9,L$8:L$10,0)</f>
        <v>2</v>
      </c>
      <c r="N9" s="65">
        <f>VLOOKUP($A9,'Return Data'!$B$7:$R$1700,14,0)</f>
        <v>3.3875999999999999</v>
      </c>
      <c r="O9" s="66">
        <f>RANK(N9,N$8:N$10,0)</f>
        <v>2</v>
      </c>
      <c r="P9" s="65">
        <f>VLOOKUP($A9,'Return Data'!$B$7:$R$1700,15,0)</f>
        <v>6.1287000000000003</v>
      </c>
      <c r="Q9" s="66">
        <f>RANK(P9,P$8:P$10,0)</f>
        <v>2</v>
      </c>
      <c r="R9" s="65">
        <f>VLOOKUP($A9,'Return Data'!$B$7:$R$1700,16,0)</f>
        <v>11.1424</v>
      </c>
      <c r="S9" s="67">
        <f>RANK(R9,R$8:R$10,0)</f>
        <v>3</v>
      </c>
    </row>
    <row r="10" spans="1:20" x14ac:dyDescent="0.3">
      <c r="A10" s="63" t="s">
        <v>621</v>
      </c>
      <c r="B10" s="64">
        <f>VLOOKUP($A10,'Return Data'!$B$7:$R$1700,3,0)</f>
        <v>44026</v>
      </c>
      <c r="C10" s="65">
        <f>VLOOKUP($A10,'Return Data'!$B$7:$R$1700,4,0)</f>
        <v>239.18524780575501</v>
      </c>
      <c r="D10" s="65">
        <f>VLOOKUP($A10,'Return Data'!$B$7:$R$1700,10,0)</f>
        <v>17.499600000000001</v>
      </c>
      <c r="E10" s="66">
        <f>RANK(D10,D$8:D$10,0)</f>
        <v>3</v>
      </c>
      <c r="F10" s="65">
        <f>VLOOKUP($A10,'Return Data'!$B$7:$R$1700,11,0)</f>
        <v>-11.8531</v>
      </c>
      <c r="G10" s="66">
        <f>RANK(F10,F$8:F$10,0)</f>
        <v>2</v>
      </c>
      <c r="H10" s="65">
        <f>VLOOKUP($A10,'Return Data'!$B$7:$R$1700,12,0)</f>
        <v>-3.9630000000000001</v>
      </c>
      <c r="I10" s="66">
        <f>RANK(H10,H$8:H$10,0)</f>
        <v>2</v>
      </c>
      <c r="J10" s="65">
        <f>VLOOKUP($A10,'Return Data'!$B$7:$R$1700,13,0)</f>
        <v>-10.6142</v>
      </c>
      <c r="K10" s="66">
        <f>RANK(J10,J$8:J$10,0)</f>
        <v>3</v>
      </c>
      <c r="L10" s="65">
        <f>VLOOKUP($A10,'Return Data'!$B$7:$R$1700,17,0)</f>
        <v>-7.2866</v>
      </c>
      <c r="M10" s="66">
        <f>RANK(L10,L$8:L$10,0)</f>
        <v>3</v>
      </c>
      <c r="N10" s="65">
        <f>VLOOKUP($A10,'Return Data'!$B$7:$R$1700,14,0)</f>
        <v>-5.0175999999999998</v>
      </c>
      <c r="O10" s="66">
        <f>RANK(N10,N$8:N$10,0)</f>
        <v>3</v>
      </c>
      <c r="P10" s="65">
        <f>VLOOKUP($A10,'Return Data'!$B$7:$R$1700,15,0)</f>
        <v>1.2916000000000001</v>
      </c>
      <c r="Q10" s="66">
        <f>RANK(P10,P$8:P$10,0)</f>
        <v>3</v>
      </c>
      <c r="R10" s="65">
        <f>VLOOKUP($A10,'Return Data'!$B$7:$R$1700,16,0)</f>
        <v>16.285599999999999</v>
      </c>
      <c r="S10" s="67">
        <f>RANK(R10,R$8:R$10,0)</f>
        <v>1</v>
      </c>
    </row>
    <row r="11" spans="1:20" x14ac:dyDescent="0.3">
      <c r="A11" s="69"/>
      <c r="B11" s="70"/>
      <c r="C11" s="70"/>
      <c r="D11" s="71"/>
      <c r="E11" s="70"/>
      <c r="F11" s="71"/>
      <c r="G11" s="70"/>
      <c r="H11" s="71"/>
      <c r="I11" s="70"/>
      <c r="J11" s="71"/>
      <c r="K11" s="70"/>
      <c r="L11" s="71"/>
      <c r="M11" s="70"/>
      <c r="N11" s="71"/>
      <c r="O11" s="70"/>
      <c r="P11" s="71"/>
      <c r="Q11" s="70"/>
      <c r="R11" s="71"/>
      <c r="S11" s="72"/>
    </row>
    <row r="12" spans="1:20" x14ac:dyDescent="0.3">
      <c r="A12" s="73" t="s">
        <v>27</v>
      </c>
      <c r="B12" s="74"/>
      <c r="C12" s="74"/>
      <c r="D12" s="75">
        <f>AVERAGE(D8:D10)</f>
        <v>17.994066666666665</v>
      </c>
      <c r="E12" s="74"/>
      <c r="F12" s="75">
        <f>AVERAGE(F8:F10)</f>
        <v>-11.365966666666665</v>
      </c>
      <c r="G12" s="74"/>
      <c r="H12" s="75">
        <f>AVERAGE(H8:H10)</f>
        <v>-3.5210000000000004</v>
      </c>
      <c r="I12" s="74"/>
      <c r="J12" s="75">
        <f>AVERAGE(J8:J10)</f>
        <v>-6.3216333333333337</v>
      </c>
      <c r="K12" s="74"/>
      <c r="L12" s="75">
        <f>AVERAGE(L8:L10)</f>
        <v>-3.4896333333333334</v>
      </c>
      <c r="M12" s="74"/>
      <c r="N12" s="75">
        <f>AVERAGE(N8:N10)</f>
        <v>0.81626666666666681</v>
      </c>
      <c r="O12" s="74"/>
      <c r="P12" s="75">
        <f>AVERAGE(P8:P10)</f>
        <v>5.0540666666666665</v>
      </c>
      <c r="Q12" s="74"/>
      <c r="R12" s="75">
        <f>AVERAGE(R8:R10)</f>
        <v>13.203766666666667</v>
      </c>
      <c r="S12" s="76"/>
    </row>
    <row r="13" spans="1:20" x14ac:dyDescent="0.3">
      <c r="A13" s="73" t="s">
        <v>28</v>
      </c>
      <c r="B13" s="74"/>
      <c r="C13" s="74"/>
      <c r="D13" s="75">
        <f>MIN(D8:D10)</f>
        <v>17.499600000000001</v>
      </c>
      <c r="E13" s="74"/>
      <c r="F13" s="75">
        <f>MIN(F8:F10)</f>
        <v>-13.563800000000001</v>
      </c>
      <c r="G13" s="74"/>
      <c r="H13" s="75">
        <f>MIN(H8:H10)</f>
        <v>-6.4480000000000004</v>
      </c>
      <c r="I13" s="74"/>
      <c r="J13" s="75">
        <f>MIN(J8:J10)</f>
        <v>-10.6142</v>
      </c>
      <c r="K13" s="74"/>
      <c r="L13" s="75">
        <f>MIN(L8:L10)</f>
        <v>-7.2866</v>
      </c>
      <c r="M13" s="74"/>
      <c r="N13" s="75">
        <f>MIN(N8:N10)</f>
        <v>-5.0175999999999998</v>
      </c>
      <c r="O13" s="74"/>
      <c r="P13" s="75">
        <f>MIN(P8:P10)</f>
        <v>1.2916000000000001</v>
      </c>
      <c r="Q13" s="74"/>
      <c r="R13" s="75">
        <f>MIN(R8:R10)</f>
        <v>11.1424</v>
      </c>
      <c r="S13" s="76"/>
    </row>
    <row r="14" spans="1:20" ht="15" thickBot="1" x14ac:dyDescent="0.35">
      <c r="A14" s="77" t="s">
        <v>29</v>
      </c>
      <c r="B14" s="78"/>
      <c r="C14" s="78"/>
      <c r="D14" s="79">
        <f>MAX(D8:D10)</f>
        <v>18.816199999999998</v>
      </c>
      <c r="E14" s="78"/>
      <c r="F14" s="79">
        <f>MAX(F8:F10)</f>
        <v>-8.6809999999999992</v>
      </c>
      <c r="G14" s="78"/>
      <c r="H14" s="79">
        <f>MAX(H8:H10)</f>
        <v>-0.152</v>
      </c>
      <c r="I14" s="78"/>
      <c r="J14" s="79">
        <f>MAX(J8:J10)</f>
        <v>-2.1499000000000001</v>
      </c>
      <c r="K14" s="78"/>
      <c r="L14" s="79">
        <f>MAX(L8:L10)</f>
        <v>-0.84599999999999997</v>
      </c>
      <c r="M14" s="78"/>
      <c r="N14" s="79">
        <f>MAX(N8:N10)</f>
        <v>4.0788000000000002</v>
      </c>
      <c r="O14" s="78"/>
      <c r="P14" s="79">
        <f>MAX(P8:P10)</f>
        <v>7.7419000000000002</v>
      </c>
      <c r="Q14" s="78"/>
      <c r="R14" s="79">
        <f>MAX(R8:R10)</f>
        <v>16.285599999999999</v>
      </c>
      <c r="S14" s="80"/>
    </row>
    <row r="15" spans="1:20" x14ac:dyDescent="0.3">
      <c r="A15" s="112" t="s">
        <v>433</v>
      </c>
    </row>
    <row r="16" spans="1:20" x14ac:dyDescent="0.3">
      <c r="A16" s="14" t="s">
        <v>340</v>
      </c>
    </row>
  </sheetData>
  <sheetProtection algorithmName="SHA-512" hashValue="kSFYHo+rvA3jKzvaxL0xENAQ99gJULCAUKSlZjl2/aQt6AJI6Sqo0cLVpyvViOs0zk4a0hxGle66n8xGj4EmJA==" saltValue="0aEQcOo+2ad+SNGFlcPUR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5326EF56-EA74-463B-80AF-25117A64E611}"/>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500064-10DD-4D97-B634-910A2089326E}">
  <dimension ref="A1:T1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1668</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784</v>
      </c>
      <c r="B8" s="64">
        <f>VLOOKUP($A8,'Return Data'!$B$7:$R$1700,3,0)</f>
        <v>44026</v>
      </c>
      <c r="C8" s="65">
        <f>VLOOKUP($A8,'Return Data'!$B$7:$R$1700,4,0)</f>
        <v>157.62</v>
      </c>
      <c r="D8" s="65">
        <f>VLOOKUP($A8,'Return Data'!$B$7:$R$1700,10,0)</f>
        <v>15.973800000000001</v>
      </c>
      <c r="E8" s="66">
        <f t="shared" ref="E8:E13" si="0">RANK(D8,D$8:D$13,0)</f>
        <v>3</v>
      </c>
      <c r="F8" s="65">
        <f>VLOOKUP($A8,'Return Data'!$B$7:$R$1700,11,0)</f>
        <v>-10.4534</v>
      </c>
      <c r="G8" s="66">
        <f t="shared" ref="G8:G13" si="1">RANK(F8,F$8:F$13,0)</f>
        <v>4</v>
      </c>
      <c r="H8" s="65">
        <f>VLOOKUP($A8,'Return Data'!$B$7:$R$1700,12,0)</f>
        <v>-0.80549999999999999</v>
      </c>
      <c r="I8" s="66">
        <f t="shared" ref="I8:I13" si="2">RANK(H8,H$8:H$13,0)</f>
        <v>3</v>
      </c>
      <c r="J8" s="65">
        <f>VLOOKUP($A8,'Return Data'!$B$7:$R$1700,13,0)</f>
        <v>-2.3601999999999999</v>
      </c>
      <c r="K8" s="66">
        <f t="shared" ref="K8:K13" si="3">RANK(J8,J$8:J$13,0)</f>
        <v>4</v>
      </c>
      <c r="L8" s="65">
        <f>VLOOKUP($A8,'Return Data'!$B$7:$R$1700,17,0)</f>
        <v>-4.3764000000000003</v>
      </c>
      <c r="M8" s="66">
        <f>RANK(L8,L$8:L$13,0)</f>
        <v>3</v>
      </c>
      <c r="N8" s="65">
        <f>VLOOKUP($A8,'Return Data'!$B$7:$R$1700,14,0)</f>
        <v>-3.8965999999999998</v>
      </c>
      <c r="O8" s="66">
        <f>RANK(N8,N$8:N$13,0)</f>
        <v>4</v>
      </c>
      <c r="P8" s="65">
        <f>VLOOKUP($A8,'Return Data'!$B$7:$R$1700,15,0)</f>
        <v>1.9281999999999999</v>
      </c>
      <c r="Q8" s="66">
        <f>RANK(P8,P$8:P$13,0)</f>
        <v>5</v>
      </c>
      <c r="R8" s="65">
        <f>VLOOKUP($A8,'Return Data'!$B$7:$R$1700,16,0)</f>
        <v>6.8784000000000001</v>
      </c>
      <c r="S8" s="67">
        <f t="shared" ref="S8:S13" si="4">RANK(R8,R$8:R$13,0)</f>
        <v>4</v>
      </c>
    </row>
    <row r="9" spans="1:20" x14ac:dyDescent="0.3">
      <c r="A9" s="63" t="s">
        <v>786</v>
      </c>
      <c r="B9" s="64">
        <f>VLOOKUP($A9,'Return Data'!$B$7:$R$1700,3,0)</f>
        <v>44026</v>
      </c>
      <c r="C9" s="65">
        <f>VLOOKUP($A9,'Return Data'!$B$7:$R$1700,4,0)</f>
        <v>14.62</v>
      </c>
      <c r="D9" s="65">
        <f>VLOOKUP($A9,'Return Data'!$B$7:$R$1700,10,0)</f>
        <v>18.958500000000001</v>
      </c>
      <c r="E9" s="66">
        <f t="shared" si="0"/>
        <v>1</v>
      </c>
      <c r="F9" s="65">
        <f>VLOOKUP($A9,'Return Data'!$B$7:$R$1700,11,0)</f>
        <v>-14.552899999999999</v>
      </c>
      <c r="G9" s="66">
        <f t="shared" si="1"/>
        <v>6</v>
      </c>
      <c r="H9" s="65">
        <f>VLOOKUP($A9,'Return Data'!$B$7:$R$1700,12,0)</f>
        <v>-8.4534000000000002</v>
      </c>
      <c r="I9" s="66">
        <f t="shared" si="2"/>
        <v>6</v>
      </c>
      <c r="J9" s="65">
        <f>VLOOKUP($A9,'Return Data'!$B$7:$R$1700,13,0)</f>
        <v>-12.1922</v>
      </c>
      <c r="K9" s="66">
        <f t="shared" si="3"/>
        <v>6</v>
      </c>
      <c r="L9" s="65">
        <f>VLOOKUP($A9,'Return Data'!$B$7:$R$1700,17,0)</f>
        <v>-7.9972000000000003</v>
      </c>
      <c r="M9" s="66">
        <f>RANK(L9,L$8:L$13,0)</f>
        <v>5</v>
      </c>
      <c r="N9" s="65">
        <f>VLOOKUP($A9,'Return Data'!$B$7:$R$1700,14,0)</f>
        <v>-5.9375999999999998</v>
      </c>
      <c r="O9" s="66">
        <f>RANK(N9,N$8:N$13,0)</f>
        <v>5</v>
      </c>
      <c r="P9" s="65">
        <f>VLOOKUP($A9,'Return Data'!$B$7:$R$1700,15,0)</f>
        <v>3.262</v>
      </c>
      <c r="Q9" s="66">
        <f>RANK(P9,P$8:P$13,0)</f>
        <v>4</v>
      </c>
      <c r="R9" s="65">
        <f>VLOOKUP($A9,'Return Data'!$B$7:$R$1700,16,0)</f>
        <v>6.3521000000000001</v>
      </c>
      <c r="S9" s="67">
        <f t="shared" si="4"/>
        <v>5</v>
      </c>
    </row>
    <row r="10" spans="1:20" x14ac:dyDescent="0.3">
      <c r="A10" s="63" t="s">
        <v>787</v>
      </c>
      <c r="B10" s="64">
        <f>VLOOKUP($A10,'Return Data'!$B$7:$R$1700,3,0)</f>
        <v>44026</v>
      </c>
      <c r="C10" s="65">
        <f>VLOOKUP($A10,'Return Data'!$B$7:$R$1700,4,0)</f>
        <v>10.64</v>
      </c>
      <c r="D10" s="65">
        <f>VLOOKUP($A10,'Return Data'!$B$7:$R$1700,10,0)</f>
        <v>14.040699999999999</v>
      </c>
      <c r="E10" s="66">
        <f t="shared" si="0"/>
        <v>6</v>
      </c>
      <c r="F10" s="65">
        <f>VLOOKUP($A10,'Return Data'!$B$7:$R$1700,11,0)</f>
        <v>-5.8407</v>
      </c>
      <c r="G10" s="66">
        <f t="shared" si="1"/>
        <v>1</v>
      </c>
      <c r="H10" s="65">
        <f>VLOOKUP($A10,'Return Data'!$B$7:$R$1700,12,0)</f>
        <v>1.5266999999999999</v>
      </c>
      <c r="I10" s="66">
        <f t="shared" si="2"/>
        <v>1</v>
      </c>
      <c r="J10" s="65">
        <f>VLOOKUP($A10,'Return Data'!$B$7:$R$1700,13,0)</f>
        <v>5.5556000000000001</v>
      </c>
      <c r="K10" s="66">
        <f t="shared" si="3"/>
        <v>1</v>
      </c>
      <c r="L10" s="65"/>
      <c r="M10" s="66"/>
      <c r="N10" s="65"/>
      <c r="O10" s="66"/>
      <c r="P10" s="65"/>
      <c r="Q10" s="66"/>
      <c r="R10" s="65">
        <f>VLOOKUP($A10,'Return Data'!$B$7:$R$1700,16,0)</f>
        <v>4.0452000000000004</v>
      </c>
      <c r="S10" s="67">
        <f t="shared" si="4"/>
        <v>6</v>
      </c>
    </row>
    <row r="11" spans="1:20" x14ac:dyDescent="0.3">
      <c r="A11" s="63" t="s">
        <v>790</v>
      </c>
      <c r="B11" s="64">
        <f>VLOOKUP($A11,'Return Data'!$B$7:$R$1700,3,0)</f>
        <v>44026</v>
      </c>
      <c r="C11" s="65">
        <f>VLOOKUP($A11,'Return Data'!$B$7:$R$1700,4,0)</f>
        <v>53.34</v>
      </c>
      <c r="D11" s="65">
        <f>VLOOKUP($A11,'Return Data'!$B$7:$R$1700,10,0)</f>
        <v>15.180300000000001</v>
      </c>
      <c r="E11" s="66">
        <f t="shared" si="0"/>
        <v>5</v>
      </c>
      <c r="F11" s="65">
        <f>VLOOKUP($A11,'Return Data'!$B$7:$R$1700,11,0)</f>
        <v>-7.5884</v>
      </c>
      <c r="G11" s="66">
        <f t="shared" si="1"/>
        <v>2</v>
      </c>
      <c r="H11" s="65">
        <f>VLOOKUP($A11,'Return Data'!$B$7:$R$1700,12,0)</f>
        <v>0.45200000000000001</v>
      </c>
      <c r="I11" s="66">
        <f t="shared" si="2"/>
        <v>2</v>
      </c>
      <c r="J11" s="65">
        <f>VLOOKUP($A11,'Return Data'!$B$7:$R$1700,13,0)</f>
        <v>0.67949999999999999</v>
      </c>
      <c r="K11" s="66">
        <f t="shared" si="3"/>
        <v>2</v>
      </c>
      <c r="L11" s="65">
        <f>VLOOKUP($A11,'Return Data'!$B$7:$R$1700,17,0)</f>
        <v>-0.71209999999999996</v>
      </c>
      <c r="M11" s="66">
        <f>RANK(L11,L$8:L$13,0)</f>
        <v>2</v>
      </c>
      <c r="N11" s="65">
        <f>VLOOKUP($A11,'Return Data'!$B$7:$R$1700,14,0)</f>
        <v>3.2328000000000001</v>
      </c>
      <c r="O11" s="66">
        <f>RANK(N11,N$8:N$13,0)</f>
        <v>1</v>
      </c>
      <c r="P11" s="65">
        <f>VLOOKUP($A11,'Return Data'!$B$7:$R$1700,15,0)</f>
        <v>7.7502000000000004</v>
      </c>
      <c r="Q11" s="66">
        <f>RANK(P11,P$8:P$13,0)</f>
        <v>1</v>
      </c>
      <c r="R11" s="65">
        <f>VLOOKUP($A11,'Return Data'!$B$7:$R$1700,16,0)</f>
        <v>9.7477999999999998</v>
      </c>
      <c r="S11" s="67">
        <f t="shared" si="4"/>
        <v>1</v>
      </c>
    </row>
    <row r="12" spans="1:20" x14ac:dyDescent="0.3">
      <c r="A12" s="63" t="s">
        <v>792</v>
      </c>
      <c r="B12" s="64">
        <f>VLOOKUP($A12,'Return Data'!$B$7:$R$1700,3,0)</f>
        <v>44026</v>
      </c>
      <c r="C12" s="65">
        <f>VLOOKUP($A12,'Return Data'!$B$7:$R$1700,4,0)</f>
        <v>43.718000000000004</v>
      </c>
      <c r="D12" s="65">
        <f>VLOOKUP($A12,'Return Data'!$B$7:$R$1700,10,0)</f>
        <v>16.418700000000001</v>
      </c>
      <c r="E12" s="66">
        <f t="shared" si="0"/>
        <v>2</v>
      </c>
      <c r="F12" s="65">
        <f>VLOOKUP($A12,'Return Data'!$B$7:$R$1700,11,0)</f>
        <v>-12.439</v>
      </c>
      <c r="G12" s="66">
        <f t="shared" si="1"/>
        <v>5</v>
      </c>
      <c r="H12" s="65">
        <f>VLOOKUP($A12,'Return Data'!$B$7:$R$1700,12,0)</f>
        <v>-6.8296999999999999</v>
      </c>
      <c r="I12" s="66">
        <f t="shared" si="2"/>
        <v>5</v>
      </c>
      <c r="J12" s="65">
        <f>VLOOKUP($A12,'Return Data'!$B$7:$R$1700,13,0)</f>
        <v>-7.7474999999999996</v>
      </c>
      <c r="K12" s="66">
        <f t="shared" si="3"/>
        <v>5</v>
      </c>
      <c r="L12" s="65">
        <f>VLOOKUP($A12,'Return Data'!$B$7:$R$1700,17,0)</f>
        <v>-5.4250999999999996</v>
      </c>
      <c r="M12" s="66">
        <f>RANK(L12,L$8:L$13,0)</f>
        <v>4</v>
      </c>
      <c r="N12" s="65">
        <f>VLOOKUP($A12,'Return Data'!$B$7:$R$1700,14,0)</f>
        <v>-0.61560000000000004</v>
      </c>
      <c r="O12" s="66">
        <f>RANK(N12,N$8:N$13,0)</f>
        <v>3</v>
      </c>
      <c r="P12" s="65">
        <f>VLOOKUP($A12,'Return Data'!$B$7:$R$1700,15,0)</f>
        <v>5.0414000000000003</v>
      </c>
      <c r="Q12" s="66">
        <f>RANK(P12,P$8:P$13,0)</f>
        <v>3</v>
      </c>
      <c r="R12" s="65">
        <f>VLOOKUP($A12,'Return Data'!$B$7:$R$1700,16,0)</f>
        <v>8.6620000000000008</v>
      </c>
      <c r="S12" s="67">
        <f t="shared" si="4"/>
        <v>2</v>
      </c>
    </row>
    <row r="13" spans="1:20" x14ac:dyDescent="0.3">
      <c r="A13" s="63" t="s">
        <v>793</v>
      </c>
      <c r="B13" s="64">
        <f>VLOOKUP($A13,'Return Data'!$B$7:$R$1700,3,0)</f>
        <v>44026</v>
      </c>
      <c r="C13" s="65">
        <f>VLOOKUP($A13,'Return Data'!$B$7:$R$1700,4,0)</f>
        <v>64.364900000000006</v>
      </c>
      <c r="D13" s="65">
        <f>VLOOKUP($A13,'Return Data'!$B$7:$R$1700,10,0)</f>
        <v>15.286899999999999</v>
      </c>
      <c r="E13" s="66">
        <f t="shared" si="0"/>
        <v>4</v>
      </c>
      <c r="F13" s="65">
        <f>VLOOKUP($A13,'Return Data'!$B$7:$R$1700,11,0)</f>
        <v>-8.4398</v>
      </c>
      <c r="G13" s="66">
        <f t="shared" si="1"/>
        <v>3</v>
      </c>
      <c r="H13" s="65">
        <f>VLOOKUP($A13,'Return Data'!$B$7:$R$1700,12,0)</f>
        <v>-3.1966000000000001</v>
      </c>
      <c r="I13" s="66">
        <f t="shared" si="2"/>
        <v>4</v>
      </c>
      <c r="J13" s="65">
        <f>VLOOKUP($A13,'Return Data'!$B$7:$R$1700,13,0)</f>
        <v>-1.7930999999999999</v>
      </c>
      <c r="K13" s="66">
        <f t="shared" si="3"/>
        <v>3</v>
      </c>
      <c r="L13" s="65">
        <f>VLOOKUP($A13,'Return Data'!$B$7:$R$1700,17,0)</f>
        <v>-8.7999999999999995E-2</v>
      </c>
      <c r="M13" s="66">
        <f>RANK(L13,L$8:L$13,0)</f>
        <v>1</v>
      </c>
      <c r="N13" s="65">
        <f>VLOOKUP($A13,'Return Data'!$B$7:$R$1700,14,0)</f>
        <v>2.1962999999999999</v>
      </c>
      <c r="O13" s="66">
        <f>RANK(N13,N$8:N$13,0)</f>
        <v>2</v>
      </c>
      <c r="P13" s="65">
        <f>VLOOKUP($A13,'Return Data'!$B$7:$R$1700,15,0)</f>
        <v>5.617</v>
      </c>
      <c r="Q13" s="66">
        <f>RANK(P13,P$8:P$13,0)</f>
        <v>2</v>
      </c>
      <c r="R13" s="65">
        <f>VLOOKUP($A13,'Return Data'!$B$7:$R$1700,16,0)</f>
        <v>8.5012000000000008</v>
      </c>
      <c r="S13" s="67">
        <f t="shared" si="4"/>
        <v>3</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15.976483333333334</v>
      </c>
      <c r="E15" s="74"/>
      <c r="F15" s="75">
        <f>AVERAGE(F8:F13)</f>
        <v>-9.8856999999999999</v>
      </c>
      <c r="G15" s="74"/>
      <c r="H15" s="75">
        <f>AVERAGE(H8:H13)</f>
        <v>-2.8844166666666666</v>
      </c>
      <c r="I15" s="74"/>
      <c r="J15" s="75">
        <f>AVERAGE(J8:J13)</f>
        <v>-2.9763166666666661</v>
      </c>
      <c r="K15" s="74"/>
      <c r="L15" s="75">
        <f>AVERAGE(L8:L13)</f>
        <v>-3.71976</v>
      </c>
      <c r="M15" s="74"/>
      <c r="N15" s="75">
        <f>AVERAGE(N8:N13)</f>
        <v>-1.0041399999999998</v>
      </c>
      <c r="O15" s="74"/>
      <c r="P15" s="75">
        <f>AVERAGE(P8:P13)</f>
        <v>4.71976</v>
      </c>
      <c r="Q15" s="74"/>
      <c r="R15" s="75">
        <f>AVERAGE(R8:R13)</f>
        <v>7.3644500000000006</v>
      </c>
      <c r="S15" s="76"/>
    </row>
    <row r="16" spans="1:20" x14ac:dyDescent="0.3">
      <c r="A16" s="73" t="s">
        <v>28</v>
      </c>
      <c r="B16" s="74"/>
      <c r="C16" s="74"/>
      <c r="D16" s="75">
        <f>MIN(D8:D13)</f>
        <v>14.040699999999999</v>
      </c>
      <c r="E16" s="74"/>
      <c r="F16" s="75">
        <f>MIN(F8:F13)</f>
        <v>-14.552899999999999</v>
      </c>
      <c r="G16" s="74"/>
      <c r="H16" s="75">
        <f>MIN(H8:H13)</f>
        <v>-8.4534000000000002</v>
      </c>
      <c r="I16" s="74"/>
      <c r="J16" s="75">
        <f>MIN(J8:J13)</f>
        <v>-12.1922</v>
      </c>
      <c r="K16" s="74"/>
      <c r="L16" s="75">
        <f>MIN(L8:L13)</f>
        <v>-7.9972000000000003</v>
      </c>
      <c r="M16" s="74"/>
      <c r="N16" s="75">
        <f>MIN(N8:N13)</f>
        <v>-5.9375999999999998</v>
      </c>
      <c r="O16" s="74"/>
      <c r="P16" s="75">
        <f>MIN(P8:P13)</f>
        <v>1.9281999999999999</v>
      </c>
      <c r="Q16" s="74"/>
      <c r="R16" s="75">
        <f>MIN(R8:R13)</f>
        <v>4.0452000000000004</v>
      </c>
      <c r="S16" s="76"/>
    </row>
    <row r="17" spans="1:19" ht="15" thickBot="1" x14ac:dyDescent="0.35">
      <c r="A17" s="77" t="s">
        <v>29</v>
      </c>
      <c r="B17" s="78"/>
      <c r="C17" s="78"/>
      <c r="D17" s="79">
        <f>MAX(D8:D13)</f>
        <v>18.958500000000001</v>
      </c>
      <c r="E17" s="78"/>
      <c r="F17" s="79">
        <f>MAX(F8:F13)</f>
        <v>-5.8407</v>
      </c>
      <c r="G17" s="78"/>
      <c r="H17" s="79">
        <f>MAX(H8:H13)</f>
        <v>1.5266999999999999</v>
      </c>
      <c r="I17" s="78"/>
      <c r="J17" s="79">
        <f>MAX(J8:J13)</f>
        <v>5.5556000000000001</v>
      </c>
      <c r="K17" s="78"/>
      <c r="L17" s="79">
        <f>MAX(L8:L13)</f>
        <v>-8.7999999999999995E-2</v>
      </c>
      <c r="M17" s="78"/>
      <c r="N17" s="79">
        <f>MAX(N8:N13)</f>
        <v>3.2328000000000001</v>
      </c>
      <c r="O17" s="78"/>
      <c r="P17" s="79">
        <f>MAX(P8:P13)</f>
        <v>7.7502000000000004</v>
      </c>
      <c r="Q17" s="78"/>
      <c r="R17" s="79">
        <f>MAX(R8:R13)</f>
        <v>9.7477999999999998</v>
      </c>
      <c r="S17" s="80"/>
    </row>
    <row r="18" spans="1:19" x14ac:dyDescent="0.3">
      <c r="A18" s="112" t="s">
        <v>433</v>
      </c>
    </row>
    <row r="19" spans="1:19" x14ac:dyDescent="0.3">
      <c r="A19" s="14" t="s">
        <v>340</v>
      </c>
    </row>
  </sheetData>
  <sheetProtection algorithmName="SHA-512" hashValue="nc7PPbTmh3CtCzPEzkcvZbVxW7YqOyJrYAqLrAkMA6hIlceRPUdZ/H1DRJ668NkmJ395ODE7hemdhsOf9GphaQ==" saltValue="1od/jfie8/qqdFZackBwg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7FB6C53-7103-484C-8118-B5C88BBA5E44}"/>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36BE2-5C91-4A8E-832F-603339C6702D}">
  <dimension ref="A1:T1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1667</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783</v>
      </c>
      <c r="B8" s="64">
        <f>VLOOKUP($A8,'Return Data'!$B$7:$R$1700,3,0)</f>
        <v>44026</v>
      </c>
      <c r="C8" s="65">
        <f>VLOOKUP($A8,'Return Data'!$B$7:$R$1700,4,0)</f>
        <v>148.97</v>
      </c>
      <c r="D8" s="65">
        <f>VLOOKUP($A8,'Return Data'!$B$7:$R$1700,10,0)</f>
        <v>15.7498</v>
      </c>
      <c r="E8" s="66">
        <f t="shared" ref="E8:E13" si="0">RANK(D8,D$8:D$13,0)</f>
        <v>3</v>
      </c>
      <c r="F8" s="65">
        <f>VLOOKUP($A8,'Return Data'!$B$7:$R$1700,11,0)</f>
        <v>-10.8071</v>
      </c>
      <c r="G8" s="66">
        <f t="shared" ref="G8:G13" si="1">RANK(F8,F$8:F$13,0)</f>
        <v>4</v>
      </c>
      <c r="H8" s="65">
        <f>VLOOKUP($A8,'Return Data'!$B$7:$R$1700,12,0)</f>
        <v>-1.3117000000000001</v>
      </c>
      <c r="I8" s="66">
        <f t="shared" ref="I8:I13" si="2">RANK(H8,H$8:H$13,0)</f>
        <v>3</v>
      </c>
      <c r="J8" s="65">
        <f>VLOOKUP($A8,'Return Data'!$B$7:$R$1700,13,0)</f>
        <v>-2.9891000000000001</v>
      </c>
      <c r="K8" s="66">
        <f t="shared" ref="K8:K13" si="3">RANK(J8,J$8:J$13,0)</f>
        <v>4</v>
      </c>
      <c r="L8" s="65">
        <f>VLOOKUP($A8,'Return Data'!$B$7:$R$1700,17,0)</f>
        <v>-5.0114000000000001</v>
      </c>
      <c r="M8" s="66">
        <f>RANK(L8,L$8:L$13,0)</f>
        <v>3</v>
      </c>
      <c r="N8" s="65">
        <f>VLOOKUP($A8,'Return Data'!$B$7:$R$1700,14,0)</f>
        <v>-4.5765000000000002</v>
      </c>
      <c r="O8" s="66">
        <f>RANK(N8,N$8:N$13,0)</f>
        <v>4</v>
      </c>
      <c r="P8" s="65">
        <f>VLOOKUP($A8,'Return Data'!$B$7:$R$1700,15,0)</f>
        <v>1.1662999999999999</v>
      </c>
      <c r="Q8" s="66">
        <f>RANK(P8,P$8:P$13,0)</f>
        <v>5</v>
      </c>
      <c r="R8" s="65">
        <f>VLOOKUP($A8,'Return Data'!$B$7:$R$1700,16,0)</f>
        <v>16.756699999999999</v>
      </c>
      <c r="S8" s="67">
        <f t="shared" ref="S8:S13" si="4">RANK(R8,R$8:R$13,0)</f>
        <v>1</v>
      </c>
    </row>
    <row r="9" spans="1:20" x14ac:dyDescent="0.3">
      <c r="A9" s="63" t="s">
        <v>785</v>
      </c>
      <c r="B9" s="64">
        <f>VLOOKUP($A9,'Return Data'!$B$7:$R$1700,3,0)</f>
        <v>44026</v>
      </c>
      <c r="C9" s="65">
        <f>VLOOKUP($A9,'Return Data'!$B$7:$R$1700,4,0)</f>
        <v>13.98</v>
      </c>
      <c r="D9" s="65">
        <f>VLOOKUP($A9,'Return Data'!$B$7:$R$1700,10,0)</f>
        <v>18.776599999999998</v>
      </c>
      <c r="E9" s="66">
        <f t="shared" si="0"/>
        <v>1</v>
      </c>
      <c r="F9" s="65">
        <f>VLOOKUP($A9,'Return Data'!$B$7:$R$1700,11,0)</f>
        <v>-14.8599</v>
      </c>
      <c r="G9" s="66">
        <f t="shared" si="1"/>
        <v>6</v>
      </c>
      <c r="H9" s="65">
        <f>VLOOKUP($A9,'Return Data'!$B$7:$R$1700,12,0)</f>
        <v>-8.9844000000000008</v>
      </c>
      <c r="I9" s="66">
        <f t="shared" si="2"/>
        <v>6</v>
      </c>
      <c r="J9" s="65">
        <f>VLOOKUP($A9,'Return Data'!$B$7:$R$1700,13,0)</f>
        <v>-12.8429</v>
      </c>
      <c r="K9" s="66">
        <f t="shared" si="3"/>
        <v>6</v>
      </c>
      <c r="L9" s="65">
        <f>VLOOKUP($A9,'Return Data'!$B$7:$R$1700,17,0)</f>
        <v>-8.7010000000000005</v>
      </c>
      <c r="M9" s="66">
        <f>RANK(L9,L$8:L$13,0)</f>
        <v>5</v>
      </c>
      <c r="N9" s="65">
        <f>VLOOKUP($A9,'Return Data'!$B$7:$R$1700,14,0)</f>
        <v>-6.6702000000000004</v>
      </c>
      <c r="O9" s="66">
        <f>RANK(N9,N$8:N$13,0)</f>
        <v>5</v>
      </c>
      <c r="P9" s="65">
        <f>VLOOKUP($A9,'Return Data'!$B$7:$R$1700,15,0)</f>
        <v>2.5242</v>
      </c>
      <c r="Q9" s="66">
        <f>RANK(P9,P$8:P$13,0)</f>
        <v>4</v>
      </c>
      <c r="R9" s="65">
        <f>VLOOKUP($A9,'Return Data'!$B$7:$R$1700,16,0)</f>
        <v>5.5830000000000002</v>
      </c>
      <c r="S9" s="67">
        <f t="shared" si="4"/>
        <v>5</v>
      </c>
    </row>
    <row r="10" spans="1:20" x14ac:dyDescent="0.3">
      <c r="A10" s="63" t="s">
        <v>788</v>
      </c>
      <c r="B10" s="64">
        <f>VLOOKUP($A10,'Return Data'!$B$7:$R$1700,3,0)</f>
        <v>44026</v>
      </c>
      <c r="C10" s="65">
        <f>VLOOKUP($A10,'Return Data'!$B$7:$R$1700,4,0)</f>
        <v>10.37</v>
      </c>
      <c r="D10" s="65">
        <f>VLOOKUP($A10,'Return Data'!$B$7:$R$1700,10,0)</f>
        <v>13.706099999999999</v>
      </c>
      <c r="E10" s="66">
        <f t="shared" si="0"/>
        <v>6</v>
      </c>
      <c r="F10" s="65">
        <f>VLOOKUP($A10,'Return Data'!$B$7:$R$1700,11,0)</f>
        <v>-6.4923000000000002</v>
      </c>
      <c r="G10" s="66">
        <f t="shared" si="1"/>
        <v>1</v>
      </c>
      <c r="H10" s="65">
        <f>VLOOKUP($A10,'Return Data'!$B$7:$R$1700,12,0)</f>
        <v>0.48449999999999999</v>
      </c>
      <c r="I10" s="66">
        <f t="shared" si="2"/>
        <v>1</v>
      </c>
      <c r="J10" s="65">
        <f>VLOOKUP($A10,'Return Data'!$B$7:$R$1700,13,0)</f>
        <v>3.9077999999999999</v>
      </c>
      <c r="K10" s="66">
        <f t="shared" si="3"/>
        <v>1</v>
      </c>
      <c r="L10" s="65"/>
      <c r="M10" s="66"/>
      <c r="N10" s="65"/>
      <c r="O10" s="66"/>
      <c r="P10" s="65"/>
      <c r="Q10" s="66"/>
      <c r="R10" s="65">
        <f>VLOOKUP($A10,'Return Data'!$B$7:$R$1700,16,0)</f>
        <v>2.3496000000000001</v>
      </c>
      <c r="S10" s="67">
        <f t="shared" si="4"/>
        <v>6</v>
      </c>
    </row>
    <row r="11" spans="1:20" x14ac:dyDescent="0.3">
      <c r="A11" s="63" t="s">
        <v>789</v>
      </c>
      <c r="B11" s="64">
        <f>VLOOKUP($A11,'Return Data'!$B$7:$R$1700,3,0)</f>
        <v>44026</v>
      </c>
      <c r="C11" s="65">
        <f>VLOOKUP($A11,'Return Data'!$B$7:$R$1700,4,0)</f>
        <v>51.27</v>
      </c>
      <c r="D11" s="65">
        <f>VLOOKUP($A11,'Return Data'!$B$7:$R$1700,10,0)</f>
        <v>15.0067</v>
      </c>
      <c r="E11" s="66">
        <f t="shared" si="0"/>
        <v>5</v>
      </c>
      <c r="F11" s="65">
        <f>VLOOKUP($A11,'Return Data'!$B$7:$R$1700,11,0)</f>
        <v>-7.8209</v>
      </c>
      <c r="G11" s="66">
        <f t="shared" si="1"/>
        <v>2</v>
      </c>
      <c r="H11" s="65">
        <f>VLOOKUP($A11,'Return Data'!$B$7:$R$1700,12,0)</f>
        <v>3.9E-2</v>
      </c>
      <c r="I11" s="66">
        <f t="shared" si="2"/>
        <v>2</v>
      </c>
      <c r="J11" s="65">
        <f>VLOOKUP($A11,'Return Data'!$B$7:$R$1700,13,0)</f>
        <v>0.1172</v>
      </c>
      <c r="K11" s="66">
        <f t="shared" si="3"/>
        <v>2</v>
      </c>
      <c r="L11" s="65">
        <f>VLOOKUP($A11,'Return Data'!$B$7:$R$1700,17,0)</f>
        <v>-1.381</v>
      </c>
      <c r="M11" s="66">
        <f>RANK(L11,L$8:L$13,0)</f>
        <v>2</v>
      </c>
      <c r="N11" s="65">
        <f>VLOOKUP($A11,'Return Data'!$B$7:$R$1700,14,0)</f>
        <v>2.641</v>
      </c>
      <c r="O11" s="66">
        <f>RANK(N11,N$8:N$13,0)</f>
        <v>1</v>
      </c>
      <c r="P11" s="65">
        <f>VLOOKUP($A11,'Return Data'!$B$7:$R$1700,15,0)</f>
        <v>7.2066999999999997</v>
      </c>
      <c r="Q11" s="66">
        <f>RANK(P11,P$8:P$13,0)</f>
        <v>1</v>
      </c>
      <c r="R11" s="65">
        <f>VLOOKUP($A11,'Return Data'!$B$7:$R$1700,16,0)</f>
        <v>10.930999999999999</v>
      </c>
      <c r="S11" s="67">
        <f t="shared" si="4"/>
        <v>3</v>
      </c>
    </row>
    <row r="12" spans="1:20" x14ac:dyDescent="0.3">
      <c r="A12" s="63" t="s">
        <v>791</v>
      </c>
      <c r="B12" s="64">
        <f>VLOOKUP($A12,'Return Data'!$B$7:$R$1700,3,0)</f>
        <v>44026</v>
      </c>
      <c r="C12" s="65">
        <f>VLOOKUP($A12,'Return Data'!$B$7:$R$1700,4,0)</f>
        <v>41.590400000000002</v>
      </c>
      <c r="D12" s="65">
        <f>VLOOKUP($A12,'Return Data'!$B$7:$R$1700,10,0)</f>
        <v>16.055</v>
      </c>
      <c r="E12" s="66">
        <f t="shared" si="0"/>
        <v>2</v>
      </c>
      <c r="F12" s="65">
        <f>VLOOKUP($A12,'Return Data'!$B$7:$R$1700,11,0)</f>
        <v>-12.963800000000001</v>
      </c>
      <c r="G12" s="66">
        <f t="shared" si="1"/>
        <v>5</v>
      </c>
      <c r="H12" s="65">
        <f>VLOOKUP($A12,'Return Data'!$B$7:$R$1700,12,0)</f>
        <v>-7.5917000000000003</v>
      </c>
      <c r="I12" s="66">
        <f t="shared" si="2"/>
        <v>5</v>
      </c>
      <c r="J12" s="65">
        <f>VLOOKUP($A12,'Return Data'!$B$7:$R$1700,13,0)</f>
        <v>-8.6571999999999996</v>
      </c>
      <c r="K12" s="66">
        <f t="shared" si="3"/>
        <v>5</v>
      </c>
      <c r="L12" s="65">
        <f>VLOOKUP($A12,'Return Data'!$B$7:$R$1700,17,0)</f>
        <v>-6.1750999999999996</v>
      </c>
      <c r="M12" s="66">
        <f>RANK(L12,L$8:L$13,0)</f>
        <v>4</v>
      </c>
      <c r="N12" s="65">
        <f>VLOOKUP($A12,'Return Data'!$B$7:$R$1700,14,0)</f>
        <v>-1.3787</v>
      </c>
      <c r="O12" s="66">
        <f>RANK(N12,N$8:N$13,0)</f>
        <v>3</v>
      </c>
      <c r="P12" s="65">
        <f>VLOOKUP($A12,'Return Data'!$B$7:$R$1700,15,0)</f>
        <v>4.2797000000000001</v>
      </c>
      <c r="Q12" s="66">
        <f>RANK(P12,P$8:P$13,0)</f>
        <v>3</v>
      </c>
      <c r="R12" s="65">
        <f>VLOOKUP($A12,'Return Data'!$B$7:$R$1700,16,0)</f>
        <v>10.584</v>
      </c>
      <c r="S12" s="67">
        <f t="shared" si="4"/>
        <v>4</v>
      </c>
    </row>
    <row r="13" spans="1:20" x14ac:dyDescent="0.3">
      <c r="A13" s="63" t="s">
        <v>794</v>
      </c>
      <c r="B13" s="64">
        <f>VLOOKUP($A13,'Return Data'!$B$7:$R$1700,3,0)</f>
        <v>44026</v>
      </c>
      <c r="C13" s="65">
        <f>VLOOKUP($A13,'Return Data'!$B$7:$R$1700,4,0)</f>
        <v>61.452800000000003</v>
      </c>
      <c r="D13" s="65">
        <f>VLOOKUP($A13,'Return Data'!$B$7:$R$1700,10,0)</f>
        <v>15.1304</v>
      </c>
      <c r="E13" s="66">
        <f t="shared" si="0"/>
        <v>4</v>
      </c>
      <c r="F13" s="65">
        <f>VLOOKUP($A13,'Return Data'!$B$7:$R$1700,11,0)</f>
        <v>-8.6869999999999994</v>
      </c>
      <c r="G13" s="66">
        <f t="shared" si="1"/>
        <v>3</v>
      </c>
      <c r="H13" s="65">
        <f>VLOOKUP($A13,'Return Data'!$B$7:$R$1700,12,0)</f>
        <v>-3.5868000000000002</v>
      </c>
      <c r="I13" s="66">
        <f t="shared" si="2"/>
        <v>4</v>
      </c>
      <c r="J13" s="65">
        <f>VLOOKUP($A13,'Return Data'!$B$7:$R$1700,13,0)</f>
        <v>-2.3294000000000001</v>
      </c>
      <c r="K13" s="66">
        <f t="shared" si="3"/>
        <v>3</v>
      </c>
      <c r="L13" s="65">
        <f>VLOOKUP($A13,'Return Data'!$B$7:$R$1700,17,0)</f>
        <v>-0.67490000000000006</v>
      </c>
      <c r="M13" s="66">
        <f>RANK(L13,L$8:L$13,0)</f>
        <v>1</v>
      </c>
      <c r="N13" s="65">
        <f>VLOOKUP($A13,'Return Data'!$B$7:$R$1700,14,0)</f>
        <v>1.5807</v>
      </c>
      <c r="O13" s="66">
        <f>RANK(N13,N$8:N$13,0)</f>
        <v>2</v>
      </c>
      <c r="P13" s="65">
        <f>VLOOKUP($A13,'Return Data'!$B$7:$R$1700,15,0)</f>
        <v>4.9683999999999999</v>
      </c>
      <c r="Q13" s="66">
        <f>RANK(P13,P$8:P$13,0)</f>
        <v>2</v>
      </c>
      <c r="R13" s="65">
        <f>VLOOKUP($A13,'Return Data'!$B$7:$R$1700,16,0)</f>
        <v>12.6807</v>
      </c>
      <c r="S13" s="67">
        <f t="shared" si="4"/>
        <v>2</v>
      </c>
    </row>
    <row r="14" spans="1:20" x14ac:dyDescent="0.3">
      <c r="A14" s="69"/>
      <c r="B14" s="70"/>
      <c r="C14" s="70"/>
      <c r="D14" s="71"/>
      <c r="E14" s="70"/>
      <c r="F14" s="71"/>
      <c r="G14" s="70"/>
      <c r="H14" s="71"/>
      <c r="I14" s="70"/>
      <c r="J14" s="71"/>
      <c r="K14" s="70"/>
      <c r="L14" s="71"/>
      <c r="M14" s="70"/>
      <c r="N14" s="71"/>
      <c r="O14" s="70"/>
      <c r="P14" s="71"/>
      <c r="Q14" s="70"/>
      <c r="R14" s="71"/>
      <c r="S14" s="72"/>
    </row>
    <row r="15" spans="1:20" x14ac:dyDescent="0.3">
      <c r="A15" s="73" t="s">
        <v>27</v>
      </c>
      <c r="B15" s="74"/>
      <c r="C15" s="74"/>
      <c r="D15" s="75">
        <f>AVERAGE(D8:D13)</f>
        <v>15.73743333333333</v>
      </c>
      <c r="E15" s="74"/>
      <c r="F15" s="75">
        <f>AVERAGE(F8:F13)</f>
        <v>-10.271833333333333</v>
      </c>
      <c r="G15" s="74"/>
      <c r="H15" s="75">
        <f>AVERAGE(H8:H13)</f>
        <v>-3.4918499999999999</v>
      </c>
      <c r="I15" s="74"/>
      <c r="J15" s="75">
        <f>AVERAGE(J8:J13)</f>
        <v>-3.7989333333333328</v>
      </c>
      <c r="K15" s="74"/>
      <c r="L15" s="75">
        <f>AVERAGE(L8:L13)</f>
        <v>-4.3886799999999999</v>
      </c>
      <c r="M15" s="74"/>
      <c r="N15" s="75">
        <f>AVERAGE(N8:N13)</f>
        <v>-1.6807400000000001</v>
      </c>
      <c r="O15" s="74"/>
      <c r="P15" s="75">
        <f>AVERAGE(P8:P13)</f>
        <v>4.0290599999999994</v>
      </c>
      <c r="Q15" s="74"/>
      <c r="R15" s="75">
        <f>AVERAGE(R8:R13)</f>
        <v>9.8141666666666669</v>
      </c>
      <c r="S15" s="76"/>
    </row>
    <row r="16" spans="1:20" x14ac:dyDescent="0.3">
      <c r="A16" s="73" t="s">
        <v>28</v>
      </c>
      <c r="B16" s="74"/>
      <c r="C16" s="74"/>
      <c r="D16" s="75">
        <f>MIN(D8:D13)</f>
        <v>13.706099999999999</v>
      </c>
      <c r="E16" s="74"/>
      <c r="F16" s="75">
        <f>MIN(F8:F13)</f>
        <v>-14.8599</v>
      </c>
      <c r="G16" s="74"/>
      <c r="H16" s="75">
        <f>MIN(H8:H13)</f>
        <v>-8.9844000000000008</v>
      </c>
      <c r="I16" s="74"/>
      <c r="J16" s="75">
        <f>MIN(J8:J13)</f>
        <v>-12.8429</v>
      </c>
      <c r="K16" s="74"/>
      <c r="L16" s="75">
        <f>MIN(L8:L13)</f>
        <v>-8.7010000000000005</v>
      </c>
      <c r="M16" s="74"/>
      <c r="N16" s="75">
        <f>MIN(N8:N13)</f>
        <v>-6.6702000000000004</v>
      </c>
      <c r="O16" s="74"/>
      <c r="P16" s="75">
        <f>MIN(P8:P13)</f>
        <v>1.1662999999999999</v>
      </c>
      <c r="Q16" s="74"/>
      <c r="R16" s="75">
        <f>MIN(R8:R13)</f>
        <v>2.3496000000000001</v>
      </c>
      <c r="S16" s="76"/>
    </row>
    <row r="17" spans="1:19" ht="15" thickBot="1" x14ac:dyDescent="0.35">
      <c r="A17" s="77" t="s">
        <v>29</v>
      </c>
      <c r="B17" s="78"/>
      <c r="C17" s="78"/>
      <c r="D17" s="79">
        <f>MAX(D8:D13)</f>
        <v>18.776599999999998</v>
      </c>
      <c r="E17" s="78"/>
      <c r="F17" s="79">
        <f>MAX(F8:F13)</f>
        <v>-6.4923000000000002</v>
      </c>
      <c r="G17" s="78"/>
      <c r="H17" s="79">
        <f>MAX(H8:H13)</f>
        <v>0.48449999999999999</v>
      </c>
      <c r="I17" s="78"/>
      <c r="J17" s="79">
        <f>MAX(J8:J13)</f>
        <v>3.9077999999999999</v>
      </c>
      <c r="K17" s="78"/>
      <c r="L17" s="79">
        <f>MAX(L8:L13)</f>
        <v>-0.67490000000000006</v>
      </c>
      <c r="M17" s="78"/>
      <c r="N17" s="79">
        <f>MAX(N8:N13)</f>
        <v>2.641</v>
      </c>
      <c r="O17" s="78"/>
      <c r="P17" s="79">
        <f>MAX(P8:P13)</f>
        <v>7.2066999999999997</v>
      </c>
      <c r="Q17" s="78"/>
      <c r="R17" s="79">
        <f>MAX(R8:R13)</f>
        <v>16.756699999999999</v>
      </c>
      <c r="S17" s="80"/>
    </row>
    <row r="18" spans="1:19" x14ac:dyDescent="0.3">
      <c r="A18" s="112" t="s">
        <v>433</v>
      </c>
    </row>
    <row r="19" spans="1:19" x14ac:dyDescent="0.3">
      <c r="A19" s="14" t="s">
        <v>340</v>
      </c>
    </row>
  </sheetData>
  <sheetProtection algorithmName="SHA-512" hashValue="6FxCVIe/wn3+kKp8JIq3sXNe7b5ZCoFmBvUrryzLVIJ7tMXwFbwPoAn7Ci010LtmtF5JdW0CCxfbAMacRGkEzA==" saltValue="srEtl+8De0HHvObeUipGo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D8207DAE-00FA-43C2-84D3-4B9C99347703}"/>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E05DD5-84DF-4B53-8E3F-6C956ED87496}">
  <dimension ref="A1:T35"/>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1663</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839</v>
      </c>
      <c r="B8" s="64">
        <f>VLOOKUP($A8,'Return Data'!$B$7:$R$1700,3,0)</f>
        <v>44026</v>
      </c>
      <c r="C8" s="65">
        <f>VLOOKUP($A8,'Return Data'!$B$7:$R$1700,4,0)</f>
        <v>60.039700000000003</v>
      </c>
      <c r="D8" s="65">
        <f>VLOOKUP($A8,'Return Data'!$B$7:$R$1700,10,0)</f>
        <v>14.878</v>
      </c>
      <c r="E8" s="66">
        <f t="shared" ref="E8:E29" si="0">RANK(D8,D$8:D$29,0)</f>
        <v>12</v>
      </c>
      <c r="F8" s="65">
        <f>VLOOKUP($A8,'Return Data'!$B$7:$R$1700,11,0)</f>
        <v>-12.798400000000001</v>
      </c>
      <c r="G8" s="66">
        <f t="shared" ref="G8:G29" si="1">RANK(F8,F$8:F$29,0)</f>
        <v>16</v>
      </c>
      <c r="H8" s="65">
        <f>VLOOKUP($A8,'Return Data'!$B$7:$R$1700,12,0)</f>
        <v>-3.7591000000000001</v>
      </c>
      <c r="I8" s="66">
        <f t="shared" ref="I8:I27" si="2">RANK(H8,H$8:H$29,0)</f>
        <v>13</v>
      </c>
      <c r="J8" s="65">
        <f>VLOOKUP($A8,'Return Data'!$B$7:$R$1700,13,0)</f>
        <v>-6.0789</v>
      </c>
      <c r="K8" s="66">
        <f t="shared" ref="K8:K18" si="3">RANK(J8,J$8:J$29,0)</f>
        <v>15</v>
      </c>
      <c r="L8" s="65">
        <f>VLOOKUP($A8,'Return Data'!$B$7:$R$1700,17,0)</f>
        <v>0.2989</v>
      </c>
      <c r="M8" s="66">
        <f t="shared" ref="M8:M18" si="4">RANK(L8,L$8:L$29,0)</f>
        <v>6</v>
      </c>
      <c r="N8" s="65">
        <f>VLOOKUP($A8,'Return Data'!$B$7:$R$1700,14,0)</f>
        <v>1.5315000000000001</v>
      </c>
      <c r="O8" s="66">
        <f>RANK(N8,N$8:N$29,0)</f>
        <v>9</v>
      </c>
      <c r="P8" s="65">
        <f>VLOOKUP($A8,'Return Data'!$B$7:$R$1700,15,0)</f>
        <v>6.0274000000000001</v>
      </c>
      <c r="Q8" s="66">
        <f>RANK(P8,P$8:P$29,0)</f>
        <v>10</v>
      </c>
      <c r="R8" s="65">
        <f>VLOOKUP($A8,'Return Data'!$B$7:$R$1700,16,0)</f>
        <v>11.615</v>
      </c>
      <c r="S8" s="67">
        <f t="shared" ref="S8:S29" si="5">RANK(R8,R$8:R$29,0)</f>
        <v>7</v>
      </c>
    </row>
    <row r="9" spans="1:20" x14ac:dyDescent="0.3">
      <c r="A9" s="63" t="s">
        <v>840</v>
      </c>
      <c r="B9" s="64">
        <f>VLOOKUP($A9,'Return Data'!$B$7:$R$1700,3,0)</f>
        <v>44026</v>
      </c>
      <c r="C9" s="65">
        <f>VLOOKUP($A9,'Return Data'!$B$7:$R$1700,4,0)</f>
        <v>30.21</v>
      </c>
      <c r="D9" s="65">
        <f>VLOOKUP($A9,'Return Data'!$B$7:$R$1700,10,0)</f>
        <v>15.2174</v>
      </c>
      <c r="E9" s="66">
        <f t="shared" si="0"/>
        <v>11</v>
      </c>
      <c r="F9" s="65">
        <f>VLOOKUP($A9,'Return Data'!$B$7:$R$1700,11,0)</f>
        <v>-11.381600000000001</v>
      </c>
      <c r="G9" s="66">
        <f t="shared" si="1"/>
        <v>12</v>
      </c>
      <c r="H9" s="65">
        <f>VLOOKUP($A9,'Return Data'!$B$7:$R$1700,12,0)</f>
        <v>-4.3381999999999996</v>
      </c>
      <c r="I9" s="66">
        <f t="shared" si="2"/>
        <v>15</v>
      </c>
      <c r="J9" s="65">
        <f>VLOOKUP($A9,'Return Data'!$B$7:$R$1700,13,0)</f>
        <v>0.26550000000000001</v>
      </c>
      <c r="K9" s="66">
        <f t="shared" si="3"/>
        <v>5</v>
      </c>
      <c r="L9" s="65">
        <f>VLOOKUP($A9,'Return Data'!$B$7:$R$1700,17,0)</f>
        <v>-0.5403</v>
      </c>
      <c r="M9" s="66">
        <f t="shared" si="4"/>
        <v>8</v>
      </c>
      <c r="N9" s="65">
        <f>VLOOKUP($A9,'Return Data'!$B$7:$R$1700,14,0)</f>
        <v>6.5213000000000001</v>
      </c>
      <c r="O9" s="66">
        <f>RANK(N9,N$8:N$29,0)</f>
        <v>2</v>
      </c>
      <c r="P9" s="65">
        <f>VLOOKUP($A9,'Return Data'!$B$7:$R$1700,15,0)</f>
        <v>9.7997999999999994</v>
      </c>
      <c r="Q9" s="66">
        <f>RANK(P9,P$8:P$29,0)</f>
        <v>2</v>
      </c>
      <c r="R9" s="65">
        <f>VLOOKUP($A9,'Return Data'!$B$7:$R$1700,16,0)</f>
        <v>13.4636</v>
      </c>
      <c r="S9" s="67">
        <f t="shared" si="5"/>
        <v>2</v>
      </c>
    </row>
    <row r="10" spans="1:20" x14ac:dyDescent="0.3">
      <c r="A10" s="63" t="s">
        <v>842</v>
      </c>
      <c r="B10" s="64">
        <f>VLOOKUP($A10,'Return Data'!$B$7:$R$1700,3,0)</f>
        <v>44026</v>
      </c>
      <c r="C10" s="65">
        <f>VLOOKUP($A10,'Return Data'!$B$7:$R$1700,4,0)</f>
        <v>9.57</v>
      </c>
      <c r="D10" s="65">
        <f>VLOOKUP($A10,'Return Data'!$B$7:$R$1700,10,0)</f>
        <v>12.548500000000001</v>
      </c>
      <c r="E10" s="66">
        <f t="shared" si="0"/>
        <v>19</v>
      </c>
      <c r="F10" s="65">
        <f>VLOOKUP($A10,'Return Data'!$B$7:$R$1700,11,0)</f>
        <v>-11.544499999999999</v>
      </c>
      <c r="G10" s="66">
        <f t="shared" si="1"/>
        <v>13</v>
      </c>
      <c r="H10" s="65">
        <f>VLOOKUP($A10,'Return Data'!$B$7:$R$1700,12,0)</f>
        <v>-3.6156999999999999</v>
      </c>
      <c r="I10" s="66">
        <f t="shared" si="2"/>
        <v>12</v>
      </c>
      <c r="J10" s="65">
        <f>VLOOKUP($A10,'Return Data'!$B$7:$R$1700,13,0)</f>
        <v>-2.7141999999999999</v>
      </c>
      <c r="K10" s="66">
        <f t="shared" si="3"/>
        <v>10</v>
      </c>
      <c r="L10" s="65">
        <f>VLOOKUP($A10,'Return Data'!$B$7:$R$1700,17,0)</f>
        <v>-1.137</v>
      </c>
      <c r="M10" s="66">
        <f t="shared" si="4"/>
        <v>11</v>
      </c>
      <c r="N10" s="65"/>
      <c r="O10" s="66"/>
      <c r="P10" s="65"/>
      <c r="Q10" s="66"/>
      <c r="R10" s="65">
        <f>VLOOKUP($A10,'Return Data'!$B$7:$R$1700,16,0)</f>
        <v>-1.5727</v>
      </c>
      <c r="S10" s="67">
        <f t="shared" si="5"/>
        <v>21</v>
      </c>
    </row>
    <row r="11" spans="1:20" x14ac:dyDescent="0.3">
      <c r="A11" s="63" t="s">
        <v>844</v>
      </c>
      <c r="B11" s="64">
        <f>VLOOKUP($A11,'Return Data'!$B$7:$R$1700,3,0)</f>
        <v>44026</v>
      </c>
      <c r="C11" s="65">
        <f>VLOOKUP($A11,'Return Data'!$B$7:$R$1700,4,0)</f>
        <v>23.248000000000001</v>
      </c>
      <c r="D11" s="65">
        <f>VLOOKUP($A11,'Return Data'!$B$7:$R$1700,10,0)</f>
        <v>19.238900000000001</v>
      </c>
      <c r="E11" s="66">
        <f t="shared" si="0"/>
        <v>3</v>
      </c>
      <c r="F11" s="65">
        <f>VLOOKUP($A11,'Return Data'!$B$7:$R$1700,11,0)</f>
        <v>-15.7498</v>
      </c>
      <c r="G11" s="66">
        <f t="shared" si="1"/>
        <v>19</v>
      </c>
      <c r="H11" s="65">
        <f>VLOOKUP($A11,'Return Data'!$B$7:$R$1700,12,0)</f>
        <v>-5.5612000000000004</v>
      </c>
      <c r="I11" s="66">
        <f t="shared" si="2"/>
        <v>17</v>
      </c>
      <c r="J11" s="65">
        <f>VLOOKUP($A11,'Return Data'!$B$7:$R$1700,13,0)</f>
        <v>-4.3135000000000003</v>
      </c>
      <c r="K11" s="66">
        <f t="shared" si="3"/>
        <v>13</v>
      </c>
      <c r="L11" s="65">
        <f>VLOOKUP($A11,'Return Data'!$B$7:$R$1700,17,0)</f>
        <v>-0.91390000000000005</v>
      </c>
      <c r="M11" s="66">
        <f t="shared" si="4"/>
        <v>9</v>
      </c>
      <c r="N11" s="65">
        <f>VLOOKUP($A11,'Return Data'!$B$7:$R$1700,14,0)</f>
        <v>1.4295</v>
      </c>
      <c r="O11" s="66">
        <f>RANK(N11,N$8:N$29,0)</f>
        <v>10</v>
      </c>
      <c r="P11" s="65">
        <f>VLOOKUP($A11,'Return Data'!$B$7:$R$1700,15,0)</f>
        <v>4.9179000000000004</v>
      </c>
      <c r="Q11" s="66">
        <f>RANK(P11,P$8:P$29,0)</f>
        <v>13</v>
      </c>
      <c r="R11" s="65">
        <f>VLOOKUP($A11,'Return Data'!$B$7:$R$1700,16,0)</f>
        <v>10.3428</v>
      </c>
      <c r="S11" s="67">
        <f t="shared" si="5"/>
        <v>11</v>
      </c>
    </row>
    <row r="12" spans="1:20" x14ac:dyDescent="0.3">
      <c r="A12" s="63" t="s">
        <v>847</v>
      </c>
      <c r="B12" s="64">
        <f>VLOOKUP($A12,'Return Data'!$B$7:$R$1700,3,0)</f>
        <v>44026</v>
      </c>
      <c r="C12" s="65">
        <f>VLOOKUP($A12,'Return Data'!$B$7:$R$1700,4,0)</f>
        <v>38.334899999999998</v>
      </c>
      <c r="D12" s="65">
        <f>VLOOKUP($A12,'Return Data'!$B$7:$R$1700,10,0)</f>
        <v>12.018599999999999</v>
      </c>
      <c r="E12" s="66">
        <f t="shared" si="0"/>
        <v>20</v>
      </c>
      <c r="F12" s="65">
        <f>VLOOKUP($A12,'Return Data'!$B$7:$R$1700,11,0)</f>
        <v>-17.4223</v>
      </c>
      <c r="G12" s="66">
        <f t="shared" si="1"/>
        <v>20</v>
      </c>
      <c r="H12" s="65">
        <f>VLOOKUP($A12,'Return Data'!$B$7:$R$1700,12,0)</f>
        <v>-9.0559999999999992</v>
      </c>
      <c r="I12" s="66">
        <f t="shared" si="2"/>
        <v>19</v>
      </c>
      <c r="J12" s="65">
        <f>VLOOKUP($A12,'Return Data'!$B$7:$R$1700,13,0)</f>
        <v>-14.7194</v>
      </c>
      <c r="K12" s="66">
        <f t="shared" si="3"/>
        <v>18</v>
      </c>
      <c r="L12" s="65">
        <f>VLOOKUP($A12,'Return Data'!$B$7:$R$1700,17,0)</f>
        <v>-1.5417000000000001</v>
      </c>
      <c r="M12" s="66">
        <f t="shared" si="4"/>
        <v>12</v>
      </c>
      <c r="N12" s="65">
        <f>VLOOKUP($A12,'Return Data'!$B$7:$R$1700,14,0)</f>
        <v>-0.47510000000000002</v>
      </c>
      <c r="O12" s="66">
        <f>RANK(N12,N$8:N$29,0)</f>
        <v>13</v>
      </c>
      <c r="P12" s="65">
        <f>VLOOKUP($A12,'Return Data'!$B$7:$R$1700,15,0)</f>
        <v>4.5541999999999998</v>
      </c>
      <c r="Q12" s="66">
        <f>RANK(P12,P$8:P$29,0)</f>
        <v>14</v>
      </c>
      <c r="R12" s="65">
        <f>VLOOKUP($A12,'Return Data'!$B$7:$R$1700,16,0)</f>
        <v>13.645799999999999</v>
      </c>
      <c r="S12" s="67">
        <f t="shared" si="5"/>
        <v>1</v>
      </c>
    </row>
    <row r="13" spans="1:20" x14ac:dyDescent="0.3">
      <c r="A13" s="63" t="s">
        <v>849</v>
      </c>
      <c r="B13" s="64">
        <f>VLOOKUP($A13,'Return Data'!$B$7:$R$1700,3,0)</f>
        <v>44026</v>
      </c>
      <c r="C13" s="65">
        <f>VLOOKUP($A13,'Return Data'!$B$7:$R$1700,4,0)</f>
        <v>68.471000000000004</v>
      </c>
      <c r="D13" s="65">
        <f>VLOOKUP($A13,'Return Data'!$B$7:$R$1700,10,0)</f>
        <v>15.6195</v>
      </c>
      <c r="E13" s="66">
        <f t="shared" si="0"/>
        <v>9</v>
      </c>
      <c r="F13" s="65">
        <f>VLOOKUP($A13,'Return Data'!$B$7:$R$1700,11,0)</f>
        <v>-18.574100000000001</v>
      </c>
      <c r="G13" s="66">
        <f t="shared" si="1"/>
        <v>21</v>
      </c>
      <c r="H13" s="65">
        <f>VLOOKUP($A13,'Return Data'!$B$7:$R$1700,12,0)</f>
        <v>-12.7113</v>
      </c>
      <c r="I13" s="66">
        <f t="shared" si="2"/>
        <v>20</v>
      </c>
      <c r="J13" s="65">
        <f>VLOOKUP($A13,'Return Data'!$B$7:$R$1700,13,0)</f>
        <v>-16.395800000000001</v>
      </c>
      <c r="K13" s="66">
        <f t="shared" si="3"/>
        <v>19</v>
      </c>
      <c r="L13" s="65">
        <f>VLOOKUP($A13,'Return Data'!$B$7:$R$1700,17,0)</f>
        <v>-6.8551000000000002</v>
      </c>
      <c r="M13" s="66">
        <f t="shared" si="4"/>
        <v>17</v>
      </c>
      <c r="N13" s="65">
        <f>VLOOKUP($A13,'Return Data'!$B$7:$R$1700,14,0)</f>
        <v>-5.1281999999999996</v>
      </c>
      <c r="O13" s="66">
        <f>RANK(N13,N$8:N$29,0)</f>
        <v>15</v>
      </c>
      <c r="P13" s="65">
        <f>VLOOKUP($A13,'Return Data'!$B$7:$R$1700,15,0)</f>
        <v>2.3330000000000002</v>
      </c>
      <c r="Q13" s="66">
        <f>RANK(P13,P$8:P$29,0)</f>
        <v>15</v>
      </c>
      <c r="R13" s="65">
        <f>VLOOKUP($A13,'Return Data'!$B$7:$R$1700,16,0)</f>
        <v>7.4682000000000004</v>
      </c>
      <c r="S13" s="67">
        <f t="shared" si="5"/>
        <v>16</v>
      </c>
    </row>
    <row r="14" spans="1:20" x14ac:dyDescent="0.3">
      <c r="A14" s="63" t="s">
        <v>852</v>
      </c>
      <c r="B14" s="64">
        <f>VLOOKUP($A14,'Return Data'!$B$7:$R$1700,3,0)</f>
        <v>44026</v>
      </c>
      <c r="C14" s="65">
        <f>VLOOKUP($A14,'Return Data'!$B$7:$R$1700,4,0)</f>
        <v>31.22</v>
      </c>
      <c r="D14" s="65">
        <f>VLOOKUP($A14,'Return Data'!$B$7:$R$1700,10,0)</f>
        <v>17.944800000000001</v>
      </c>
      <c r="E14" s="66">
        <f t="shared" si="0"/>
        <v>4</v>
      </c>
      <c r="F14" s="65">
        <f>VLOOKUP($A14,'Return Data'!$B$7:$R$1700,11,0)</f>
        <v>-2.5289000000000001</v>
      </c>
      <c r="G14" s="66">
        <f t="shared" si="1"/>
        <v>1</v>
      </c>
      <c r="H14" s="65">
        <f>VLOOKUP($A14,'Return Data'!$B$7:$R$1700,12,0)</f>
        <v>2.1263000000000001</v>
      </c>
      <c r="I14" s="66">
        <f t="shared" si="2"/>
        <v>1</v>
      </c>
      <c r="J14" s="65">
        <f>VLOOKUP($A14,'Return Data'!$B$7:$R$1700,13,0)</f>
        <v>-1.1399999999999999</v>
      </c>
      <c r="K14" s="66">
        <f t="shared" si="3"/>
        <v>7</v>
      </c>
      <c r="L14" s="65">
        <f>VLOOKUP($A14,'Return Data'!$B$7:$R$1700,17,0)</f>
        <v>0.5151</v>
      </c>
      <c r="M14" s="66">
        <f t="shared" si="4"/>
        <v>5</v>
      </c>
      <c r="N14" s="65">
        <f>VLOOKUP($A14,'Return Data'!$B$7:$R$1700,14,0)</f>
        <v>3.0461999999999998</v>
      </c>
      <c r="O14" s="66">
        <f>RANK(N14,N$8:N$29,0)</f>
        <v>7</v>
      </c>
      <c r="P14" s="65">
        <f>VLOOKUP($A14,'Return Data'!$B$7:$R$1700,15,0)</f>
        <v>5.9382999999999999</v>
      </c>
      <c r="Q14" s="66">
        <f>RANK(P14,P$8:P$29,0)</f>
        <v>11</v>
      </c>
      <c r="R14" s="65">
        <f>VLOOKUP($A14,'Return Data'!$B$7:$R$1700,16,0)</f>
        <v>9.9075000000000006</v>
      </c>
      <c r="S14" s="67">
        <f t="shared" si="5"/>
        <v>12</v>
      </c>
    </row>
    <row r="15" spans="1:20" x14ac:dyDescent="0.3">
      <c r="A15" s="63" t="s">
        <v>853</v>
      </c>
      <c r="B15" s="64">
        <f>VLOOKUP($A15,'Return Data'!$B$7:$R$1700,3,0)</f>
        <v>44026</v>
      </c>
      <c r="C15" s="65">
        <f>VLOOKUP($A15,'Return Data'!$B$7:$R$1700,4,0)</f>
        <v>9.81</v>
      </c>
      <c r="D15" s="65">
        <f>VLOOKUP($A15,'Return Data'!$B$7:$R$1700,10,0)</f>
        <v>15.2761</v>
      </c>
      <c r="E15" s="66">
        <f t="shared" si="0"/>
        <v>10</v>
      </c>
      <c r="F15" s="65">
        <f>VLOOKUP($A15,'Return Data'!$B$7:$R$1700,11,0)</f>
        <v>-9.5017999999999994</v>
      </c>
      <c r="G15" s="66">
        <f t="shared" si="1"/>
        <v>6</v>
      </c>
      <c r="H15" s="65">
        <f>VLOOKUP($A15,'Return Data'!$B$7:$R$1700,12,0)</f>
        <v>-3.3498000000000001</v>
      </c>
      <c r="I15" s="66">
        <f t="shared" si="2"/>
        <v>11</v>
      </c>
      <c r="J15" s="65">
        <f>VLOOKUP($A15,'Return Data'!$B$7:$R$1700,13,0)</f>
        <v>-2.9674</v>
      </c>
      <c r="K15" s="66">
        <f t="shared" si="3"/>
        <v>11</v>
      </c>
      <c r="L15" s="65">
        <f>VLOOKUP($A15,'Return Data'!$B$7:$R$1700,17,0)</f>
        <v>-2.3538000000000001</v>
      </c>
      <c r="M15" s="66">
        <f t="shared" si="4"/>
        <v>13</v>
      </c>
      <c r="N15" s="65"/>
      <c r="O15" s="66"/>
      <c r="P15" s="65"/>
      <c r="Q15" s="66"/>
      <c r="R15" s="65">
        <f>VLOOKUP($A15,'Return Data'!$B$7:$R$1700,16,0)</f>
        <v>-0.71919999999999995</v>
      </c>
      <c r="S15" s="67">
        <f t="shared" si="5"/>
        <v>19</v>
      </c>
    </row>
    <row r="16" spans="1:20" x14ac:dyDescent="0.3">
      <c r="A16" s="63" t="s">
        <v>855</v>
      </c>
      <c r="B16" s="64">
        <f>VLOOKUP($A16,'Return Data'!$B$7:$R$1700,3,0)</f>
        <v>44026</v>
      </c>
      <c r="C16" s="65">
        <f>VLOOKUP($A16,'Return Data'!$B$7:$R$1700,4,0)</f>
        <v>38.74</v>
      </c>
      <c r="D16" s="65">
        <f>VLOOKUP($A16,'Return Data'!$B$7:$R$1700,10,0)</f>
        <v>17.894100000000002</v>
      </c>
      <c r="E16" s="66">
        <f t="shared" si="0"/>
        <v>5</v>
      </c>
      <c r="F16" s="65">
        <f>VLOOKUP($A16,'Return Data'!$B$7:$R$1700,11,0)</f>
        <v>-9.6548999999999996</v>
      </c>
      <c r="G16" s="66">
        <f t="shared" si="1"/>
        <v>8</v>
      </c>
      <c r="H16" s="65">
        <f>VLOOKUP($A16,'Return Data'!$B$7:$R$1700,12,0)</f>
        <v>1.5465</v>
      </c>
      <c r="I16" s="66">
        <f t="shared" si="2"/>
        <v>3</v>
      </c>
      <c r="J16" s="65">
        <f>VLOOKUP($A16,'Return Data'!$B$7:$R$1700,13,0)</f>
        <v>-0.48809999999999998</v>
      </c>
      <c r="K16" s="66">
        <f t="shared" si="3"/>
        <v>6</v>
      </c>
      <c r="L16" s="65">
        <f>VLOOKUP($A16,'Return Data'!$B$7:$R$1700,17,0)</f>
        <v>-4.1261000000000001</v>
      </c>
      <c r="M16" s="66">
        <f t="shared" si="4"/>
        <v>15</v>
      </c>
      <c r="N16" s="65">
        <f>VLOOKUP($A16,'Return Data'!$B$7:$R$1700,14,0)</f>
        <v>0.67649999999999999</v>
      </c>
      <c r="O16" s="66">
        <f>RANK(N16,N$8:N$29,0)</f>
        <v>11</v>
      </c>
      <c r="P16" s="65">
        <f>VLOOKUP($A16,'Return Data'!$B$7:$R$1700,15,0)</f>
        <v>6.4657999999999998</v>
      </c>
      <c r="Q16" s="66">
        <f>RANK(P16,P$8:P$29,0)</f>
        <v>9</v>
      </c>
      <c r="R16" s="65">
        <f>VLOOKUP($A16,'Return Data'!$B$7:$R$1700,16,0)</f>
        <v>9.1821000000000002</v>
      </c>
      <c r="S16" s="67">
        <f t="shared" si="5"/>
        <v>15</v>
      </c>
    </row>
    <row r="17" spans="1:19" x14ac:dyDescent="0.3">
      <c r="A17" s="63" t="s">
        <v>857</v>
      </c>
      <c r="B17" s="64">
        <f>VLOOKUP($A17,'Return Data'!$B$7:$R$1700,3,0)</f>
        <v>44026</v>
      </c>
      <c r="C17" s="65">
        <f>VLOOKUP($A17,'Return Data'!$B$7:$R$1700,4,0)</f>
        <v>17.8124</v>
      </c>
      <c r="D17" s="65">
        <f>VLOOKUP($A17,'Return Data'!$B$7:$R$1700,10,0)</f>
        <v>14.8261</v>
      </c>
      <c r="E17" s="66">
        <f t="shared" si="0"/>
        <v>13</v>
      </c>
      <c r="F17" s="65">
        <f>VLOOKUP($A17,'Return Data'!$B$7:$R$1700,11,0)</f>
        <v>-9.9619999999999997</v>
      </c>
      <c r="G17" s="66">
        <f t="shared" si="1"/>
        <v>9</v>
      </c>
      <c r="H17" s="65">
        <f>VLOOKUP($A17,'Return Data'!$B$7:$R$1700,12,0)</f>
        <v>0.28660000000000002</v>
      </c>
      <c r="I17" s="66">
        <f t="shared" si="2"/>
        <v>7</v>
      </c>
      <c r="J17" s="65">
        <f>VLOOKUP($A17,'Return Data'!$B$7:$R$1700,13,0)</f>
        <v>2.6928999999999998</v>
      </c>
      <c r="K17" s="66">
        <f t="shared" si="3"/>
        <v>3</v>
      </c>
      <c r="L17" s="65">
        <f>VLOOKUP($A17,'Return Data'!$B$7:$R$1700,17,0)</f>
        <v>8.6828000000000003</v>
      </c>
      <c r="M17" s="66">
        <f t="shared" si="4"/>
        <v>1</v>
      </c>
      <c r="N17" s="65">
        <f>VLOOKUP($A17,'Return Data'!$B$7:$R$1700,14,0)</f>
        <v>6.3822000000000001</v>
      </c>
      <c r="O17" s="66">
        <f>RANK(N17,N$8:N$29,0)</f>
        <v>3</v>
      </c>
      <c r="P17" s="65">
        <f>VLOOKUP($A17,'Return Data'!$B$7:$R$1700,15,0)</f>
        <v>10.0215</v>
      </c>
      <c r="Q17" s="66">
        <f>RANK(P17,P$8:P$29,0)</f>
        <v>1</v>
      </c>
      <c r="R17" s="65">
        <f>VLOOKUP($A17,'Return Data'!$B$7:$R$1700,16,0)</f>
        <v>10.6401</v>
      </c>
      <c r="S17" s="67">
        <f t="shared" si="5"/>
        <v>10</v>
      </c>
    </row>
    <row r="18" spans="1:19" x14ac:dyDescent="0.3">
      <c r="A18" s="63" t="s">
        <v>860</v>
      </c>
      <c r="B18" s="64">
        <f>VLOOKUP($A18,'Return Data'!$B$7:$R$1700,3,0)</f>
        <v>44026</v>
      </c>
      <c r="C18" s="65">
        <f>VLOOKUP($A18,'Return Data'!$B$7:$R$1700,4,0)</f>
        <v>8.4507999999999992</v>
      </c>
      <c r="D18" s="65">
        <f>VLOOKUP($A18,'Return Data'!$B$7:$R$1700,10,0)</f>
        <v>11.3706</v>
      </c>
      <c r="E18" s="66">
        <f t="shared" si="0"/>
        <v>21</v>
      </c>
      <c r="F18" s="65">
        <f>VLOOKUP($A18,'Return Data'!$B$7:$R$1700,11,0)</f>
        <v>-19.578199999999999</v>
      </c>
      <c r="G18" s="66">
        <f t="shared" si="1"/>
        <v>22</v>
      </c>
      <c r="H18" s="65">
        <f>VLOOKUP($A18,'Return Data'!$B$7:$R$1700,12,0)</f>
        <v>-14.7546</v>
      </c>
      <c r="I18" s="66">
        <f t="shared" si="2"/>
        <v>21</v>
      </c>
      <c r="J18" s="65">
        <f>VLOOKUP($A18,'Return Data'!$B$7:$R$1700,13,0)</f>
        <v>-9.1516999999999999</v>
      </c>
      <c r="K18" s="66">
        <f t="shared" si="3"/>
        <v>16</v>
      </c>
      <c r="L18" s="65">
        <f>VLOOKUP($A18,'Return Data'!$B$7:$R$1700,17,0)</f>
        <v>-5.3155000000000001</v>
      </c>
      <c r="M18" s="66">
        <f t="shared" si="4"/>
        <v>16</v>
      </c>
      <c r="N18" s="65">
        <f>VLOOKUP($A18,'Return Data'!$B$7:$R$1700,14,0)</f>
        <v>-0.36649999999999999</v>
      </c>
      <c r="O18" s="66">
        <f>RANK(N18,N$8:N$29,0)</f>
        <v>12</v>
      </c>
      <c r="P18" s="65">
        <f>VLOOKUP($A18,'Return Data'!$B$7:$R$1700,15,0)</f>
        <v>6.8772000000000002</v>
      </c>
      <c r="Q18" s="66">
        <f>RANK(P18,P$8:P$29,0)</f>
        <v>6</v>
      </c>
      <c r="R18" s="65">
        <f>VLOOKUP($A18,'Return Data'!$B$7:$R$1700,16,0)</f>
        <v>10.8591</v>
      </c>
      <c r="S18" s="67">
        <f t="shared" si="5"/>
        <v>9</v>
      </c>
    </row>
    <row r="19" spans="1:19" x14ac:dyDescent="0.3">
      <c r="A19" s="63" t="s">
        <v>861</v>
      </c>
      <c r="B19" s="64">
        <f>VLOOKUP($A19,'Return Data'!$B$7:$R$1700,3,0)</f>
        <v>44026</v>
      </c>
      <c r="C19" s="65">
        <f>VLOOKUP($A19,'Return Data'!$B$7:$R$1700,4,0)</f>
        <v>9.8949999999999996</v>
      </c>
      <c r="D19" s="65">
        <f>VLOOKUP($A19,'Return Data'!$B$7:$R$1700,10,0)</f>
        <v>17.867799999999999</v>
      </c>
      <c r="E19" s="66">
        <f t="shared" si="0"/>
        <v>6</v>
      </c>
      <c r="F19" s="65">
        <f>VLOOKUP($A19,'Return Data'!$B$7:$R$1700,11,0)</f>
        <v>-11.6991</v>
      </c>
      <c r="G19" s="66">
        <f t="shared" si="1"/>
        <v>14</v>
      </c>
      <c r="H19" s="65">
        <f>VLOOKUP($A19,'Return Data'!$B$7:$R$1700,12,0)</f>
        <v>-3.8106</v>
      </c>
      <c r="I19" s="66">
        <f t="shared" si="2"/>
        <v>14</v>
      </c>
      <c r="J19" s="65"/>
      <c r="K19" s="66"/>
      <c r="L19" s="65"/>
      <c r="M19" s="66"/>
      <c r="N19" s="65"/>
      <c r="O19" s="66"/>
      <c r="P19" s="65"/>
      <c r="Q19" s="66"/>
      <c r="R19" s="65">
        <f>VLOOKUP($A19,'Return Data'!$B$7:$R$1700,16,0)</f>
        <v>-1.05</v>
      </c>
      <c r="S19" s="67">
        <f t="shared" si="5"/>
        <v>20</v>
      </c>
    </row>
    <row r="20" spans="1:19" x14ac:dyDescent="0.3">
      <c r="A20" s="63" t="s">
        <v>863</v>
      </c>
      <c r="B20" s="64">
        <f>VLOOKUP($A20,'Return Data'!$B$7:$R$1700,3,0)</f>
        <v>44026</v>
      </c>
      <c r="C20" s="65">
        <f>VLOOKUP($A20,'Return Data'!$B$7:$R$1700,4,0)</f>
        <v>10.648999999999999</v>
      </c>
      <c r="D20" s="65">
        <f>VLOOKUP($A20,'Return Data'!$B$7:$R$1700,10,0)</f>
        <v>12.556800000000001</v>
      </c>
      <c r="E20" s="66">
        <f t="shared" si="0"/>
        <v>18</v>
      </c>
      <c r="F20" s="65">
        <f>VLOOKUP($A20,'Return Data'!$B$7:$R$1700,11,0)</f>
        <v>-10.3393</v>
      </c>
      <c r="G20" s="66">
        <f t="shared" si="1"/>
        <v>10</v>
      </c>
      <c r="H20" s="65">
        <f>VLOOKUP($A20,'Return Data'!$B$7:$R$1700,12,0)</f>
        <v>-1.9157999999999999</v>
      </c>
      <c r="I20" s="66">
        <f t="shared" si="2"/>
        <v>9</v>
      </c>
      <c r="J20" s="65">
        <f>VLOOKUP($A20,'Return Data'!$B$7:$R$1700,13,0)</f>
        <v>-1.6984999999999999</v>
      </c>
      <c r="K20" s="66">
        <f t="shared" ref="K20:K27" si="6">RANK(J20,J$8:J$29,0)</f>
        <v>8</v>
      </c>
      <c r="L20" s="65"/>
      <c r="M20" s="66"/>
      <c r="N20" s="65"/>
      <c r="O20" s="66"/>
      <c r="P20" s="65"/>
      <c r="Q20" s="66"/>
      <c r="R20" s="65">
        <f>VLOOKUP($A20,'Return Data'!$B$7:$R$1700,16,0)</f>
        <v>3.7898999999999998</v>
      </c>
      <c r="S20" s="67">
        <f t="shared" si="5"/>
        <v>18</v>
      </c>
    </row>
    <row r="21" spans="1:19" x14ac:dyDescent="0.3">
      <c r="A21" s="63" t="s">
        <v>865</v>
      </c>
      <c r="B21" s="64">
        <f>VLOOKUP($A21,'Return Data'!$B$7:$R$1700,3,0)</f>
        <v>44026</v>
      </c>
      <c r="C21" s="65">
        <f>VLOOKUP($A21,'Return Data'!$B$7:$R$1700,4,0)</f>
        <v>11.113</v>
      </c>
      <c r="D21" s="65">
        <f>VLOOKUP($A21,'Return Data'!$B$7:$R$1700,10,0)</f>
        <v>24.195399999999999</v>
      </c>
      <c r="E21" s="66">
        <f t="shared" si="0"/>
        <v>1</v>
      </c>
      <c r="F21" s="65">
        <f>VLOOKUP($A21,'Return Data'!$B$7:$R$1700,11,0)</f>
        <v>-8.7003000000000004</v>
      </c>
      <c r="G21" s="66">
        <f t="shared" si="1"/>
        <v>5</v>
      </c>
      <c r="H21" s="65">
        <f>VLOOKUP($A21,'Return Data'!$B$7:$R$1700,12,0)</f>
        <v>1.2113</v>
      </c>
      <c r="I21" s="66">
        <f t="shared" si="2"/>
        <v>5</v>
      </c>
      <c r="J21" s="65">
        <f>VLOOKUP($A21,'Return Data'!$B$7:$R$1700,13,0)</f>
        <v>5.1769999999999996</v>
      </c>
      <c r="K21" s="66">
        <f t="shared" si="6"/>
        <v>1</v>
      </c>
      <c r="L21" s="65"/>
      <c r="M21" s="66"/>
      <c r="N21" s="65"/>
      <c r="O21" s="66"/>
      <c r="P21" s="65"/>
      <c r="Q21" s="66"/>
      <c r="R21" s="65">
        <f>VLOOKUP($A21,'Return Data'!$B$7:$R$1700,16,0)</f>
        <v>9.4400999999999993</v>
      </c>
      <c r="S21" s="67">
        <f t="shared" si="5"/>
        <v>13</v>
      </c>
    </row>
    <row r="22" spans="1:19" x14ac:dyDescent="0.3">
      <c r="A22" s="63" t="s">
        <v>867</v>
      </c>
      <c r="B22" s="64">
        <f>VLOOKUP($A22,'Return Data'!$B$7:$R$1700,3,0)</f>
        <v>44026</v>
      </c>
      <c r="C22" s="65">
        <f>VLOOKUP($A22,'Return Data'!$B$7:$R$1700,4,0)</f>
        <v>24.241199999999999</v>
      </c>
      <c r="D22" s="65">
        <f>VLOOKUP($A22,'Return Data'!$B$7:$R$1700,10,0)</f>
        <v>12.845800000000001</v>
      </c>
      <c r="E22" s="66">
        <f t="shared" si="0"/>
        <v>17</v>
      </c>
      <c r="F22" s="65">
        <f>VLOOKUP($A22,'Return Data'!$B$7:$R$1700,11,0)</f>
        <v>-9.5950000000000006</v>
      </c>
      <c r="G22" s="66">
        <f t="shared" si="1"/>
        <v>7</v>
      </c>
      <c r="H22" s="65">
        <f>VLOOKUP($A22,'Return Data'!$B$7:$R$1700,12,0)</f>
        <v>-1.4758</v>
      </c>
      <c r="I22" s="66">
        <f t="shared" si="2"/>
        <v>8</v>
      </c>
      <c r="J22" s="65">
        <f>VLOOKUP($A22,'Return Data'!$B$7:$R$1700,13,0)</f>
        <v>2.7012999999999998</v>
      </c>
      <c r="K22" s="66">
        <f t="shared" si="6"/>
        <v>2</v>
      </c>
      <c r="L22" s="65">
        <f>VLOOKUP($A22,'Return Data'!$B$7:$R$1700,17,0)</f>
        <v>1.1303000000000001</v>
      </c>
      <c r="M22" s="66">
        <f t="shared" ref="M22:M27" si="7">RANK(L22,L$8:L$29,0)</f>
        <v>4</v>
      </c>
      <c r="N22" s="65">
        <f>VLOOKUP($A22,'Return Data'!$B$7:$R$1700,14,0)</f>
        <v>3.9403000000000001</v>
      </c>
      <c r="O22" s="66">
        <f t="shared" ref="O22:O27" si="8">RANK(N22,N$8:N$29,0)</f>
        <v>6</v>
      </c>
      <c r="P22" s="65">
        <f>VLOOKUP($A22,'Return Data'!$B$7:$R$1700,15,0)</f>
        <v>7.1005000000000003</v>
      </c>
      <c r="Q22" s="66">
        <f t="shared" ref="Q22:Q27" si="9">RANK(P22,P$8:P$29,0)</f>
        <v>5</v>
      </c>
      <c r="R22" s="65">
        <f>VLOOKUP($A22,'Return Data'!$B$7:$R$1700,16,0)</f>
        <v>13.1342</v>
      </c>
      <c r="S22" s="67">
        <f t="shared" si="5"/>
        <v>4</v>
      </c>
    </row>
    <row r="23" spans="1:19" x14ac:dyDescent="0.3">
      <c r="A23" s="63" t="s">
        <v>870</v>
      </c>
      <c r="B23" s="64">
        <f>VLOOKUP($A23,'Return Data'!$B$7:$R$1700,3,0)</f>
        <v>44026</v>
      </c>
      <c r="C23" s="65">
        <f>VLOOKUP($A23,'Return Data'!$B$7:$R$1700,4,0)</f>
        <v>43.947200000000002</v>
      </c>
      <c r="D23" s="65">
        <f>VLOOKUP($A23,'Return Data'!$B$7:$R$1700,10,0)</f>
        <v>21.222000000000001</v>
      </c>
      <c r="E23" s="66">
        <f t="shared" si="0"/>
        <v>2</v>
      </c>
      <c r="F23" s="65">
        <f>VLOOKUP($A23,'Return Data'!$B$7:$R$1700,11,0)</f>
        <v>-14.1569</v>
      </c>
      <c r="G23" s="66">
        <f t="shared" si="1"/>
        <v>17</v>
      </c>
      <c r="H23" s="65">
        <f>VLOOKUP($A23,'Return Data'!$B$7:$R$1700,12,0)</f>
        <v>-5.6410999999999998</v>
      </c>
      <c r="I23" s="66">
        <f t="shared" si="2"/>
        <v>18</v>
      </c>
      <c r="J23" s="65">
        <f>VLOOKUP($A23,'Return Data'!$B$7:$R$1700,13,0)</f>
        <v>-11.138400000000001</v>
      </c>
      <c r="K23" s="66">
        <f t="shared" si="6"/>
        <v>17</v>
      </c>
      <c r="L23" s="65">
        <f>VLOOKUP($A23,'Return Data'!$B$7:$R$1700,17,0)</f>
        <v>-3.9579</v>
      </c>
      <c r="M23" s="66">
        <f t="shared" si="7"/>
        <v>14</v>
      </c>
      <c r="N23" s="65">
        <f>VLOOKUP($A23,'Return Data'!$B$7:$R$1700,14,0)</f>
        <v>-2.2263999999999999</v>
      </c>
      <c r="O23" s="66">
        <f t="shared" si="8"/>
        <v>14</v>
      </c>
      <c r="P23" s="65">
        <f>VLOOKUP($A23,'Return Data'!$B$7:$R$1700,15,0)</f>
        <v>4.9596</v>
      </c>
      <c r="Q23" s="66">
        <f t="shared" si="9"/>
        <v>12</v>
      </c>
      <c r="R23" s="65">
        <f>VLOOKUP($A23,'Return Data'!$B$7:$R$1700,16,0)</f>
        <v>13.1774</v>
      </c>
      <c r="S23" s="67">
        <f t="shared" si="5"/>
        <v>3</v>
      </c>
    </row>
    <row r="24" spans="1:19" x14ac:dyDescent="0.3">
      <c r="A24" s="63" t="s">
        <v>872</v>
      </c>
      <c r="B24" s="64">
        <f>VLOOKUP($A24,'Return Data'!$B$7:$R$1700,3,0)</f>
        <v>44026</v>
      </c>
      <c r="C24" s="65">
        <f>VLOOKUP($A24,'Return Data'!$B$7:$R$1700,4,0)</f>
        <v>67.55</v>
      </c>
      <c r="D24" s="65">
        <f>VLOOKUP($A24,'Return Data'!$B$7:$R$1700,10,0)</f>
        <v>14.472099999999999</v>
      </c>
      <c r="E24" s="66">
        <f t="shared" si="0"/>
        <v>14</v>
      </c>
      <c r="F24" s="65">
        <f>VLOOKUP($A24,'Return Data'!$B$7:$R$1700,11,0)</f>
        <v>-7.9574999999999996</v>
      </c>
      <c r="G24" s="66">
        <f t="shared" si="1"/>
        <v>4</v>
      </c>
      <c r="H24" s="65">
        <f>VLOOKUP($A24,'Return Data'!$B$7:$R$1700,12,0)</f>
        <v>1.6859999999999999</v>
      </c>
      <c r="I24" s="66">
        <f t="shared" si="2"/>
        <v>2</v>
      </c>
      <c r="J24" s="65">
        <f>VLOOKUP($A24,'Return Data'!$B$7:$R$1700,13,0)</f>
        <v>1.87</v>
      </c>
      <c r="K24" s="66">
        <f t="shared" si="6"/>
        <v>4</v>
      </c>
      <c r="L24" s="65">
        <f>VLOOKUP($A24,'Return Data'!$B$7:$R$1700,17,0)</f>
        <v>2.1412</v>
      </c>
      <c r="M24" s="66">
        <f t="shared" si="7"/>
        <v>3</v>
      </c>
      <c r="N24" s="65">
        <f>VLOOKUP($A24,'Return Data'!$B$7:$R$1700,14,0)</f>
        <v>4.0319000000000003</v>
      </c>
      <c r="O24" s="66">
        <f t="shared" si="8"/>
        <v>5</v>
      </c>
      <c r="P24" s="65">
        <f>VLOOKUP($A24,'Return Data'!$B$7:$R$1700,15,0)</f>
        <v>7.2343999999999999</v>
      </c>
      <c r="Q24" s="66">
        <f t="shared" si="9"/>
        <v>4</v>
      </c>
      <c r="R24" s="65">
        <f>VLOOKUP($A24,'Return Data'!$B$7:$R$1700,16,0)</f>
        <v>10.882199999999999</v>
      </c>
      <c r="S24" s="67">
        <f t="shared" si="5"/>
        <v>8</v>
      </c>
    </row>
    <row r="25" spans="1:19" x14ac:dyDescent="0.3">
      <c r="A25" s="63" t="s">
        <v>874</v>
      </c>
      <c r="B25" s="64">
        <f>VLOOKUP($A25,'Return Data'!$B$7:$R$1700,3,0)</f>
        <v>44026</v>
      </c>
      <c r="C25" s="65">
        <f>VLOOKUP($A25,'Return Data'!$B$7:$R$1700,4,0)</f>
        <v>30.928100000000001</v>
      </c>
      <c r="D25" s="65">
        <f>VLOOKUP($A25,'Return Data'!$B$7:$R$1700,10,0)</f>
        <v>14.1389</v>
      </c>
      <c r="E25" s="66">
        <f t="shared" si="0"/>
        <v>15</v>
      </c>
      <c r="F25" s="65">
        <f>VLOOKUP($A25,'Return Data'!$B$7:$R$1700,11,0)</f>
        <v>-6.2560000000000002</v>
      </c>
      <c r="G25" s="66">
        <f t="shared" si="1"/>
        <v>2</v>
      </c>
      <c r="H25" s="65">
        <f>VLOOKUP($A25,'Return Data'!$B$7:$R$1700,12,0)</f>
        <v>1.3553999999999999</v>
      </c>
      <c r="I25" s="66">
        <f t="shared" si="2"/>
        <v>4</v>
      </c>
      <c r="J25" s="65">
        <f>VLOOKUP($A25,'Return Data'!$B$7:$R$1700,13,0)</f>
        <v>-3.6265000000000001</v>
      </c>
      <c r="K25" s="66">
        <f t="shared" si="6"/>
        <v>12</v>
      </c>
      <c r="L25" s="65">
        <f>VLOOKUP($A25,'Return Data'!$B$7:$R$1700,17,0)</f>
        <v>-1.1156999999999999</v>
      </c>
      <c r="M25" s="66">
        <f t="shared" si="7"/>
        <v>10</v>
      </c>
      <c r="N25" s="65">
        <f>VLOOKUP($A25,'Return Data'!$B$7:$R$1700,14,0)</f>
        <v>2.4946999999999999</v>
      </c>
      <c r="O25" s="66">
        <f t="shared" si="8"/>
        <v>8</v>
      </c>
      <c r="P25" s="65">
        <f>VLOOKUP($A25,'Return Data'!$B$7:$R$1700,15,0)</f>
        <v>6.6064999999999996</v>
      </c>
      <c r="Q25" s="66">
        <f t="shared" si="9"/>
        <v>8</v>
      </c>
      <c r="R25" s="65">
        <f>VLOOKUP($A25,'Return Data'!$B$7:$R$1700,16,0)</f>
        <v>12.671900000000001</v>
      </c>
      <c r="S25" s="67">
        <f t="shared" si="5"/>
        <v>5</v>
      </c>
    </row>
    <row r="26" spans="1:19" x14ac:dyDescent="0.3">
      <c r="A26" s="63" t="s">
        <v>875</v>
      </c>
      <c r="B26" s="64">
        <f>VLOOKUP($A26,'Return Data'!$B$7:$R$1700,3,0)</f>
        <v>44026</v>
      </c>
      <c r="C26" s="65">
        <f>VLOOKUP($A26,'Return Data'!$B$7:$R$1700,4,0)</f>
        <v>148.5121</v>
      </c>
      <c r="D26" s="65">
        <f>VLOOKUP($A26,'Return Data'!$B$7:$R$1700,10,0)</f>
        <v>10.8504</v>
      </c>
      <c r="E26" s="66">
        <f t="shared" si="0"/>
        <v>22</v>
      </c>
      <c r="F26" s="65">
        <f>VLOOKUP($A26,'Return Data'!$B$7:$R$1700,11,0)</f>
        <v>-10.3804</v>
      </c>
      <c r="G26" s="66">
        <f t="shared" si="1"/>
        <v>11</v>
      </c>
      <c r="H26" s="65">
        <f>VLOOKUP($A26,'Return Data'!$B$7:$R$1700,12,0)</f>
        <v>-2.4540999999999999</v>
      </c>
      <c r="I26" s="66">
        <f t="shared" si="2"/>
        <v>10</v>
      </c>
      <c r="J26" s="65">
        <f>VLOOKUP($A26,'Return Data'!$B$7:$R$1700,13,0)</f>
        <v>-1.8048999999999999</v>
      </c>
      <c r="K26" s="66">
        <f t="shared" si="6"/>
        <v>9</v>
      </c>
      <c r="L26" s="65">
        <f>VLOOKUP($A26,'Return Data'!$B$7:$R$1700,17,0)</f>
        <v>2.8892000000000002</v>
      </c>
      <c r="M26" s="66">
        <f t="shared" si="7"/>
        <v>2</v>
      </c>
      <c r="N26" s="65">
        <f>VLOOKUP($A26,'Return Data'!$B$7:$R$1700,14,0)</f>
        <v>6.6087999999999996</v>
      </c>
      <c r="O26" s="66">
        <f t="shared" si="8"/>
        <v>1</v>
      </c>
      <c r="P26" s="65">
        <f>VLOOKUP($A26,'Return Data'!$B$7:$R$1700,15,0)</f>
        <v>9.7776999999999994</v>
      </c>
      <c r="Q26" s="66">
        <f t="shared" si="9"/>
        <v>3</v>
      </c>
      <c r="R26" s="65">
        <f>VLOOKUP($A26,'Return Data'!$B$7:$R$1700,16,0)</f>
        <v>12.418699999999999</v>
      </c>
      <c r="S26" s="67">
        <f t="shared" si="5"/>
        <v>6</v>
      </c>
    </row>
    <row r="27" spans="1:19" x14ac:dyDescent="0.3">
      <c r="A27" s="63" t="s">
        <v>878</v>
      </c>
      <c r="B27" s="64">
        <f>VLOOKUP($A27,'Return Data'!$B$7:$R$1700,3,0)</f>
        <v>44026</v>
      </c>
      <c r="C27" s="65">
        <f>VLOOKUP($A27,'Return Data'!$B$7:$R$1700,4,0)</f>
        <v>180.0359</v>
      </c>
      <c r="D27" s="65">
        <f>VLOOKUP($A27,'Return Data'!$B$7:$R$1700,10,0)</f>
        <v>13.989000000000001</v>
      </c>
      <c r="E27" s="66">
        <f t="shared" si="0"/>
        <v>16</v>
      </c>
      <c r="F27" s="65">
        <f>VLOOKUP($A27,'Return Data'!$B$7:$R$1700,11,0)</f>
        <v>-12.5342</v>
      </c>
      <c r="G27" s="66">
        <f t="shared" si="1"/>
        <v>15</v>
      </c>
      <c r="H27" s="65">
        <f>VLOOKUP($A27,'Return Data'!$B$7:$R$1700,12,0)</f>
        <v>-5.0096999999999996</v>
      </c>
      <c r="I27" s="66">
        <f t="shared" si="2"/>
        <v>16</v>
      </c>
      <c r="J27" s="65">
        <f>VLOOKUP($A27,'Return Data'!$B$7:$R$1700,13,0)</f>
        <v>-5.3654000000000002</v>
      </c>
      <c r="K27" s="66">
        <f t="shared" si="6"/>
        <v>14</v>
      </c>
      <c r="L27" s="65">
        <f>VLOOKUP($A27,'Return Data'!$B$7:$R$1700,17,0)</f>
        <v>0.2646</v>
      </c>
      <c r="M27" s="66">
        <f t="shared" si="7"/>
        <v>7</v>
      </c>
      <c r="N27" s="65">
        <f>VLOOKUP($A27,'Return Data'!$B$7:$R$1700,14,0)</f>
        <v>4.3952</v>
      </c>
      <c r="O27" s="66">
        <f t="shared" si="8"/>
        <v>4</v>
      </c>
      <c r="P27" s="65">
        <f>VLOOKUP($A27,'Return Data'!$B$7:$R$1700,15,0)</f>
        <v>6.6985999999999999</v>
      </c>
      <c r="Q27" s="66">
        <f t="shared" si="9"/>
        <v>7</v>
      </c>
      <c r="R27" s="65">
        <f>VLOOKUP($A27,'Return Data'!$B$7:$R$1700,16,0)</f>
        <v>9.4161999999999999</v>
      </c>
      <c r="S27" s="67">
        <f t="shared" si="5"/>
        <v>14</v>
      </c>
    </row>
    <row r="28" spans="1:19" x14ac:dyDescent="0.3">
      <c r="A28" s="63" t="s">
        <v>879</v>
      </c>
      <c r="B28" s="64">
        <f>VLOOKUP($A28,'Return Data'!$B$7:$R$1700,3,0)</f>
        <v>44026</v>
      </c>
      <c r="C28" s="65">
        <f>VLOOKUP($A28,'Return Data'!$B$7:$R$1700,4,0)</f>
        <v>8.7225000000000001</v>
      </c>
      <c r="D28" s="65">
        <f>VLOOKUP($A28,'Return Data'!$B$7:$R$1700,10,0)</f>
        <v>16.3186</v>
      </c>
      <c r="E28" s="66">
        <f t="shared" si="0"/>
        <v>8</v>
      </c>
      <c r="F28" s="65">
        <f>VLOOKUP($A28,'Return Data'!$B$7:$R$1700,11,0)</f>
        <v>-14.575699999999999</v>
      </c>
      <c r="G28" s="66">
        <f t="shared" si="1"/>
        <v>18</v>
      </c>
      <c r="H28" s="65"/>
      <c r="I28" s="66"/>
      <c r="J28" s="65"/>
      <c r="K28" s="66"/>
      <c r="L28" s="65"/>
      <c r="M28" s="66"/>
      <c r="N28" s="65"/>
      <c r="O28" s="66"/>
      <c r="P28" s="65"/>
      <c r="Q28" s="66"/>
      <c r="R28" s="65">
        <f>VLOOKUP($A28,'Return Data'!$B$7:$R$1700,16,0)</f>
        <v>-12.775</v>
      </c>
      <c r="S28" s="67">
        <f t="shared" si="5"/>
        <v>22</v>
      </c>
    </row>
    <row r="29" spans="1:19" x14ac:dyDescent="0.3">
      <c r="A29" s="63" t="s">
        <v>881</v>
      </c>
      <c r="B29" s="64">
        <f>VLOOKUP($A29,'Return Data'!$B$7:$R$1700,3,0)</f>
        <v>44026</v>
      </c>
      <c r="C29" s="65">
        <f>VLOOKUP($A29,'Return Data'!$B$7:$R$1700,4,0)</f>
        <v>10.58</v>
      </c>
      <c r="D29" s="65">
        <f>VLOOKUP($A29,'Return Data'!$B$7:$R$1700,10,0)</f>
        <v>16.906099999999999</v>
      </c>
      <c r="E29" s="66">
        <f t="shared" si="0"/>
        <v>7</v>
      </c>
      <c r="F29" s="65">
        <f>VLOOKUP($A29,'Return Data'!$B$7:$R$1700,11,0)</f>
        <v>-7.9199000000000002</v>
      </c>
      <c r="G29" s="66">
        <f t="shared" si="1"/>
        <v>3</v>
      </c>
      <c r="H29" s="65">
        <f>VLOOKUP($A29,'Return Data'!$B$7:$R$1700,12,0)</f>
        <v>0.4748</v>
      </c>
      <c r="I29" s="66">
        <f>RANK(H29,H$8:H$29,0)</f>
        <v>6</v>
      </c>
      <c r="J29" s="65"/>
      <c r="K29" s="66"/>
      <c r="L29" s="65"/>
      <c r="M29" s="66"/>
      <c r="N29" s="65"/>
      <c r="O29" s="66"/>
      <c r="P29" s="65"/>
      <c r="Q29" s="66"/>
      <c r="R29" s="65">
        <f>VLOOKUP($A29,'Return Data'!$B$7:$R$1700,16,0)</f>
        <v>5.8</v>
      </c>
      <c r="S29" s="67">
        <f t="shared" si="5"/>
        <v>17</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15.554340909090905</v>
      </c>
      <c r="E31" s="74"/>
      <c r="F31" s="75">
        <f>AVERAGE(F8:F29)</f>
        <v>-11.491400000000002</v>
      </c>
      <c r="G31" s="74"/>
      <c r="H31" s="75">
        <f>AVERAGE(H8:H29)</f>
        <v>-3.2745761904761896</v>
      </c>
      <c r="I31" s="74"/>
      <c r="J31" s="75">
        <f>AVERAGE(J8:J29)</f>
        <v>-3.6261052631578949</v>
      </c>
      <c r="K31" s="74"/>
      <c r="L31" s="75">
        <f>AVERAGE(L8:L29)</f>
        <v>-0.70205294117647066</v>
      </c>
      <c r="M31" s="74"/>
      <c r="N31" s="75">
        <f>AVERAGE(N8:N29)</f>
        <v>2.1907933333333331</v>
      </c>
      <c r="O31" s="74"/>
      <c r="P31" s="75">
        <f>AVERAGE(P8:P29)</f>
        <v>6.6208266666666651</v>
      </c>
      <c r="Q31" s="74"/>
      <c r="R31" s="75">
        <f>AVERAGE(R8:R29)</f>
        <v>7.8062681818181838</v>
      </c>
      <c r="S31" s="76"/>
    </row>
    <row r="32" spans="1:19" x14ac:dyDescent="0.3">
      <c r="A32" s="73" t="s">
        <v>28</v>
      </c>
      <c r="B32" s="74"/>
      <c r="C32" s="74"/>
      <c r="D32" s="75">
        <f>MIN(D8:D29)</f>
        <v>10.8504</v>
      </c>
      <c r="E32" s="74"/>
      <c r="F32" s="75">
        <f>MIN(F8:F29)</f>
        <v>-19.578199999999999</v>
      </c>
      <c r="G32" s="74"/>
      <c r="H32" s="75">
        <f>MIN(H8:H29)</f>
        <v>-14.7546</v>
      </c>
      <c r="I32" s="74"/>
      <c r="J32" s="75">
        <f>MIN(J8:J29)</f>
        <v>-16.395800000000001</v>
      </c>
      <c r="K32" s="74"/>
      <c r="L32" s="75">
        <f>MIN(L8:L29)</f>
        <v>-6.8551000000000002</v>
      </c>
      <c r="M32" s="74"/>
      <c r="N32" s="75">
        <f>MIN(N8:N29)</f>
        <v>-5.1281999999999996</v>
      </c>
      <c r="O32" s="74"/>
      <c r="P32" s="75">
        <f>MIN(P8:P29)</f>
        <v>2.3330000000000002</v>
      </c>
      <c r="Q32" s="74"/>
      <c r="R32" s="75">
        <f>MIN(R8:R29)</f>
        <v>-12.775</v>
      </c>
      <c r="S32" s="76"/>
    </row>
    <row r="33" spans="1:19" ht="15" thickBot="1" x14ac:dyDescent="0.35">
      <c r="A33" s="77" t="s">
        <v>29</v>
      </c>
      <c r="B33" s="78"/>
      <c r="C33" s="78"/>
      <c r="D33" s="79">
        <f>MAX(D8:D29)</f>
        <v>24.195399999999999</v>
      </c>
      <c r="E33" s="78"/>
      <c r="F33" s="79">
        <f>MAX(F8:F29)</f>
        <v>-2.5289000000000001</v>
      </c>
      <c r="G33" s="78"/>
      <c r="H33" s="79">
        <f>MAX(H8:H29)</f>
        <v>2.1263000000000001</v>
      </c>
      <c r="I33" s="78"/>
      <c r="J33" s="79">
        <f>MAX(J8:J29)</f>
        <v>5.1769999999999996</v>
      </c>
      <c r="K33" s="78"/>
      <c r="L33" s="79">
        <f>MAX(L8:L29)</f>
        <v>8.6828000000000003</v>
      </c>
      <c r="M33" s="78"/>
      <c r="N33" s="79">
        <f>MAX(N8:N29)</f>
        <v>6.6087999999999996</v>
      </c>
      <c r="O33" s="78"/>
      <c r="P33" s="79">
        <f>MAX(P8:P29)</f>
        <v>10.0215</v>
      </c>
      <c r="Q33" s="78"/>
      <c r="R33" s="79">
        <f>MAX(R8:R29)</f>
        <v>13.645799999999999</v>
      </c>
      <c r="S33" s="80"/>
    </row>
    <row r="34" spans="1:19" x14ac:dyDescent="0.3">
      <c r="A34" s="112" t="s">
        <v>433</v>
      </c>
    </row>
    <row r="35" spans="1:19" x14ac:dyDescent="0.3">
      <c r="A35" s="14" t="s">
        <v>340</v>
      </c>
    </row>
  </sheetData>
  <sheetProtection algorithmName="SHA-512" hashValue="mncGNqMVh7KwyC3weZad1Gc/epxgLHAkqi8b1/8IbnGpc/cw8PIpySA8HEwjHilg/jBNy+KtC6hO5K6QtwReHw==" saltValue="waNiHTN4I/0hXJPkQO3UO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4E1C30BF-C45F-4F60-966E-B5BB011BDE7A}"/>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F6CF11-25F5-419F-A73E-52AFDD24CB0E}">
  <dimension ref="A1:T35"/>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1664</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838</v>
      </c>
      <c r="B8" s="64">
        <f>VLOOKUP($A8,'Return Data'!$B$7:$R$1700,3,0)</f>
        <v>44026</v>
      </c>
      <c r="C8" s="65">
        <f>VLOOKUP($A8,'Return Data'!$B$7:$R$1700,4,0)</f>
        <v>55.866999999999997</v>
      </c>
      <c r="D8" s="65">
        <f>VLOOKUP($A8,'Return Data'!$B$7:$R$1700,10,0)</f>
        <v>14.5992</v>
      </c>
      <c r="E8" s="66">
        <f t="shared" ref="E8:E29" si="0">RANK(D8,D$8:D$29,0)</f>
        <v>12</v>
      </c>
      <c r="F8" s="65">
        <f>VLOOKUP($A8,'Return Data'!$B$7:$R$1700,11,0)</f>
        <v>-13.176</v>
      </c>
      <c r="G8" s="66">
        <f t="shared" ref="G8:G29" si="1">RANK(F8,F$8:F$29,0)</f>
        <v>16</v>
      </c>
      <c r="H8" s="65">
        <f>VLOOKUP($A8,'Return Data'!$B$7:$R$1700,12,0)</f>
        <v>-4.3863000000000003</v>
      </c>
      <c r="I8" s="66">
        <f t="shared" ref="I8:I27" si="2">RANK(H8,H$8:H$29,0)</f>
        <v>12</v>
      </c>
      <c r="J8" s="65">
        <f>VLOOKUP($A8,'Return Data'!$B$7:$R$1700,13,0)</f>
        <v>-6.9074</v>
      </c>
      <c r="K8" s="66">
        <f t="shared" ref="K8:K18" si="3">RANK(J8,J$8:J$29,0)</f>
        <v>15</v>
      </c>
      <c r="L8" s="65">
        <f>VLOOKUP($A8,'Return Data'!$B$7:$R$1700,17,0)</f>
        <v>-0.59250000000000003</v>
      </c>
      <c r="M8" s="66">
        <f t="shared" ref="M8:M18" si="4">RANK(L8,L$8:L$29,0)</f>
        <v>6</v>
      </c>
      <c r="N8" s="65">
        <f>VLOOKUP($A8,'Return Data'!$B$7:$R$1700,14,0)</f>
        <v>0.51239999999999997</v>
      </c>
      <c r="O8" s="66">
        <f>RANK(N8,N$8:N$29,0)</f>
        <v>9</v>
      </c>
      <c r="P8" s="65">
        <f>VLOOKUP($A8,'Return Data'!$B$7:$R$1700,15,0)</f>
        <v>4.9226999999999999</v>
      </c>
      <c r="Q8" s="66">
        <f>RANK(P8,P$8:P$29,0)</f>
        <v>9</v>
      </c>
      <c r="R8" s="65">
        <f>VLOOKUP($A8,'Return Data'!$B$7:$R$1700,16,0)</f>
        <v>12.387499999999999</v>
      </c>
      <c r="S8" s="67">
        <f t="shared" ref="S8:S29" si="5">RANK(R8,R$8:R$29,0)</f>
        <v>6</v>
      </c>
    </row>
    <row r="9" spans="1:20" x14ac:dyDescent="0.3">
      <c r="A9" s="63" t="s">
        <v>841</v>
      </c>
      <c r="B9" s="64">
        <f>VLOOKUP($A9,'Return Data'!$B$7:$R$1700,3,0)</f>
        <v>44026</v>
      </c>
      <c r="C9" s="65">
        <f>VLOOKUP($A9,'Return Data'!$B$7:$R$1700,4,0)</f>
        <v>27.57</v>
      </c>
      <c r="D9" s="65">
        <f>VLOOKUP($A9,'Return Data'!$B$7:$R$1700,10,0)</f>
        <v>14.875</v>
      </c>
      <c r="E9" s="66">
        <f t="shared" si="0"/>
        <v>11</v>
      </c>
      <c r="F9" s="65">
        <f>VLOOKUP($A9,'Return Data'!$B$7:$R$1700,11,0)</f>
        <v>-11.8606</v>
      </c>
      <c r="G9" s="66">
        <f t="shared" si="1"/>
        <v>12</v>
      </c>
      <c r="H9" s="65">
        <f>VLOOKUP($A9,'Return Data'!$B$7:$R$1700,12,0)</f>
        <v>-5.16</v>
      </c>
      <c r="I9" s="66">
        <f t="shared" si="2"/>
        <v>15</v>
      </c>
      <c r="J9" s="65">
        <f>VLOOKUP($A9,'Return Data'!$B$7:$R$1700,13,0)</f>
        <v>-0.89859999999999995</v>
      </c>
      <c r="K9" s="66">
        <f t="shared" si="3"/>
        <v>5</v>
      </c>
      <c r="L9" s="65">
        <f>VLOOKUP($A9,'Return Data'!$B$7:$R$1700,17,0)</f>
        <v>-1.7951999999999999</v>
      </c>
      <c r="M9" s="66">
        <f t="shared" si="4"/>
        <v>8</v>
      </c>
      <c r="N9" s="65">
        <f>VLOOKUP($A9,'Return Data'!$B$7:$R$1700,14,0)</f>
        <v>5.2253999999999996</v>
      </c>
      <c r="O9" s="66">
        <f>RANK(N9,N$8:N$29,0)</f>
        <v>2</v>
      </c>
      <c r="P9" s="65">
        <f>VLOOKUP($A9,'Return Data'!$B$7:$R$1700,15,0)</f>
        <v>8.4728999999999992</v>
      </c>
      <c r="Q9" s="66">
        <f>RANK(P9,P$8:P$29,0)</f>
        <v>3</v>
      </c>
      <c r="R9" s="65">
        <f>VLOOKUP($A9,'Return Data'!$B$7:$R$1700,16,0)</f>
        <v>13.4321</v>
      </c>
      <c r="S9" s="67">
        <f t="shared" si="5"/>
        <v>4</v>
      </c>
    </row>
    <row r="10" spans="1:20" x14ac:dyDescent="0.3">
      <c r="A10" s="63" t="s">
        <v>843</v>
      </c>
      <c r="B10" s="64">
        <f>VLOOKUP($A10,'Return Data'!$B$7:$R$1700,3,0)</f>
        <v>44026</v>
      </c>
      <c r="C10" s="65">
        <f>VLOOKUP($A10,'Return Data'!$B$7:$R$1700,4,0)</f>
        <v>9.2129999999999992</v>
      </c>
      <c r="D10" s="65">
        <f>VLOOKUP($A10,'Return Data'!$B$7:$R$1700,10,0)</f>
        <v>12.175800000000001</v>
      </c>
      <c r="E10" s="66">
        <f t="shared" si="0"/>
        <v>19</v>
      </c>
      <c r="F10" s="65">
        <f>VLOOKUP($A10,'Return Data'!$B$7:$R$1700,11,0)</f>
        <v>-12.165100000000001</v>
      </c>
      <c r="G10" s="66">
        <f t="shared" si="1"/>
        <v>13</v>
      </c>
      <c r="H10" s="65">
        <f>VLOOKUP($A10,'Return Data'!$B$7:$R$1700,12,0)</f>
        <v>-4.6075999999999997</v>
      </c>
      <c r="I10" s="66">
        <f t="shared" si="2"/>
        <v>13</v>
      </c>
      <c r="J10" s="65">
        <f>VLOOKUP($A10,'Return Data'!$B$7:$R$1700,13,0)</f>
        <v>-4.0312999999999999</v>
      </c>
      <c r="K10" s="66">
        <f t="shared" si="3"/>
        <v>11</v>
      </c>
      <c r="L10" s="65">
        <f>VLOOKUP($A10,'Return Data'!$B$7:$R$1700,17,0)</f>
        <v>-2.4354</v>
      </c>
      <c r="M10" s="66">
        <f t="shared" si="4"/>
        <v>11</v>
      </c>
      <c r="N10" s="65"/>
      <c r="O10" s="66"/>
      <c r="P10" s="65"/>
      <c r="Q10" s="66"/>
      <c r="R10" s="65">
        <f>VLOOKUP($A10,'Return Data'!$B$7:$R$1700,16,0)</f>
        <v>-2.9131</v>
      </c>
      <c r="S10" s="67">
        <f t="shared" si="5"/>
        <v>21</v>
      </c>
    </row>
    <row r="11" spans="1:20" x14ac:dyDescent="0.3">
      <c r="A11" s="63" t="s">
        <v>845</v>
      </c>
      <c r="B11" s="64">
        <f>VLOOKUP($A11,'Return Data'!$B$7:$R$1700,3,0)</f>
        <v>44026</v>
      </c>
      <c r="C11" s="65">
        <f>VLOOKUP($A11,'Return Data'!$B$7:$R$1700,4,0)</f>
        <v>21.954000000000001</v>
      </c>
      <c r="D11" s="65">
        <f>VLOOKUP($A11,'Return Data'!$B$7:$R$1700,10,0)</f>
        <v>18.908100000000001</v>
      </c>
      <c r="E11" s="66">
        <f t="shared" si="0"/>
        <v>3</v>
      </c>
      <c r="F11" s="65">
        <f>VLOOKUP($A11,'Return Data'!$B$7:$R$1700,11,0)</f>
        <v>-16.212499999999999</v>
      </c>
      <c r="G11" s="66">
        <f t="shared" si="1"/>
        <v>19</v>
      </c>
      <c r="H11" s="65">
        <f>VLOOKUP($A11,'Return Data'!$B$7:$R$1700,12,0)</f>
        <v>-6.3276000000000003</v>
      </c>
      <c r="I11" s="66">
        <f t="shared" si="2"/>
        <v>18</v>
      </c>
      <c r="J11" s="65">
        <f>VLOOKUP($A11,'Return Data'!$B$7:$R$1700,13,0)</f>
        <v>-5.3461999999999996</v>
      </c>
      <c r="K11" s="66">
        <f t="shared" si="3"/>
        <v>13</v>
      </c>
      <c r="L11" s="65">
        <f>VLOOKUP($A11,'Return Data'!$B$7:$R$1700,17,0)</f>
        <v>-1.9298999999999999</v>
      </c>
      <c r="M11" s="66">
        <f t="shared" si="4"/>
        <v>9</v>
      </c>
      <c r="N11" s="65">
        <f>VLOOKUP($A11,'Return Data'!$B$7:$R$1700,14,0)</f>
        <v>0.4778</v>
      </c>
      <c r="O11" s="66">
        <f>RANK(N11,N$8:N$29,0)</f>
        <v>10</v>
      </c>
      <c r="P11" s="65">
        <f>VLOOKUP($A11,'Return Data'!$B$7:$R$1700,15,0)</f>
        <v>4.0343</v>
      </c>
      <c r="Q11" s="66">
        <f>RANK(P11,P$8:P$29,0)</f>
        <v>13</v>
      </c>
      <c r="R11" s="65">
        <f>VLOOKUP($A11,'Return Data'!$B$7:$R$1700,16,0)</f>
        <v>8.0958000000000006</v>
      </c>
      <c r="S11" s="67">
        <f t="shared" si="5"/>
        <v>14</v>
      </c>
    </row>
    <row r="12" spans="1:20" x14ac:dyDescent="0.3">
      <c r="A12" s="63" t="s">
        <v>846</v>
      </c>
      <c r="B12" s="64">
        <f>VLOOKUP($A12,'Return Data'!$B$7:$R$1700,3,0)</f>
        <v>44026</v>
      </c>
      <c r="C12" s="65">
        <f>VLOOKUP($A12,'Return Data'!$B$7:$R$1700,4,0)</f>
        <v>35.442500000000003</v>
      </c>
      <c r="D12" s="65">
        <f>VLOOKUP($A12,'Return Data'!$B$7:$R$1700,10,0)</f>
        <v>11.779500000000001</v>
      </c>
      <c r="E12" s="66">
        <f t="shared" si="0"/>
        <v>20</v>
      </c>
      <c r="F12" s="65">
        <f>VLOOKUP($A12,'Return Data'!$B$7:$R$1700,11,0)</f>
        <v>-17.770099999999999</v>
      </c>
      <c r="G12" s="66">
        <f t="shared" si="1"/>
        <v>20</v>
      </c>
      <c r="H12" s="65">
        <f>VLOOKUP($A12,'Return Data'!$B$7:$R$1700,12,0)</f>
        <v>-9.6401000000000003</v>
      </c>
      <c r="I12" s="66">
        <f t="shared" si="2"/>
        <v>19</v>
      </c>
      <c r="J12" s="65">
        <f>VLOOKUP($A12,'Return Data'!$B$7:$R$1700,13,0)</f>
        <v>-15.4533</v>
      </c>
      <c r="K12" s="66">
        <f t="shared" si="3"/>
        <v>18</v>
      </c>
      <c r="L12" s="65">
        <f>VLOOKUP($A12,'Return Data'!$B$7:$R$1700,17,0)</f>
        <v>-2.4807999999999999</v>
      </c>
      <c r="M12" s="66">
        <f t="shared" si="4"/>
        <v>12</v>
      </c>
      <c r="N12" s="65">
        <f>VLOOKUP($A12,'Return Data'!$B$7:$R$1700,14,0)</f>
        <v>-1.4773000000000001</v>
      </c>
      <c r="O12" s="66">
        <f>RANK(N12,N$8:N$29,0)</f>
        <v>12</v>
      </c>
      <c r="P12" s="65">
        <f>VLOOKUP($A12,'Return Data'!$B$7:$R$1700,15,0)</f>
        <v>3.3961999999999999</v>
      </c>
      <c r="Q12" s="66">
        <f>RANK(P12,P$8:P$29,0)</f>
        <v>14</v>
      </c>
      <c r="R12" s="65">
        <f>VLOOKUP($A12,'Return Data'!$B$7:$R$1700,16,0)</f>
        <v>10.2408</v>
      </c>
      <c r="S12" s="67">
        <f t="shared" si="5"/>
        <v>9</v>
      </c>
    </row>
    <row r="13" spans="1:20" x14ac:dyDescent="0.3">
      <c r="A13" s="63" t="s">
        <v>848</v>
      </c>
      <c r="B13" s="64">
        <f>VLOOKUP($A13,'Return Data'!$B$7:$R$1700,3,0)</f>
        <v>44026</v>
      </c>
      <c r="C13" s="65">
        <f>VLOOKUP($A13,'Return Data'!$B$7:$R$1700,4,0)</f>
        <v>64.17</v>
      </c>
      <c r="D13" s="65">
        <f>VLOOKUP($A13,'Return Data'!$B$7:$R$1700,10,0)</f>
        <v>15.355600000000001</v>
      </c>
      <c r="E13" s="66">
        <f t="shared" si="0"/>
        <v>9</v>
      </c>
      <c r="F13" s="65">
        <f>VLOOKUP($A13,'Return Data'!$B$7:$R$1700,11,0)</f>
        <v>-18.963999999999999</v>
      </c>
      <c r="G13" s="66">
        <f t="shared" si="1"/>
        <v>21</v>
      </c>
      <c r="H13" s="65">
        <f>VLOOKUP($A13,'Return Data'!$B$7:$R$1700,12,0)</f>
        <v>-13.3142</v>
      </c>
      <c r="I13" s="66">
        <f t="shared" si="2"/>
        <v>20</v>
      </c>
      <c r="J13" s="65">
        <f>VLOOKUP($A13,'Return Data'!$B$7:$R$1700,13,0)</f>
        <v>-17.149799999999999</v>
      </c>
      <c r="K13" s="66">
        <f t="shared" si="3"/>
        <v>19</v>
      </c>
      <c r="L13" s="65">
        <f>VLOOKUP($A13,'Return Data'!$B$7:$R$1700,17,0)</f>
        <v>-7.6814999999999998</v>
      </c>
      <c r="M13" s="66">
        <f t="shared" si="4"/>
        <v>17</v>
      </c>
      <c r="N13" s="65">
        <f>VLOOKUP($A13,'Return Data'!$B$7:$R$1700,14,0)</f>
        <v>-6.0270999999999999</v>
      </c>
      <c r="O13" s="66">
        <f>RANK(N13,N$8:N$29,0)</f>
        <v>15</v>
      </c>
      <c r="P13" s="65">
        <f>VLOOKUP($A13,'Return Data'!$B$7:$R$1700,15,0)</f>
        <v>1.2941</v>
      </c>
      <c r="Q13" s="66">
        <f>RANK(P13,P$8:P$29,0)</f>
        <v>15</v>
      </c>
      <c r="R13" s="65">
        <f>VLOOKUP($A13,'Return Data'!$B$7:$R$1700,16,0)</f>
        <v>12.4581</v>
      </c>
      <c r="S13" s="67">
        <f t="shared" si="5"/>
        <v>5</v>
      </c>
    </row>
    <row r="14" spans="1:20" x14ac:dyDescent="0.3">
      <c r="A14" s="63" t="s">
        <v>851</v>
      </c>
      <c r="B14" s="64">
        <f>VLOOKUP($A14,'Return Data'!$B$7:$R$1700,3,0)</f>
        <v>44026</v>
      </c>
      <c r="C14" s="65">
        <f>VLOOKUP($A14,'Return Data'!$B$7:$R$1700,4,0)</f>
        <v>28.97</v>
      </c>
      <c r="D14" s="65">
        <f>VLOOKUP($A14,'Return Data'!$B$7:$R$1700,10,0)</f>
        <v>17.620799999999999</v>
      </c>
      <c r="E14" s="66">
        <f t="shared" si="0"/>
        <v>4</v>
      </c>
      <c r="F14" s="65">
        <f>VLOOKUP($A14,'Return Data'!$B$7:$R$1700,11,0)</f>
        <v>-3.0131000000000001</v>
      </c>
      <c r="G14" s="66">
        <f t="shared" si="1"/>
        <v>1</v>
      </c>
      <c r="H14" s="65">
        <f>VLOOKUP($A14,'Return Data'!$B$7:$R$1700,12,0)</f>
        <v>1.3646</v>
      </c>
      <c r="I14" s="66">
        <f t="shared" si="2"/>
        <v>1</v>
      </c>
      <c r="J14" s="65">
        <f>VLOOKUP($A14,'Return Data'!$B$7:$R$1700,13,0)</f>
        <v>-2.1284000000000001</v>
      </c>
      <c r="K14" s="66">
        <f t="shared" si="3"/>
        <v>7</v>
      </c>
      <c r="L14" s="65">
        <f>VLOOKUP($A14,'Return Data'!$B$7:$R$1700,17,0)</f>
        <v>-0.51239999999999997</v>
      </c>
      <c r="M14" s="66">
        <f t="shared" si="4"/>
        <v>5</v>
      </c>
      <c r="N14" s="65">
        <f>VLOOKUP($A14,'Return Data'!$B$7:$R$1700,14,0)</f>
        <v>1.9845999999999999</v>
      </c>
      <c r="O14" s="66">
        <f>RANK(N14,N$8:N$29,0)</f>
        <v>7</v>
      </c>
      <c r="P14" s="65">
        <f>VLOOKUP($A14,'Return Data'!$B$7:$R$1700,15,0)</f>
        <v>4.7545999999999999</v>
      </c>
      <c r="Q14" s="66">
        <f>RANK(P14,P$8:P$29,0)</f>
        <v>11</v>
      </c>
      <c r="R14" s="65">
        <f>VLOOKUP($A14,'Return Data'!$B$7:$R$1700,16,0)</f>
        <v>10.021800000000001</v>
      </c>
      <c r="S14" s="67">
        <f t="shared" si="5"/>
        <v>10</v>
      </c>
    </row>
    <row r="15" spans="1:20" x14ac:dyDescent="0.3">
      <c r="A15" s="63" t="s">
        <v>854</v>
      </c>
      <c r="B15" s="64">
        <f>VLOOKUP($A15,'Return Data'!$B$7:$R$1700,3,0)</f>
        <v>44026</v>
      </c>
      <c r="C15" s="65">
        <f>VLOOKUP($A15,'Return Data'!$B$7:$R$1700,4,0)</f>
        <v>9.34</v>
      </c>
      <c r="D15" s="65">
        <f>VLOOKUP($A15,'Return Data'!$B$7:$R$1700,10,0)</f>
        <v>15.0246</v>
      </c>
      <c r="E15" s="66">
        <f t="shared" si="0"/>
        <v>10</v>
      </c>
      <c r="F15" s="65">
        <f>VLOOKUP($A15,'Return Data'!$B$7:$R$1700,11,0)</f>
        <v>-9.8455999999999992</v>
      </c>
      <c r="G15" s="66">
        <f t="shared" si="1"/>
        <v>6</v>
      </c>
      <c r="H15" s="65">
        <f>VLOOKUP($A15,'Return Data'!$B$7:$R$1700,12,0)</f>
        <v>-4.0082000000000004</v>
      </c>
      <c r="I15" s="66">
        <f t="shared" si="2"/>
        <v>11</v>
      </c>
      <c r="J15" s="65">
        <f>VLOOKUP($A15,'Return Data'!$B$7:$R$1700,13,0)</f>
        <v>-3.9095</v>
      </c>
      <c r="K15" s="66">
        <f t="shared" si="3"/>
        <v>10</v>
      </c>
      <c r="L15" s="65">
        <f>VLOOKUP($A15,'Return Data'!$B$7:$R$1700,17,0)</f>
        <v>-3.8256999999999999</v>
      </c>
      <c r="M15" s="66">
        <f t="shared" si="4"/>
        <v>13</v>
      </c>
      <c r="N15" s="65"/>
      <c r="O15" s="66"/>
      <c r="P15" s="65"/>
      <c r="Q15" s="66"/>
      <c r="R15" s="65">
        <f>VLOOKUP($A15,'Return Data'!$B$7:$R$1700,16,0)</f>
        <v>-2.5365000000000002</v>
      </c>
      <c r="S15" s="67">
        <f t="shared" si="5"/>
        <v>19</v>
      </c>
    </row>
    <row r="16" spans="1:20" x14ac:dyDescent="0.3">
      <c r="A16" s="63" t="s">
        <v>856</v>
      </c>
      <c r="B16" s="64">
        <f>VLOOKUP($A16,'Return Data'!$B$7:$R$1700,3,0)</f>
        <v>44026</v>
      </c>
      <c r="C16" s="65">
        <f>VLOOKUP($A16,'Return Data'!$B$7:$R$1700,4,0)</f>
        <v>35.15</v>
      </c>
      <c r="D16" s="65">
        <f>VLOOKUP($A16,'Return Data'!$B$7:$R$1700,10,0)</f>
        <v>17.479900000000001</v>
      </c>
      <c r="E16" s="66">
        <f t="shared" si="0"/>
        <v>5</v>
      </c>
      <c r="F16" s="65">
        <f>VLOOKUP($A16,'Return Data'!$B$7:$R$1700,11,0)</f>
        <v>-10.263</v>
      </c>
      <c r="G16" s="66">
        <f t="shared" si="1"/>
        <v>8</v>
      </c>
      <c r="H16" s="65">
        <f>VLOOKUP($A16,'Return Data'!$B$7:$R$1700,12,0)</f>
        <v>0.54349999999999998</v>
      </c>
      <c r="I16" s="66">
        <f t="shared" si="2"/>
        <v>3</v>
      </c>
      <c r="J16" s="65">
        <f>VLOOKUP($A16,'Return Data'!$B$7:$R$1700,13,0)</f>
        <v>-1.8156000000000001</v>
      </c>
      <c r="K16" s="66">
        <f t="shared" si="3"/>
        <v>6</v>
      </c>
      <c r="L16" s="65">
        <f>VLOOKUP($A16,'Return Data'!$B$7:$R$1700,17,0)</f>
        <v>-5.4132999999999996</v>
      </c>
      <c r="M16" s="66">
        <f t="shared" si="4"/>
        <v>15</v>
      </c>
      <c r="N16" s="65">
        <f>VLOOKUP($A16,'Return Data'!$B$7:$R$1700,14,0)</f>
        <v>-0.86939999999999995</v>
      </c>
      <c r="O16" s="66">
        <f>RANK(N16,N$8:N$29,0)</f>
        <v>11</v>
      </c>
      <c r="P16" s="65">
        <f>VLOOKUP($A16,'Return Data'!$B$7:$R$1700,15,0)</f>
        <v>4.8028000000000004</v>
      </c>
      <c r="Q16" s="66">
        <f>RANK(P16,P$8:P$29,0)</f>
        <v>10</v>
      </c>
      <c r="R16" s="65">
        <f>VLOOKUP($A16,'Return Data'!$B$7:$R$1700,16,0)</f>
        <v>9.1617999999999995</v>
      </c>
      <c r="S16" s="67">
        <f t="shared" si="5"/>
        <v>13</v>
      </c>
    </row>
    <row r="17" spans="1:19" x14ac:dyDescent="0.3">
      <c r="A17" s="63" t="s">
        <v>858</v>
      </c>
      <c r="B17" s="64">
        <f>VLOOKUP($A17,'Return Data'!$B$7:$R$1700,3,0)</f>
        <v>44026</v>
      </c>
      <c r="C17" s="65">
        <f>VLOOKUP($A17,'Return Data'!$B$7:$R$1700,4,0)</f>
        <v>16.5564</v>
      </c>
      <c r="D17" s="65">
        <f>VLOOKUP($A17,'Return Data'!$B$7:$R$1700,10,0)</f>
        <v>14.4267</v>
      </c>
      <c r="E17" s="66">
        <f t="shared" si="0"/>
        <v>13</v>
      </c>
      <c r="F17" s="65">
        <f>VLOOKUP($A17,'Return Data'!$B$7:$R$1700,11,0)</f>
        <v>-10.5871</v>
      </c>
      <c r="G17" s="66">
        <f t="shared" si="1"/>
        <v>9</v>
      </c>
      <c r="H17" s="65">
        <f>VLOOKUP($A17,'Return Data'!$B$7:$R$1700,12,0)</f>
        <v>-0.78259999999999996</v>
      </c>
      <c r="I17" s="66">
        <f t="shared" si="2"/>
        <v>7</v>
      </c>
      <c r="J17" s="65">
        <f>VLOOKUP($A17,'Return Data'!$B$7:$R$1700,13,0)</f>
        <v>1.2091000000000001</v>
      </c>
      <c r="K17" s="66">
        <f t="shared" si="3"/>
        <v>3</v>
      </c>
      <c r="L17" s="65">
        <f>VLOOKUP($A17,'Return Data'!$B$7:$R$1700,17,0)</f>
        <v>7.0873999999999997</v>
      </c>
      <c r="M17" s="66">
        <f t="shared" si="4"/>
        <v>1</v>
      </c>
      <c r="N17" s="65">
        <f>VLOOKUP($A17,'Return Data'!$B$7:$R$1700,14,0)</f>
        <v>4.8047000000000004</v>
      </c>
      <c r="O17" s="66">
        <f>RANK(N17,N$8:N$29,0)</f>
        <v>3</v>
      </c>
      <c r="P17" s="65">
        <f>VLOOKUP($A17,'Return Data'!$B$7:$R$1700,15,0)</f>
        <v>8.6173999999999999</v>
      </c>
      <c r="Q17" s="66">
        <f>RANK(P17,P$8:P$29,0)</f>
        <v>2</v>
      </c>
      <c r="R17" s="65">
        <f>VLOOKUP($A17,'Return Data'!$B$7:$R$1700,16,0)</f>
        <v>9.2322000000000006</v>
      </c>
      <c r="S17" s="67">
        <f t="shared" si="5"/>
        <v>12</v>
      </c>
    </row>
    <row r="18" spans="1:19" x14ac:dyDescent="0.3">
      <c r="A18" s="63" t="s">
        <v>859</v>
      </c>
      <c r="B18" s="64">
        <f>VLOOKUP($A18,'Return Data'!$B$7:$R$1700,3,0)</f>
        <v>44026</v>
      </c>
      <c r="C18" s="65">
        <f>VLOOKUP($A18,'Return Data'!$B$7:$R$1700,4,0)</f>
        <v>7.6668000000000003</v>
      </c>
      <c r="D18" s="65">
        <f>VLOOKUP($A18,'Return Data'!$B$7:$R$1700,10,0)</f>
        <v>10.957100000000001</v>
      </c>
      <c r="E18" s="66">
        <f t="shared" si="0"/>
        <v>21</v>
      </c>
      <c r="F18" s="65">
        <f>VLOOKUP($A18,'Return Data'!$B$7:$R$1700,11,0)</f>
        <v>-20.240500000000001</v>
      </c>
      <c r="G18" s="66">
        <f t="shared" si="1"/>
        <v>22</v>
      </c>
      <c r="H18" s="65">
        <f>VLOOKUP($A18,'Return Data'!$B$7:$R$1700,12,0)</f>
        <v>-15.849299999999999</v>
      </c>
      <c r="I18" s="66">
        <f t="shared" si="2"/>
        <v>21</v>
      </c>
      <c r="J18" s="65">
        <f>VLOOKUP($A18,'Return Data'!$B$7:$R$1700,13,0)</f>
        <v>-10.744300000000001</v>
      </c>
      <c r="K18" s="66">
        <f t="shared" si="3"/>
        <v>16</v>
      </c>
      <c r="L18" s="65">
        <f>VLOOKUP($A18,'Return Data'!$B$7:$R$1700,17,0)</f>
        <v>-6.9115000000000002</v>
      </c>
      <c r="M18" s="66">
        <f t="shared" si="4"/>
        <v>16</v>
      </c>
      <c r="N18" s="65">
        <f>VLOOKUP($A18,'Return Data'!$B$7:$R$1700,14,0)</f>
        <v>-1.7556</v>
      </c>
      <c r="O18" s="66">
        <f>RANK(N18,N$8:N$29,0)</f>
        <v>13</v>
      </c>
      <c r="P18" s="65">
        <f>VLOOKUP($A18,'Return Data'!$B$7:$R$1700,15,0)</f>
        <v>5.2576999999999998</v>
      </c>
      <c r="Q18" s="66">
        <f>RANK(P18,P$8:P$29,0)</f>
        <v>8</v>
      </c>
      <c r="R18" s="65">
        <f>VLOOKUP($A18,'Return Data'!$B$7:$R$1700,16,0)</f>
        <v>-2.1254</v>
      </c>
      <c r="S18" s="67">
        <f t="shared" si="5"/>
        <v>18</v>
      </c>
    </row>
    <row r="19" spans="1:19" x14ac:dyDescent="0.3">
      <c r="A19" s="63" t="s">
        <v>862</v>
      </c>
      <c r="B19" s="64">
        <f>VLOOKUP($A19,'Return Data'!$B$7:$R$1700,3,0)</f>
        <v>44026</v>
      </c>
      <c r="C19" s="65">
        <f>VLOOKUP($A19,'Return Data'!$B$7:$R$1700,4,0)</f>
        <v>9.7219999999999995</v>
      </c>
      <c r="D19" s="65">
        <f>VLOOKUP($A19,'Return Data'!$B$7:$R$1700,10,0)</f>
        <v>17.358799999999999</v>
      </c>
      <c r="E19" s="66">
        <f t="shared" si="0"/>
        <v>6</v>
      </c>
      <c r="F19" s="65">
        <f>VLOOKUP($A19,'Return Data'!$B$7:$R$1700,11,0)</f>
        <v>-12.4696</v>
      </c>
      <c r="G19" s="66">
        <f t="shared" si="1"/>
        <v>14</v>
      </c>
      <c r="H19" s="65">
        <f>VLOOKUP($A19,'Return Data'!$B$7:$R$1700,12,0)</f>
        <v>-5.0678999999999998</v>
      </c>
      <c r="I19" s="66">
        <f t="shared" si="2"/>
        <v>14</v>
      </c>
      <c r="J19" s="65"/>
      <c r="K19" s="66"/>
      <c r="L19" s="65"/>
      <c r="M19" s="66"/>
      <c r="N19" s="65"/>
      <c r="O19" s="66"/>
      <c r="P19" s="65"/>
      <c r="Q19" s="66"/>
      <c r="R19" s="65">
        <f>VLOOKUP($A19,'Return Data'!$B$7:$R$1700,16,0)</f>
        <v>-2.78</v>
      </c>
      <c r="S19" s="67">
        <f t="shared" si="5"/>
        <v>20</v>
      </c>
    </row>
    <row r="20" spans="1:19" x14ac:dyDescent="0.3">
      <c r="A20" s="63" t="s">
        <v>864</v>
      </c>
      <c r="B20" s="64">
        <f>VLOOKUP($A20,'Return Data'!$B$7:$R$1700,3,0)</f>
        <v>44026</v>
      </c>
      <c r="C20" s="65">
        <f>VLOOKUP($A20,'Return Data'!$B$7:$R$1700,4,0)</f>
        <v>10.452999999999999</v>
      </c>
      <c r="D20" s="65">
        <f>VLOOKUP($A20,'Return Data'!$B$7:$R$1700,10,0)</f>
        <v>12.241</v>
      </c>
      <c r="E20" s="66">
        <f t="shared" si="0"/>
        <v>18</v>
      </c>
      <c r="F20" s="65">
        <f>VLOOKUP($A20,'Return Data'!$B$7:$R$1700,11,0)</f>
        <v>-10.856199999999999</v>
      </c>
      <c r="G20" s="66">
        <f t="shared" si="1"/>
        <v>10</v>
      </c>
      <c r="H20" s="65">
        <f>VLOOKUP($A20,'Return Data'!$B$7:$R$1700,12,0)</f>
        <v>-2.7536999999999998</v>
      </c>
      <c r="I20" s="66">
        <f t="shared" si="2"/>
        <v>9</v>
      </c>
      <c r="J20" s="65">
        <f>VLOOKUP($A20,'Return Data'!$B$7:$R$1700,13,0)</f>
        <v>-2.8170000000000002</v>
      </c>
      <c r="K20" s="66">
        <f t="shared" ref="K20:K27" si="6">RANK(J20,J$8:J$29,0)</f>
        <v>8</v>
      </c>
      <c r="L20" s="65"/>
      <c r="M20" s="66"/>
      <c r="N20" s="65"/>
      <c r="O20" s="66"/>
      <c r="P20" s="65"/>
      <c r="Q20" s="66"/>
      <c r="R20" s="65">
        <f>VLOOKUP($A20,'Return Data'!$B$7:$R$1700,16,0)</f>
        <v>2.6555</v>
      </c>
      <c r="S20" s="67">
        <f t="shared" si="5"/>
        <v>17</v>
      </c>
    </row>
    <row r="21" spans="1:19" x14ac:dyDescent="0.3">
      <c r="A21" s="63" t="s">
        <v>866</v>
      </c>
      <c r="B21" s="64">
        <f>VLOOKUP($A21,'Return Data'!$B$7:$R$1700,3,0)</f>
        <v>44026</v>
      </c>
      <c r="C21" s="65">
        <f>VLOOKUP($A21,'Return Data'!$B$7:$R$1700,4,0)</f>
        <v>10.895</v>
      </c>
      <c r="D21" s="65">
        <f>VLOOKUP($A21,'Return Data'!$B$7:$R$1700,10,0)</f>
        <v>23.6663</v>
      </c>
      <c r="E21" s="66">
        <f t="shared" si="0"/>
        <v>1</v>
      </c>
      <c r="F21" s="65">
        <f>VLOOKUP($A21,'Return Data'!$B$7:$R$1700,11,0)</f>
        <v>-9.4197000000000006</v>
      </c>
      <c r="G21" s="66">
        <f t="shared" si="1"/>
        <v>5</v>
      </c>
      <c r="H21" s="65">
        <f>VLOOKUP($A21,'Return Data'!$B$7:$R$1700,12,0)</f>
        <v>-3.6700000000000003E-2</v>
      </c>
      <c r="I21" s="66">
        <f t="shared" si="2"/>
        <v>5</v>
      </c>
      <c r="J21" s="65">
        <f>VLOOKUP($A21,'Return Data'!$B$7:$R$1700,13,0)</f>
        <v>3.427</v>
      </c>
      <c r="K21" s="66">
        <f t="shared" si="6"/>
        <v>1</v>
      </c>
      <c r="L21" s="65"/>
      <c r="M21" s="66"/>
      <c r="N21" s="65"/>
      <c r="O21" s="66"/>
      <c r="P21" s="65"/>
      <c r="Q21" s="66"/>
      <c r="R21" s="65">
        <f>VLOOKUP($A21,'Return Data'!$B$7:$R$1700,16,0)</f>
        <v>7.6024000000000003</v>
      </c>
      <c r="S21" s="67">
        <f t="shared" si="5"/>
        <v>15</v>
      </c>
    </row>
    <row r="22" spans="1:19" x14ac:dyDescent="0.3">
      <c r="A22" s="63" t="s">
        <v>868</v>
      </c>
      <c r="B22" s="64">
        <f>VLOOKUP($A22,'Return Data'!$B$7:$R$1700,3,0)</f>
        <v>44026</v>
      </c>
      <c r="C22" s="65">
        <f>VLOOKUP($A22,'Return Data'!$B$7:$R$1700,4,0)</f>
        <v>21.994399999999999</v>
      </c>
      <c r="D22" s="65">
        <f>VLOOKUP($A22,'Return Data'!$B$7:$R$1700,10,0)</f>
        <v>12.4613</v>
      </c>
      <c r="E22" s="66">
        <f t="shared" si="0"/>
        <v>17</v>
      </c>
      <c r="F22" s="65">
        <f>VLOOKUP($A22,'Return Data'!$B$7:$R$1700,11,0)</f>
        <v>-10.1928</v>
      </c>
      <c r="G22" s="66">
        <f t="shared" si="1"/>
        <v>7</v>
      </c>
      <c r="H22" s="65">
        <f>VLOOKUP($A22,'Return Data'!$B$7:$R$1700,12,0)</f>
        <v>-2.4197000000000002</v>
      </c>
      <c r="I22" s="66">
        <f t="shared" si="2"/>
        <v>8</v>
      </c>
      <c r="J22" s="65">
        <f>VLOOKUP($A22,'Return Data'!$B$7:$R$1700,13,0)</f>
        <v>1.4376</v>
      </c>
      <c r="K22" s="66">
        <f t="shared" si="6"/>
        <v>2</v>
      </c>
      <c r="L22" s="65">
        <f>VLOOKUP($A22,'Return Data'!$B$7:$R$1700,17,0)</f>
        <v>-8.9200000000000002E-2</v>
      </c>
      <c r="M22" s="66">
        <f t="shared" ref="M22:M27" si="7">RANK(L22,L$8:L$29,0)</f>
        <v>4</v>
      </c>
      <c r="N22" s="65">
        <f>VLOOKUP($A22,'Return Data'!$B$7:$R$1700,14,0)</f>
        <v>2.6320999999999999</v>
      </c>
      <c r="O22" s="66">
        <f t="shared" ref="O22:O27" si="8">RANK(N22,N$8:N$29,0)</f>
        <v>6</v>
      </c>
      <c r="P22" s="65">
        <f>VLOOKUP($A22,'Return Data'!$B$7:$R$1700,15,0)</f>
        <v>5.7176</v>
      </c>
      <c r="Q22" s="66">
        <f t="shared" ref="Q22:Q27" si="9">RANK(P22,P$8:P$29,0)</f>
        <v>7</v>
      </c>
      <c r="R22" s="65">
        <f>VLOOKUP($A22,'Return Data'!$B$7:$R$1700,16,0)</f>
        <v>11.610900000000001</v>
      </c>
      <c r="S22" s="67">
        <f t="shared" si="5"/>
        <v>7</v>
      </c>
    </row>
    <row r="23" spans="1:19" x14ac:dyDescent="0.3">
      <c r="A23" s="63" t="s">
        <v>869</v>
      </c>
      <c r="B23" s="64">
        <f>VLOOKUP($A23,'Return Data'!$B$7:$R$1700,3,0)</f>
        <v>44026</v>
      </c>
      <c r="C23" s="65">
        <f>VLOOKUP($A23,'Return Data'!$B$7:$R$1700,4,0)</f>
        <v>41.345399999999998</v>
      </c>
      <c r="D23" s="65">
        <f>VLOOKUP($A23,'Return Data'!$B$7:$R$1700,10,0)</f>
        <v>21.034500000000001</v>
      </c>
      <c r="E23" s="66">
        <f t="shared" si="0"/>
        <v>2</v>
      </c>
      <c r="F23" s="65">
        <f>VLOOKUP($A23,'Return Data'!$B$7:$R$1700,11,0)</f>
        <v>-14.448700000000001</v>
      </c>
      <c r="G23" s="66">
        <f t="shared" si="1"/>
        <v>17</v>
      </c>
      <c r="H23" s="65">
        <f>VLOOKUP($A23,'Return Data'!$B$7:$R$1700,12,0)</f>
        <v>-6.1140999999999996</v>
      </c>
      <c r="I23" s="66">
        <f t="shared" si="2"/>
        <v>17</v>
      </c>
      <c r="J23" s="65">
        <f>VLOOKUP($A23,'Return Data'!$B$7:$R$1700,13,0)</f>
        <v>-11.722300000000001</v>
      </c>
      <c r="K23" s="66">
        <f t="shared" si="6"/>
        <v>17</v>
      </c>
      <c r="L23" s="65">
        <f>VLOOKUP($A23,'Return Data'!$B$7:$R$1700,17,0)</f>
        <v>-4.6151999999999997</v>
      </c>
      <c r="M23" s="66">
        <f t="shared" si="7"/>
        <v>14</v>
      </c>
      <c r="N23" s="65">
        <f>VLOOKUP($A23,'Return Data'!$B$7:$R$1700,14,0)</f>
        <v>-3.0228000000000002</v>
      </c>
      <c r="O23" s="66">
        <f t="shared" si="8"/>
        <v>14</v>
      </c>
      <c r="P23" s="65">
        <f>VLOOKUP($A23,'Return Data'!$B$7:$R$1700,15,0)</f>
        <v>4.0598999999999998</v>
      </c>
      <c r="Q23" s="66">
        <f t="shared" si="9"/>
        <v>12</v>
      </c>
      <c r="R23" s="65">
        <f>VLOOKUP($A23,'Return Data'!$B$7:$R$1700,16,0)</f>
        <v>11.0358</v>
      </c>
      <c r="S23" s="67">
        <f t="shared" si="5"/>
        <v>8</v>
      </c>
    </row>
    <row r="24" spans="1:19" x14ac:dyDescent="0.3">
      <c r="A24" s="63" t="s">
        <v>871</v>
      </c>
      <c r="B24" s="64">
        <f>VLOOKUP($A24,'Return Data'!$B$7:$R$1700,3,0)</f>
        <v>44026</v>
      </c>
      <c r="C24" s="65">
        <f>VLOOKUP($A24,'Return Data'!$B$7:$R$1700,4,0)</f>
        <v>64.150000000000006</v>
      </c>
      <c r="D24" s="65">
        <f>VLOOKUP($A24,'Return Data'!$B$7:$R$1700,10,0)</f>
        <v>14.2476</v>
      </c>
      <c r="E24" s="66">
        <f t="shared" si="0"/>
        <v>14</v>
      </c>
      <c r="F24" s="65">
        <f>VLOOKUP($A24,'Return Data'!$B$7:$R$1700,11,0)</f>
        <v>-8.3047000000000004</v>
      </c>
      <c r="G24" s="66">
        <f t="shared" si="1"/>
        <v>4</v>
      </c>
      <c r="H24" s="65">
        <f>VLOOKUP($A24,'Return Data'!$B$7:$R$1700,12,0)</f>
        <v>1.1032</v>
      </c>
      <c r="I24" s="66">
        <f t="shared" si="2"/>
        <v>2</v>
      </c>
      <c r="J24" s="65">
        <f>VLOOKUP($A24,'Return Data'!$B$7:$R$1700,13,0)</f>
        <v>1.167</v>
      </c>
      <c r="K24" s="66">
        <f t="shared" si="6"/>
        <v>4</v>
      </c>
      <c r="L24" s="65">
        <f>VLOOKUP($A24,'Return Data'!$B$7:$R$1700,17,0)</f>
        <v>1.4049</v>
      </c>
      <c r="M24" s="66">
        <f t="shared" si="7"/>
        <v>3</v>
      </c>
      <c r="N24" s="65">
        <f>VLOOKUP($A24,'Return Data'!$B$7:$R$1700,14,0)</f>
        <v>3.2534000000000001</v>
      </c>
      <c r="O24" s="66">
        <f t="shared" si="8"/>
        <v>4</v>
      </c>
      <c r="P24" s="65">
        <f>VLOOKUP($A24,'Return Data'!$B$7:$R$1700,15,0)</f>
        <v>6.4617000000000004</v>
      </c>
      <c r="Q24" s="66">
        <f t="shared" si="9"/>
        <v>4</v>
      </c>
      <c r="R24" s="65">
        <f>VLOOKUP($A24,'Return Data'!$B$7:$R$1700,16,0)</f>
        <v>13.4953</v>
      </c>
      <c r="S24" s="67">
        <f t="shared" si="5"/>
        <v>3</v>
      </c>
    </row>
    <row r="25" spans="1:19" x14ac:dyDescent="0.3">
      <c r="A25" s="63" t="s">
        <v>873</v>
      </c>
      <c r="B25" s="64">
        <f>VLOOKUP($A25,'Return Data'!$B$7:$R$1700,3,0)</f>
        <v>44026</v>
      </c>
      <c r="C25" s="65">
        <f>VLOOKUP($A25,'Return Data'!$B$7:$R$1700,4,0)</f>
        <v>30.492799999999999</v>
      </c>
      <c r="D25" s="65">
        <f>VLOOKUP($A25,'Return Data'!$B$7:$R$1700,10,0)</f>
        <v>13.642099999999999</v>
      </c>
      <c r="E25" s="66">
        <f t="shared" si="0"/>
        <v>16</v>
      </c>
      <c r="F25" s="65">
        <f>VLOOKUP($A25,'Return Data'!$B$7:$R$1700,11,0)</f>
        <v>-6.8288000000000002</v>
      </c>
      <c r="G25" s="66">
        <f t="shared" si="1"/>
        <v>2</v>
      </c>
      <c r="H25" s="65">
        <f>VLOOKUP($A25,'Return Data'!$B$7:$R$1700,12,0)</f>
        <v>0.30330000000000001</v>
      </c>
      <c r="I25" s="66">
        <f t="shared" si="2"/>
        <v>4</v>
      </c>
      <c r="J25" s="65">
        <f>VLOOKUP($A25,'Return Data'!$B$7:$R$1700,13,0)</f>
        <v>-5.0526999999999997</v>
      </c>
      <c r="K25" s="66">
        <f t="shared" si="6"/>
        <v>12</v>
      </c>
      <c r="L25" s="65">
        <f>VLOOKUP($A25,'Return Data'!$B$7:$R$1700,17,0)</f>
        <v>-2.1720000000000002</v>
      </c>
      <c r="M25" s="66">
        <f t="shared" si="7"/>
        <v>10</v>
      </c>
      <c r="N25" s="65">
        <f>VLOOKUP($A25,'Return Data'!$B$7:$R$1700,14,0)</f>
        <v>1.6454</v>
      </c>
      <c r="O25" s="66">
        <f t="shared" si="8"/>
        <v>8</v>
      </c>
      <c r="P25" s="65">
        <f>VLOOKUP($A25,'Return Data'!$B$7:$R$1700,15,0)</f>
        <v>6.0753000000000004</v>
      </c>
      <c r="Q25" s="66">
        <f t="shared" si="9"/>
        <v>5</v>
      </c>
      <c r="R25" s="65">
        <f>VLOOKUP($A25,'Return Data'!$B$7:$R$1700,16,0)</f>
        <v>9.7712000000000003</v>
      </c>
      <c r="S25" s="67">
        <f t="shared" si="5"/>
        <v>11</v>
      </c>
    </row>
    <row r="26" spans="1:19" x14ac:dyDescent="0.3">
      <c r="A26" s="63" t="s">
        <v>876</v>
      </c>
      <c r="B26" s="64">
        <f>VLOOKUP($A26,'Return Data'!$B$7:$R$1700,3,0)</f>
        <v>44026</v>
      </c>
      <c r="C26" s="65">
        <f>VLOOKUP($A26,'Return Data'!$B$7:$R$1700,4,0)</f>
        <v>138.69890000000001</v>
      </c>
      <c r="D26" s="65">
        <f>VLOOKUP($A26,'Return Data'!$B$7:$R$1700,10,0)</f>
        <v>10.535600000000001</v>
      </c>
      <c r="E26" s="66">
        <f t="shared" si="0"/>
        <v>22</v>
      </c>
      <c r="F26" s="65">
        <f>VLOOKUP($A26,'Return Data'!$B$7:$R$1700,11,0)</f>
        <v>-10.863</v>
      </c>
      <c r="G26" s="66">
        <f t="shared" si="1"/>
        <v>11</v>
      </c>
      <c r="H26" s="65">
        <f>VLOOKUP($A26,'Return Data'!$B$7:$R$1700,12,0)</f>
        <v>-3.2323</v>
      </c>
      <c r="I26" s="66">
        <f t="shared" si="2"/>
        <v>10</v>
      </c>
      <c r="J26" s="65">
        <f>VLOOKUP($A26,'Return Data'!$B$7:$R$1700,13,0)</f>
        <v>-2.8411</v>
      </c>
      <c r="K26" s="66">
        <f t="shared" si="6"/>
        <v>9</v>
      </c>
      <c r="L26" s="65">
        <f>VLOOKUP($A26,'Return Data'!$B$7:$R$1700,17,0)</f>
        <v>1.861</v>
      </c>
      <c r="M26" s="66">
        <f t="shared" si="7"/>
        <v>2</v>
      </c>
      <c r="N26" s="65">
        <f>VLOOKUP($A26,'Return Data'!$B$7:$R$1700,14,0)</f>
        <v>5.5396999999999998</v>
      </c>
      <c r="O26" s="66">
        <f t="shared" si="8"/>
        <v>1</v>
      </c>
      <c r="P26" s="65">
        <f>VLOOKUP($A26,'Return Data'!$B$7:$R$1700,15,0)</f>
        <v>8.7380999999999993</v>
      </c>
      <c r="Q26" s="66">
        <f t="shared" si="9"/>
        <v>1</v>
      </c>
      <c r="R26" s="65">
        <f>VLOOKUP($A26,'Return Data'!$B$7:$R$1700,16,0)</f>
        <v>18.149999999999999</v>
      </c>
      <c r="S26" s="67">
        <f t="shared" si="5"/>
        <v>1</v>
      </c>
    </row>
    <row r="27" spans="1:19" x14ac:dyDescent="0.3">
      <c r="A27" s="63" t="s">
        <v>877</v>
      </c>
      <c r="B27" s="64">
        <f>VLOOKUP($A27,'Return Data'!$B$7:$R$1700,3,0)</f>
        <v>44026</v>
      </c>
      <c r="C27" s="65">
        <f>VLOOKUP($A27,'Return Data'!$B$7:$R$1700,4,0)</f>
        <v>170.66139999999999</v>
      </c>
      <c r="D27" s="65">
        <f>VLOOKUP($A27,'Return Data'!$B$7:$R$1700,10,0)</f>
        <v>13.724</v>
      </c>
      <c r="E27" s="66">
        <f t="shared" si="0"/>
        <v>15</v>
      </c>
      <c r="F27" s="65">
        <f>VLOOKUP($A27,'Return Data'!$B$7:$R$1700,11,0)</f>
        <v>-12.922800000000001</v>
      </c>
      <c r="G27" s="66">
        <f t="shared" si="1"/>
        <v>15</v>
      </c>
      <c r="H27" s="65">
        <f>VLOOKUP($A27,'Return Data'!$B$7:$R$1700,12,0)</f>
        <v>-5.6048999999999998</v>
      </c>
      <c r="I27" s="66">
        <f t="shared" si="2"/>
        <v>16</v>
      </c>
      <c r="J27" s="65">
        <f>VLOOKUP($A27,'Return Data'!$B$7:$R$1700,13,0)</f>
        <v>-6.1322999999999999</v>
      </c>
      <c r="K27" s="66">
        <f t="shared" si="6"/>
        <v>14</v>
      </c>
      <c r="L27" s="65">
        <f>VLOOKUP($A27,'Return Data'!$B$7:$R$1700,17,0)</f>
        <v>-0.66410000000000002</v>
      </c>
      <c r="M27" s="66">
        <f t="shared" si="7"/>
        <v>7</v>
      </c>
      <c r="N27" s="65">
        <f>VLOOKUP($A27,'Return Data'!$B$7:$R$1700,14,0)</f>
        <v>3.1972</v>
      </c>
      <c r="O27" s="66">
        <f t="shared" si="8"/>
        <v>5</v>
      </c>
      <c r="P27" s="65">
        <f>VLOOKUP($A27,'Return Data'!$B$7:$R$1700,15,0)</f>
        <v>5.8391999999999999</v>
      </c>
      <c r="Q27" s="66">
        <f t="shared" si="9"/>
        <v>6</v>
      </c>
      <c r="R27" s="65">
        <f>VLOOKUP($A27,'Return Data'!$B$7:$R$1700,16,0)</f>
        <v>17.102699999999999</v>
      </c>
      <c r="S27" s="67">
        <f t="shared" si="5"/>
        <v>2</v>
      </c>
    </row>
    <row r="28" spans="1:19" x14ac:dyDescent="0.3">
      <c r="A28" s="63" t="s">
        <v>880</v>
      </c>
      <c r="B28" s="64">
        <f>VLOOKUP($A28,'Return Data'!$B$7:$R$1700,3,0)</f>
        <v>44026</v>
      </c>
      <c r="C28" s="65">
        <f>VLOOKUP($A28,'Return Data'!$B$7:$R$1700,4,0)</f>
        <v>8.5995000000000008</v>
      </c>
      <c r="D28" s="65">
        <f>VLOOKUP($A28,'Return Data'!$B$7:$R$1700,10,0)</f>
        <v>15.822900000000001</v>
      </c>
      <c r="E28" s="66">
        <f t="shared" si="0"/>
        <v>8</v>
      </c>
      <c r="F28" s="65">
        <f>VLOOKUP($A28,'Return Data'!$B$7:$R$1700,11,0)</f>
        <v>-15.6159</v>
      </c>
      <c r="G28" s="66">
        <f t="shared" si="1"/>
        <v>18</v>
      </c>
      <c r="H28" s="65"/>
      <c r="I28" s="66"/>
      <c r="J28" s="65"/>
      <c r="K28" s="66"/>
      <c r="L28" s="65"/>
      <c r="M28" s="66"/>
      <c r="N28" s="65"/>
      <c r="O28" s="66"/>
      <c r="P28" s="65"/>
      <c r="Q28" s="66"/>
      <c r="R28" s="65">
        <f>VLOOKUP($A28,'Return Data'!$B$7:$R$1700,16,0)</f>
        <v>-14.005000000000001</v>
      </c>
      <c r="S28" s="67">
        <f t="shared" si="5"/>
        <v>22</v>
      </c>
    </row>
    <row r="29" spans="1:19" x14ac:dyDescent="0.3">
      <c r="A29" s="63" t="s">
        <v>882</v>
      </c>
      <c r="B29" s="64">
        <f>VLOOKUP($A29,'Return Data'!$B$7:$R$1700,3,0)</f>
        <v>44026</v>
      </c>
      <c r="C29" s="65">
        <f>VLOOKUP($A29,'Return Data'!$B$7:$R$1700,4,0)</f>
        <v>10.49</v>
      </c>
      <c r="D29" s="65">
        <f>VLOOKUP($A29,'Return Data'!$B$7:$R$1700,10,0)</f>
        <v>16.555599999999998</v>
      </c>
      <c r="E29" s="66">
        <f t="shared" si="0"/>
        <v>7</v>
      </c>
      <c r="F29" s="65">
        <f>VLOOKUP($A29,'Return Data'!$B$7:$R$1700,11,0)</f>
        <v>-8.2240000000000002</v>
      </c>
      <c r="G29" s="66">
        <f t="shared" si="1"/>
        <v>3</v>
      </c>
      <c r="H29" s="65">
        <f>VLOOKUP($A29,'Return Data'!$B$7:$R$1700,12,0)</f>
        <v>-0.1903</v>
      </c>
      <c r="I29" s="66">
        <f>RANK(H29,H$8:H$29,0)</f>
        <v>6</v>
      </c>
      <c r="J29" s="65"/>
      <c r="K29" s="66"/>
      <c r="L29" s="65"/>
      <c r="M29" s="66"/>
      <c r="N29" s="65"/>
      <c r="O29" s="66"/>
      <c r="P29" s="65"/>
      <c r="Q29" s="66"/>
      <c r="R29" s="65">
        <f>VLOOKUP($A29,'Return Data'!$B$7:$R$1700,16,0)</f>
        <v>4.9000000000000004</v>
      </c>
      <c r="S29" s="67">
        <f t="shared" si="5"/>
        <v>16</v>
      </c>
    </row>
    <row r="30" spans="1:19" x14ac:dyDescent="0.3">
      <c r="A30" s="69"/>
      <c r="B30" s="70"/>
      <c r="C30" s="70"/>
      <c r="D30" s="71"/>
      <c r="E30" s="70"/>
      <c r="F30" s="71"/>
      <c r="G30" s="70"/>
      <c r="H30" s="71"/>
      <c r="I30" s="70"/>
      <c r="J30" s="71"/>
      <c r="K30" s="70"/>
      <c r="L30" s="71"/>
      <c r="M30" s="70"/>
      <c r="N30" s="71"/>
      <c r="O30" s="70"/>
      <c r="P30" s="71"/>
      <c r="Q30" s="70"/>
      <c r="R30" s="71"/>
      <c r="S30" s="72"/>
    </row>
    <row r="31" spans="1:19" x14ac:dyDescent="0.3">
      <c r="A31" s="73" t="s">
        <v>27</v>
      </c>
      <c r="B31" s="74"/>
      <c r="C31" s="74"/>
      <c r="D31" s="75">
        <f>AVERAGE(D8:D29)</f>
        <v>15.204181818181816</v>
      </c>
      <c r="E31" s="74"/>
      <c r="F31" s="75">
        <f>AVERAGE(F8:F29)</f>
        <v>-12.01108181818182</v>
      </c>
      <c r="G31" s="74"/>
      <c r="H31" s="75">
        <f>AVERAGE(H8:H29)</f>
        <v>-4.1038523809523797</v>
      </c>
      <c r="I31" s="74"/>
      <c r="J31" s="75">
        <f>AVERAGE(J8:J29)</f>
        <v>-4.721531578947368</v>
      </c>
      <c r="K31" s="74"/>
      <c r="L31" s="75">
        <f>AVERAGE(L8:L29)</f>
        <v>-1.8097294117647063</v>
      </c>
      <c r="M31" s="74"/>
      <c r="N31" s="75">
        <f>AVERAGE(N8:N29)</f>
        <v>1.0747</v>
      </c>
      <c r="O31" s="74"/>
      <c r="P31" s="75">
        <f>AVERAGE(P8:P29)</f>
        <v>5.4963000000000006</v>
      </c>
      <c r="Q31" s="74"/>
      <c r="R31" s="75">
        <f>AVERAGE(R8:R29)</f>
        <v>7.1360863636363652</v>
      </c>
      <c r="S31" s="76"/>
    </row>
    <row r="32" spans="1:19" x14ac:dyDescent="0.3">
      <c r="A32" s="73" t="s">
        <v>28</v>
      </c>
      <c r="B32" s="74"/>
      <c r="C32" s="74"/>
      <c r="D32" s="75">
        <f>MIN(D8:D29)</f>
        <v>10.535600000000001</v>
      </c>
      <c r="E32" s="74"/>
      <c r="F32" s="75">
        <f>MIN(F8:F29)</f>
        <v>-20.240500000000001</v>
      </c>
      <c r="G32" s="74"/>
      <c r="H32" s="75">
        <f>MIN(H8:H29)</f>
        <v>-15.849299999999999</v>
      </c>
      <c r="I32" s="74"/>
      <c r="J32" s="75">
        <f>MIN(J8:J29)</f>
        <v>-17.149799999999999</v>
      </c>
      <c r="K32" s="74"/>
      <c r="L32" s="75">
        <f>MIN(L8:L29)</f>
        <v>-7.6814999999999998</v>
      </c>
      <c r="M32" s="74"/>
      <c r="N32" s="75">
        <f>MIN(N8:N29)</f>
        <v>-6.0270999999999999</v>
      </c>
      <c r="O32" s="74"/>
      <c r="P32" s="75">
        <f>MIN(P8:P29)</f>
        <v>1.2941</v>
      </c>
      <c r="Q32" s="74"/>
      <c r="R32" s="75">
        <f>MIN(R8:R29)</f>
        <v>-14.005000000000001</v>
      </c>
      <c r="S32" s="76"/>
    </row>
    <row r="33" spans="1:19" ht="15" thickBot="1" x14ac:dyDescent="0.35">
      <c r="A33" s="77" t="s">
        <v>29</v>
      </c>
      <c r="B33" s="78"/>
      <c r="C33" s="78"/>
      <c r="D33" s="79">
        <f>MAX(D8:D29)</f>
        <v>23.6663</v>
      </c>
      <c r="E33" s="78"/>
      <c r="F33" s="79">
        <f>MAX(F8:F29)</f>
        <v>-3.0131000000000001</v>
      </c>
      <c r="G33" s="78"/>
      <c r="H33" s="79">
        <f>MAX(H8:H29)</f>
        <v>1.3646</v>
      </c>
      <c r="I33" s="78"/>
      <c r="J33" s="79">
        <f>MAX(J8:J29)</f>
        <v>3.427</v>
      </c>
      <c r="K33" s="78"/>
      <c r="L33" s="79">
        <f>MAX(L8:L29)</f>
        <v>7.0873999999999997</v>
      </c>
      <c r="M33" s="78"/>
      <c r="N33" s="79">
        <f>MAX(N8:N29)</f>
        <v>5.5396999999999998</v>
      </c>
      <c r="O33" s="78"/>
      <c r="P33" s="79">
        <f>MAX(P8:P29)</f>
        <v>8.7380999999999993</v>
      </c>
      <c r="Q33" s="78"/>
      <c r="R33" s="79">
        <f>MAX(R8:R29)</f>
        <v>18.149999999999999</v>
      </c>
      <c r="S33" s="80"/>
    </row>
    <row r="34" spans="1:19" x14ac:dyDescent="0.3">
      <c r="A34" s="112" t="s">
        <v>433</v>
      </c>
    </row>
    <row r="35" spans="1:19" x14ac:dyDescent="0.3">
      <c r="A35" s="14" t="s">
        <v>340</v>
      </c>
    </row>
  </sheetData>
  <sheetProtection algorithmName="SHA-512" hashValue="RSSKubDyDad+C9N3aaVNt/J6vDG5oHEHLGyvwkfyiO3XMm3oMgRuBlg8KgB8RAL/ZGvuX2vKmNsBKJX3uRA1Bw==" saltValue="HKINP2HoQpoeEo3s0FgIP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1367F32-5910-4B66-9293-BFE438B5978D}"/>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910A36-D5F8-4AAA-8963-92BD8CA0C9A8}">
  <dimension ref="A1:T3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1661</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1541</v>
      </c>
      <c r="B8" s="64">
        <f>VLOOKUP($A8,'Return Data'!$B$7:$R$1700,3,0)</f>
        <v>44026</v>
      </c>
      <c r="C8" s="65">
        <f>VLOOKUP($A8,'Return Data'!$B$7:$R$1700,4,0)</f>
        <v>27.058599999999998</v>
      </c>
      <c r="D8" s="65">
        <f>VLOOKUP($A8,'Return Data'!$B$7:$R$1700,10,0)</f>
        <v>17.368500000000001</v>
      </c>
      <c r="E8" s="66">
        <f t="shared" ref="E8:E30" si="0">RANK(D8,D$8:D$30,0)</f>
        <v>14</v>
      </c>
      <c r="F8" s="65">
        <f>VLOOKUP($A8,'Return Data'!$B$7:$R$1700,11,0)</f>
        <v>-22.151</v>
      </c>
      <c r="G8" s="66">
        <f t="shared" ref="G8:G18" si="1">RANK(F8,F$8:F$30,0)</f>
        <v>20</v>
      </c>
      <c r="H8" s="65">
        <f>VLOOKUP($A8,'Return Data'!$B$7:$R$1700,12,0)</f>
        <v>-13.910600000000001</v>
      </c>
      <c r="I8" s="66">
        <f t="shared" ref="I8:I18" si="2">RANK(H8,H$8:H$30,0)</f>
        <v>20</v>
      </c>
      <c r="J8" s="65">
        <f>VLOOKUP($A8,'Return Data'!$B$7:$R$1700,13,0)</f>
        <v>-22.075199999999999</v>
      </c>
      <c r="K8" s="66">
        <f t="shared" ref="K8:K18" si="3">RANK(J8,J$8:J$30,0)</f>
        <v>21</v>
      </c>
      <c r="L8" s="65">
        <f>VLOOKUP($A8,'Return Data'!$B$7:$R$1700,17,0)</f>
        <v>-17.610099999999999</v>
      </c>
      <c r="M8" s="66">
        <f>RANK(L8,L$8:L$30,0)</f>
        <v>15</v>
      </c>
      <c r="N8" s="65">
        <f>VLOOKUP($A8,'Return Data'!$B$7:$R$1700,14,0)</f>
        <v>-11.8163</v>
      </c>
      <c r="O8" s="66">
        <f>RANK(N8,N$8:N$30,0)</f>
        <v>14</v>
      </c>
      <c r="P8" s="65">
        <f>VLOOKUP($A8,'Return Data'!$B$7:$R$1700,15,0)</f>
        <v>1.1586000000000001</v>
      </c>
      <c r="Q8" s="66">
        <f>RANK(P8,P$8:P$30,0)</f>
        <v>10</v>
      </c>
      <c r="R8" s="65">
        <f>VLOOKUP($A8,'Return Data'!$B$7:$R$1700,16,0)</f>
        <v>9.9152000000000005</v>
      </c>
      <c r="S8" s="67">
        <f t="shared" ref="S8:S30" si="4">RANK(R8,R$8:R$30,0)</f>
        <v>10</v>
      </c>
    </row>
    <row r="9" spans="1:20" x14ac:dyDescent="0.3">
      <c r="A9" s="63" t="s">
        <v>1542</v>
      </c>
      <c r="B9" s="64">
        <f>VLOOKUP($A9,'Return Data'!$B$7:$R$1700,3,0)</f>
        <v>44026</v>
      </c>
      <c r="C9" s="65">
        <f>VLOOKUP($A9,'Return Data'!$B$7:$R$1700,4,0)</f>
        <v>30.99</v>
      </c>
      <c r="D9" s="65">
        <f>VLOOKUP($A9,'Return Data'!$B$7:$R$1700,10,0)</f>
        <v>13.891999999999999</v>
      </c>
      <c r="E9" s="66">
        <f t="shared" si="0"/>
        <v>21</v>
      </c>
      <c r="F9" s="65">
        <f>VLOOKUP($A9,'Return Data'!$B$7:$R$1700,11,0)</f>
        <v>-12.408099999999999</v>
      </c>
      <c r="G9" s="66">
        <f t="shared" si="1"/>
        <v>11</v>
      </c>
      <c r="H9" s="65">
        <f>VLOOKUP($A9,'Return Data'!$B$7:$R$1700,12,0)</f>
        <v>-3.9963000000000002</v>
      </c>
      <c r="I9" s="66">
        <f t="shared" si="2"/>
        <v>13</v>
      </c>
      <c r="J9" s="65">
        <f>VLOOKUP($A9,'Return Data'!$B$7:$R$1700,13,0)</f>
        <v>0.71499999999999997</v>
      </c>
      <c r="K9" s="66">
        <f t="shared" si="3"/>
        <v>3</v>
      </c>
      <c r="L9" s="65">
        <f>VLOOKUP($A9,'Return Data'!$B$7:$R$1700,17,0)</f>
        <v>4.8723000000000001</v>
      </c>
      <c r="M9" s="66">
        <f>RANK(L9,L$8:L$30,0)</f>
        <v>1</v>
      </c>
      <c r="N9" s="65">
        <f>VLOOKUP($A9,'Return Data'!$B$7:$R$1700,14,0)</f>
        <v>4.8654999999999999</v>
      </c>
      <c r="O9" s="66">
        <f>RANK(N9,N$8:N$30,0)</f>
        <v>1</v>
      </c>
      <c r="P9" s="65">
        <f>VLOOKUP($A9,'Return Data'!$B$7:$R$1700,15,0)</f>
        <v>9.1323000000000008</v>
      </c>
      <c r="Q9" s="66">
        <f>RANK(P9,P$8:P$30,0)</f>
        <v>2</v>
      </c>
      <c r="R9" s="65">
        <f>VLOOKUP($A9,'Return Data'!$B$7:$R$1700,16,0)</f>
        <v>18.6096</v>
      </c>
      <c r="S9" s="67">
        <f t="shared" si="4"/>
        <v>2</v>
      </c>
    </row>
    <row r="10" spans="1:20" x14ac:dyDescent="0.3">
      <c r="A10" s="63" t="s">
        <v>1544</v>
      </c>
      <c r="B10" s="64">
        <f>VLOOKUP($A10,'Return Data'!$B$7:$R$1700,3,0)</f>
        <v>44026</v>
      </c>
      <c r="C10" s="65">
        <f>VLOOKUP($A10,'Return Data'!$B$7:$R$1700,4,0)</f>
        <v>11.2</v>
      </c>
      <c r="D10" s="65">
        <f>VLOOKUP($A10,'Return Data'!$B$7:$R$1700,10,0)</f>
        <v>17.032399999999999</v>
      </c>
      <c r="E10" s="66">
        <f t="shared" si="0"/>
        <v>16</v>
      </c>
      <c r="F10" s="65">
        <f>VLOOKUP($A10,'Return Data'!$B$7:$R$1700,11,0)</f>
        <v>1.3574999999999999</v>
      </c>
      <c r="G10" s="66">
        <f t="shared" si="1"/>
        <v>2</v>
      </c>
      <c r="H10" s="65">
        <f>VLOOKUP($A10,'Return Data'!$B$7:$R$1700,12,0)</f>
        <v>11.776400000000001</v>
      </c>
      <c r="I10" s="66">
        <f t="shared" si="2"/>
        <v>2</v>
      </c>
      <c r="J10" s="65">
        <f>VLOOKUP($A10,'Return Data'!$B$7:$R$1700,13,0)</f>
        <v>8.0038999999999998</v>
      </c>
      <c r="K10" s="66">
        <f t="shared" si="3"/>
        <v>1</v>
      </c>
      <c r="L10" s="65"/>
      <c r="M10" s="66"/>
      <c r="N10" s="65"/>
      <c r="O10" s="66"/>
      <c r="P10" s="65"/>
      <c r="Q10" s="66"/>
      <c r="R10" s="65">
        <f>VLOOKUP($A10,'Return Data'!$B$7:$R$1700,16,0)</f>
        <v>7.4859999999999998</v>
      </c>
      <c r="S10" s="67">
        <f t="shared" si="4"/>
        <v>13</v>
      </c>
    </row>
    <row r="11" spans="1:20" x14ac:dyDescent="0.3">
      <c r="A11" s="63" t="s">
        <v>1546</v>
      </c>
      <c r="B11" s="64">
        <f>VLOOKUP($A11,'Return Data'!$B$7:$R$1700,3,0)</f>
        <v>44026</v>
      </c>
      <c r="C11" s="65">
        <f>VLOOKUP($A11,'Return Data'!$B$7:$R$1700,4,0)</f>
        <v>9.6999999999999993</v>
      </c>
      <c r="D11" s="65">
        <f>VLOOKUP($A11,'Return Data'!$B$7:$R$1700,10,0)</f>
        <v>21.706399999999999</v>
      </c>
      <c r="E11" s="66">
        <f t="shared" si="0"/>
        <v>6</v>
      </c>
      <c r="F11" s="65">
        <f>VLOOKUP($A11,'Return Data'!$B$7:$R$1700,11,0)</f>
        <v>-5.5500999999999996</v>
      </c>
      <c r="G11" s="66">
        <f t="shared" si="1"/>
        <v>4</v>
      </c>
      <c r="H11" s="65">
        <f>VLOOKUP($A11,'Return Data'!$B$7:$R$1700,12,0)</f>
        <v>6.4763999999999999</v>
      </c>
      <c r="I11" s="66">
        <f t="shared" si="2"/>
        <v>4</v>
      </c>
      <c r="J11" s="65">
        <f>VLOOKUP($A11,'Return Data'!$B$7:$R$1700,13,0)</f>
        <v>-1.5227999999999999</v>
      </c>
      <c r="K11" s="66">
        <f t="shared" si="3"/>
        <v>8</v>
      </c>
      <c r="L11" s="65"/>
      <c r="M11" s="66"/>
      <c r="N11" s="65"/>
      <c r="O11" s="66"/>
      <c r="P11" s="65"/>
      <c r="Q11" s="66"/>
      <c r="R11" s="65">
        <f>VLOOKUP($A11,'Return Data'!$B$7:$R$1700,16,0)</f>
        <v>-2.1356000000000002</v>
      </c>
      <c r="S11" s="67">
        <f t="shared" si="4"/>
        <v>21</v>
      </c>
    </row>
    <row r="12" spans="1:20" x14ac:dyDescent="0.3">
      <c r="A12" s="63" t="s">
        <v>1548</v>
      </c>
      <c r="B12" s="64">
        <f>VLOOKUP($A12,'Return Data'!$B$7:$R$1700,3,0)</f>
        <v>44026</v>
      </c>
      <c r="C12" s="65">
        <f>VLOOKUP($A12,'Return Data'!$B$7:$R$1700,4,0)</f>
        <v>52.198</v>
      </c>
      <c r="D12" s="65">
        <f>VLOOKUP($A12,'Return Data'!$B$7:$R$1700,10,0)</f>
        <v>21.072500000000002</v>
      </c>
      <c r="E12" s="66">
        <f t="shared" si="0"/>
        <v>8</v>
      </c>
      <c r="F12" s="65">
        <f>VLOOKUP($A12,'Return Data'!$B$7:$R$1700,11,0)</f>
        <v>-12.1142</v>
      </c>
      <c r="G12" s="66">
        <f t="shared" si="1"/>
        <v>9</v>
      </c>
      <c r="H12" s="65">
        <f>VLOOKUP($A12,'Return Data'!$B$7:$R$1700,12,0)</f>
        <v>1.2826</v>
      </c>
      <c r="I12" s="66">
        <f t="shared" si="2"/>
        <v>5</v>
      </c>
      <c r="J12" s="65">
        <f>VLOOKUP($A12,'Return Data'!$B$7:$R$1700,13,0)</f>
        <v>-6.3948</v>
      </c>
      <c r="K12" s="66">
        <f t="shared" si="3"/>
        <v>12</v>
      </c>
      <c r="L12" s="65">
        <f>VLOOKUP($A12,'Return Data'!$B$7:$R$1700,17,0)</f>
        <v>-6.0488999999999997</v>
      </c>
      <c r="M12" s="66">
        <f>RANK(L12,L$8:L$30,0)</f>
        <v>5</v>
      </c>
      <c r="N12" s="65">
        <f>VLOOKUP($A12,'Return Data'!$B$7:$R$1700,14,0)</f>
        <v>-6.5057</v>
      </c>
      <c r="O12" s="66">
        <f>RANK(N12,N$8:N$30,0)</f>
        <v>10</v>
      </c>
      <c r="P12" s="65">
        <f>VLOOKUP($A12,'Return Data'!$B$7:$R$1700,15,0)</f>
        <v>4.2674000000000003</v>
      </c>
      <c r="Q12" s="66">
        <f>RANK(P12,P$8:P$30,0)</f>
        <v>7</v>
      </c>
      <c r="R12" s="65">
        <f>VLOOKUP($A12,'Return Data'!$B$7:$R$1700,16,0)</f>
        <v>15.575699999999999</v>
      </c>
      <c r="S12" s="67">
        <f t="shared" si="4"/>
        <v>4</v>
      </c>
    </row>
    <row r="13" spans="1:20" x14ac:dyDescent="0.3">
      <c r="A13" s="63" t="s">
        <v>1550</v>
      </c>
      <c r="B13" s="64">
        <f>VLOOKUP($A13,'Return Data'!$B$7:$R$1700,3,0)</f>
        <v>44026</v>
      </c>
      <c r="C13" s="65">
        <f>VLOOKUP($A13,'Return Data'!$B$7:$R$1700,4,0)</f>
        <v>10.645</v>
      </c>
      <c r="D13" s="65">
        <f>VLOOKUP($A13,'Return Data'!$B$7:$R$1700,10,0)</f>
        <v>19.311800000000002</v>
      </c>
      <c r="E13" s="66">
        <f t="shared" si="0"/>
        <v>12</v>
      </c>
      <c r="F13" s="65">
        <f>VLOOKUP($A13,'Return Data'!$B$7:$R$1700,11,0)</f>
        <v>-9.0249000000000006</v>
      </c>
      <c r="G13" s="66">
        <f t="shared" si="1"/>
        <v>6</v>
      </c>
      <c r="H13" s="65">
        <f>VLOOKUP($A13,'Return Data'!$B$7:$R$1700,12,0)</f>
        <v>0.2354</v>
      </c>
      <c r="I13" s="66">
        <f t="shared" si="2"/>
        <v>7</v>
      </c>
      <c r="J13" s="65">
        <f>VLOOKUP($A13,'Return Data'!$B$7:$R$1700,13,0)</f>
        <v>-2.0249000000000001</v>
      </c>
      <c r="K13" s="66">
        <f t="shared" si="3"/>
        <v>9</v>
      </c>
      <c r="L13" s="65"/>
      <c r="M13" s="66"/>
      <c r="N13" s="65"/>
      <c r="O13" s="66"/>
      <c r="P13" s="65"/>
      <c r="Q13" s="66"/>
      <c r="R13" s="65">
        <f>VLOOKUP($A13,'Return Data'!$B$7:$R$1700,16,0)</f>
        <v>4.4588000000000001</v>
      </c>
      <c r="S13" s="67">
        <f t="shared" si="4"/>
        <v>15</v>
      </c>
    </row>
    <row r="14" spans="1:20" x14ac:dyDescent="0.3">
      <c r="A14" s="63" t="s">
        <v>1553</v>
      </c>
      <c r="B14" s="64">
        <f>VLOOKUP($A14,'Return Data'!$B$7:$R$1700,3,0)</f>
        <v>44026</v>
      </c>
      <c r="C14" s="65">
        <f>VLOOKUP($A14,'Return Data'!$B$7:$R$1700,4,0)</f>
        <v>43.408700000000003</v>
      </c>
      <c r="D14" s="65">
        <f>VLOOKUP($A14,'Return Data'!$B$7:$R$1700,10,0)</f>
        <v>12.6548</v>
      </c>
      <c r="E14" s="66">
        <f t="shared" si="0"/>
        <v>23</v>
      </c>
      <c r="F14" s="65">
        <f>VLOOKUP($A14,'Return Data'!$B$7:$R$1700,11,0)</f>
        <v>-22.4755</v>
      </c>
      <c r="G14" s="66">
        <f t="shared" si="1"/>
        <v>21</v>
      </c>
      <c r="H14" s="65">
        <f>VLOOKUP($A14,'Return Data'!$B$7:$R$1700,12,0)</f>
        <v>-16.4361</v>
      </c>
      <c r="I14" s="66">
        <f t="shared" si="2"/>
        <v>21</v>
      </c>
      <c r="J14" s="65">
        <f>VLOOKUP($A14,'Return Data'!$B$7:$R$1700,13,0)</f>
        <v>-21.819800000000001</v>
      </c>
      <c r="K14" s="66">
        <f t="shared" si="3"/>
        <v>20</v>
      </c>
      <c r="L14" s="65">
        <f>VLOOKUP($A14,'Return Data'!$B$7:$R$1700,17,0)</f>
        <v>-15.2323</v>
      </c>
      <c r="M14" s="66">
        <f>RANK(L14,L$8:L$30,0)</f>
        <v>14</v>
      </c>
      <c r="N14" s="65">
        <f>VLOOKUP($A14,'Return Data'!$B$7:$R$1700,14,0)</f>
        <v>-9.2752999999999997</v>
      </c>
      <c r="O14" s="66">
        <f>RANK(N14,N$8:N$30,0)</f>
        <v>13</v>
      </c>
      <c r="P14" s="65">
        <f>VLOOKUP($A14,'Return Data'!$B$7:$R$1700,15,0)</f>
        <v>1.6876</v>
      </c>
      <c r="Q14" s="66">
        <f>RANK(P14,P$8:P$30,0)</f>
        <v>8</v>
      </c>
      <c r="R14" s="65">
        <f>VLOOKUP($A14,'Return Data'!$B$7:$R$1700,16,0)</f>
        <v>13.0678</v>
      </c>
      <c r="S14" s="67">
        <f t="shared" si="4"/>
        <v>5</v>
      </c>
    </row>
    <row r="15" spans="1:20" x14ac:dyDescent="0.3">
      <c r="A15" s="63" t="s">
        <v>1554</v>
      </c>
      <c r="B15" s="64">
        <f>VLOOKUP($A15,'Return Data'!$B$7:$R$1700,3,0)</f>
        <v>44026</v>
      </c>
      <c r="C15" s="65">
        <f>VLOOKUP($A15,'Return Data'!$B$7:$R$1700,4,0)</f>
        <v>35.36</v>
      </c>
      <c r="D15" s="65">
        <f>VLOOKUP($A15,'Return Data'!$B$7:$R$1700,10,0)</f>
        <v>20.781500000000001</v>
      </c>
      <c r="E15" s="66">
        <f t="shared" si="0"/>
        <v>9</v>
      </c>
      <c r="F15" s="65">
        <f>VLOOKUP($A15,'Return Data'!$B$7:$R$1700,11,0)</f>
        <v>-18.276800000000001</v>
      </c>
      <c r="G15" s="66">
        <f t="shared" si="1"/>
        <v>18</v>
      </c>
      <c r="H15" s="65">
        <f>VLOOKUP($A15,'Return Data'!$B$7:$R$1700,12,0)</f>
        <v>-12.6417</v>
      </c>
      <c r="I15" s="66">
        <f t="shared" si="2"/>
        <v>18</v>
      </c>
      <c r="J15" s="65">
        <f>VLOOKUP($A15,'Return Data'!$B$7:$R$1700,13,0)</f>
        <v>-20.308299999999999</v>
      </c>
      <c r="K15" s="66">
        <f t="shared" si="3"/>
        <v>19</v>
      </c>
      <c r="L15" s="65">
        <f>VLOOKUP($A15,'Return Data'!$B$7:$R$1700,17,0)</f>
        <v>-12.4033</v>
      </c>
      <c r="M15" s="66">
        <f>RANK(L15,L$8:L$30,0)</f>
        <v>11</v>
      </c>
      <c r="N15" s="65">
        <f>VLOOKUP($A15,'Return Data'!$B$7:$R$1700,14,0)</f>
        <v>-4.1075999999999997</v>
      </c>
      <c r="O15" s="66">
        <f>RANK(N15,N$8:N$30,0)</f>
        <v>5</v>
      </c>
      <c r="P15" s="65">
        <f>VLOOKUP($A15,'Return Data'!$B$7:$R$1700,15,0)</f>
        <v>5.73</v>
      </c>
      <c r="Q15" s="66">
        <f>RANK(P15,P$8:P$30,0)</f>
        <v>5</v>
      </c>
      <c r="R15" s="65">
        <f>VLOOKUP($A15,'Return Data'!$B$7:$R$1700,16,0)</f>
        <v>11.178900000000001</v>
      </c>
      <c r="S15" s="67">
        <f t="shared" si="4"/>
        <v>8</v>
      </c>
    </row>
    <row r="16" spans="1:20" x14ac:dyDescent="0.3">
      <c r="A16" s="63" t="s">
        <v>1557</v>
      </c>
      <c r="B16" s="64">
        <f>VLOOKUP($A16,'Return Data'!$B$7:$R$1700,3,0)</f>
        <v>44026</v>
      </c>
      <c r="C16" s="65">
        <f>VLOOKUP($A16,'Return Data'!$B$7:$R$1700,4,0)</f>
        <v>42.598300000000002</v>
      </c>
      <c r="D16" s="65">
        <f>VLOOKUP($A16,'Return Data'!$B$7:$R$1700,10,0)</f>
        <v>24.247599999999998</v>
      </c>
      <c r="E16" s="66">
        <f t="shared" si="0"/>
        <v>2</v>
      </c>
      <c r="F16" s="65">
        <f>VLOOKUP($A16,'Return Data'!$B$7:$R$1700,11,0)</f>
        <v>-12.3996</v>
      </c>
      <c r="G16" s="66">
        <f t="shared" si="1"/>
        <v>10</v>
      </c>
      <c r="H16" s="65">
        <f>VLOOKUP($A16,'Return Data'!$B$7:$R$1700,12,0)</f>
        <v>-7.0095000000000001</v>
      </c>
      <c r="I16" s="66">
        <f t="shared" si="2"/>
        <v>14</v>
      </c>
      <c r="J16" s="65">
        <f>VLOOKUP($A16,'Return Data'!$B$7:$R$1700,13,0)</f>
        <v>-12.8268</v>
      </c>
      <c r="K16" s="66">
        <f t="shared" si="3"/>
        <v>15</v>
      </c>
      <c r="L16" s="65">
        <f>VLOOKUP($A16,'Return Data'!$B$7:$R$1700,17,0)</f>
        <v>-12.2311</v>
      </c>
      <c r="M16" s="66">
        <f>RANK(L16,L$8:L$30,0)</f>
        <v>10</v>
      </c>
      <c r="N16" s="65">
        <f>VLOOKUP($A16,'Return Data'!$B$7:$R$1700,14,0)</f>
        <v>-8.3957999999999995</v>
      </c>
      <c r="O16" s="66">
        <f>RANK(N16,N$8:N$30,0)</f>
        <v>12</v>
      </c>
      <c r="P16" s="65">
        <f>VLOOKUP($A16,'Return Data'!$B$7:$R$1700,15,0)</f>
        <v>0.98199999999999998</v>
      </c>
      <c r="Q16" s="66">
        <f>RANK(P16,P$8:P$30,0)</f>
        <v>12</v>
      </c>
      <c r="R16" s="65">
        <f>VLOOKUP($A16,'Return Data'!$B$7:$R$1700,16,0)</f>
        <v>10.058299999999999</v>
      </c>
      <c r="S16" s="67">
        <f t="shared" si="4"/>
        <v>9</v>
      </c>
    </row>
    <row r="17" spans="1:19" x14ac:dyDescent="0.3">
      <c r="A17" s="63" t="s">
        <v>1559</v>
      </c>
      <c r="B17" s="64">
        <f>VLOOKUP($A17,'Return Data'!$B$7:$R$1700,3,0)</f>
        <v>44026</v>
      </c>
      <c r="C17" s="65">
        <f>VLOOKUP($A17,'Return Data'!$B$7:$R$1700,4,0)</f>
        <v>23.03</v>
      </c>
      <c r="D17" s="65">
        <f>VLOOKUP($A17,'Return Data'!$B$7:$R$1700,10,0)</f>
        <v>21.146799999999999</v>
      </c>
      <c r="E17" s="66">
        <f t="shared" si="0"/>
        <v>7</v>
      </c>
      <c r="F17" s="65">
        <f>VLOOKUP($A17,'Return Data'!$B$7:$R$1700,11,0)</f>
        <v>-17.925899999999999</v>
      </c>
      <c r="G17" s="66">
        <f t="shared" si="1"/>
        <v>16</v>
      </c>
      <c r="H17" s="65">
        <f>VLOOKUP($A17,'Return Data'!$B$7:$R$1700,12,0)</f>
        <v>-8.6473999999999993</v>
      </c>
      <c r="I17" s="66">
        <f t="shared" si="2"/>
        <v>16</v>
      </c>
      <c r="J17" s="65">
        <f>VLOOKUP($A17,'Return Data'!$B$7:$R$1700,13,0)</f>
        <v>-12.0657</v>
      </c>
      <c r="K17" s="66">
        <f t="shared" si="3"/>
        <v>14</v>
      </c>
      <c r="L17" s="65">
        <f>VLOOKUP($A17,'Return Data'!$B$7:$R$1700,17,0)</f>
        <v>-5.7243000000000004</v>
      </c>
      <c r="M17" s="66">
        <f>RANK(L17,L$8:L$30,0)</f>
        <v>4</v>
      </c>
      <c r="N17" s="65">
        <f>VLOOKUP($A17,'Return Data'!$B$7:$R$1700,14,0)</f>
        <v>-5.1234999999999999</v>
      </c>
      <c r="O17" s="66">
        <f>RANK(N17,N$8:N$30,0)</f>
        <v>8</v>
      </c>
      <c r="P17" s="65">
        <f>VLOOKUP($A17,'Return Data'!$B$7:$R$1700,15,0)</f>
        <v>1.5913999999999999</v>
      </c>
      <c r="Q17" s="66">
        <f>RANK(P17,P$8:P$30,0)</f>
        <v>9</v>
      </c>
      <c r="R17" s="65">
        <f>VLOOKUP($A17,'Return Data'!$B$7:$R$1700,16,0)</f>
        <v>8.6927000000000003</v>
      </c>
      <c r="S17" s="67">
        <f t="shared" si="4"/>
        <v>12</v>
      </c>
    </row>
    <row r="18" spans="1:19" x14ac:dyDescent="0.3">
      <c r="A18" s="63" t="s">
        <v>1561</v>
      </c>
      <c r="B18" s="64">
        <f>VLOOKUP($A18,'Return Data'!$B$7:$R$1700,3,0)</f>
        <v>44026</v>
      </c>
      <c r="C18" s="65">
        <f>VLOOKUP($A18,'Return Data'!$B$7:$R$1700,4,0)</f>
        <v>8.25</v>
      </c>
      <c r="D18" s="65">
        <f>VLOOKUP($A18,'Return Data'!$B$7:$R$1700,10,0)</f>
        <v>15.708299999999999</v>
      </c>
      <c r="E18" s="66">
        <f t="shared" si="0"/>
        <v>19</v>
      </c>
      <c r="F18" s="65">
        <f>VLOOKUP($A18,'Return Data'!$B$7:$R$1700,11,0)</f>
        <v>-16.834700000000002</v>
      </c>
      <c r="G18" s="66">
        <f t="shared" si="1"/>
        <v>15</v>
      </c>
      <c r="H18" s="65">
        <f>VLOOKUP($A18,'Return Data'!$B$7:$R$1700,12,0)</f>
        <v>-10.2285</v>
      </c>
      <c r="I18" s="66">
        <f t="shared" si="2"/>
        <v>17</v>
      </c>
      <c r="J18" s="65">
        <f>VLOOKUP($A18,'Return Data'!$B$7:$R$1700,13,0)</f>
        <v>-13.883100000000001</v>
      </c>
      <c r="K18" s="66">
        <f t="shared" si="3"/>
        <v>16</v>
      </c>
      <c r="L18" s="65">
        <f>VLOOKUP($A18,'Return Data'!$B$7:$R$1700,17,0)</f>
        <v>-11.6652</v>
      </c>
      <c r="M18" s="66">
        <f>RANK(L18,L$8:L$30,0)</f>
        <v>9</v>
      </c>
      <c r="N18" s="65">
        <f>VLOOKUP($A18,'Return Data'!$B$7:$R$1700,14,0)</f>
        <v>-6.3922999999999996</v>
      </c>
      <c r="O18" s="66">
        <f>RANK(N18,N$8:N$30,0)</f>
        <v>9</v>
      </c>
      <c r="P18" s="65"/>
      <c r="Q18" s="66"/>
      <c r="R18" s="65">
        <f>VLOOKUP($A18,'Return Data'!$B$7:$R$1700,16,0)</f>
        <v>-6.0819999999999999</v>
      </c>
      <c r="S18" s="67">
        <f t="shared" si="4"/>
        <v>22</v>
      </c>
    </row>
    <row r="19" spans="1:19" x14ac:dyDescent="0.3">
      <c r="A19" s="63" t="s">
        <v>1562</v>
      </c>
      <c r="B19" s="64">
        <f>VLOOKUP($A19,'Return Data'!$B$7:$R$1700,3,0)</f>
        <v>44026</v>
      </c>
      <c r="C19" s="65">
        <f>VLOOKUP($A19,'Return Data'!$B$7:$R$1700,4,0)</f>
        <v>10.25</v>
      </c>
      <c r="D19" s="65">
        <f>VLOOKUP($A19,'Return Data'!$B$7:$R$1700,10,0)</f>
        <v>13.2597</v>
      </c>
      <c r="E19" s="66">
        <f t="shared" si="0"/>
        <v>22</v>
      </c>
      <c r="F19" s="65"/>
      <c r="G19" s="66"/>
      <c r="H19" s="65"/>
      <c r="I19" s="66"/>
      <c r="J19" s="65"/>
      <c r="K19" s="66"/>
      <c r="L19" s="65"/>
      <c r="M19" s="66"/>
      <c r="N19" s="65"/>
      <c r="O19" s="66"/>
      <c r="P19" s="65"/>
      <c r="Q19" s="66"/>
      <c r="R19" s="65">
        <f>VLOOKUP($A19,'Return Data'!$B$7:$R$1700,16,0)</f>
        <v>2.5</v>
      </c>
      <c r="S19" s="67">
        <f t="shared" si="4"/>
        <v>18</v>
      </c>
    </row>
    <row r="20" spans="1:19" x14ac:dyDescent="0.3">
      <c r="A20" s="63" t="s">
        <v>1564</v>
      </c>
      <c r="B20" s="64">
        <f>VLOOKUP($A20,'Return Data'!$B$7:$R$1700,3,0)</f>
        <v>44026</v>
      </c>
      <c r="C20" s="65">
        <f>VLOOKUP($A20,'Return Data'!$B$7:$R$1700,4,0)</f>
        <v>10.3</v>
      </c>
      <c r="D20" s="65">
        <f>VLOOKUP($A20,'Return Data'!$B$7:$R$1700,10,0)</f>
        <v>17.579899999999999</v>
      </c>
      <c r="E20" s="66">
        <f t="shared" si="0"/>
        <v>13</v>
      </c>
      <c r="F20" s="65">
        <f>VLOOKUP($A20,'Return Data'!$B$7:$R$1700,11,0)</f>
        <v>-10.122199999999999</v>
      </c>
      <c r="G20" s="66">
        <f>RANK(F20,F$8:F$30,0)</f>
        <v>7</v>
      </c>
      <c r="H20" s="65">
        <f>VLOOKUP($A20,'Return Data'!$B$7:$R$1700,12,0)</f>
        <v>0.88149999999999995</v>
      </c>
      <c r="I20" s="66">
        <f>RANK(H20,H$8:H$30,0)</f>
        <v>6</v>
      </c>
      <c r="J20" s="65">
        <f>VLOOKUP($A20,'Return Data'!$B$7:$R$1700,13,0)</f>
        <v>-9.7000000000000003E-2</v>
      </c>
      <c r="K20" s="66">
        <f>RANK(J20,J$8:J$30,0)</f>
        <v>5</v>
      </c>
      <c r="L20" s="65"/>
      <c r="M20" s="66"/>
      <c r="N20" s="65"/>
      <c r="O20" s="66"/>
      <c r="P20" s="65"/>
      <c r="Q20" s="66"/>
      <c r="R20" s="65">
        <f>VLOOKUP($A20,'Return Data'!$B$7:$R$1700,16,0)</f>
        <v>1.7468999999999999</v>
      </c>
      <c r="S20" s="67">
        <f t="shared" si="4"/>
        <v>19</v>
      </c>
    </row>
    <row r="21" spans="1:19" x14ac:dyDescent="0.3">
      <c r="A21" s="63" t="s">
        <v>1566</v>
      </c>
      <c r="B21" s="64">
        <f>VLOOKUP($A21,'Return Data'!$B$7:$R$1700,3,0)</f>
        <v>44026</v>
      </c>
      <c r="C21" s="65">
        <f>VLOOKUP($A21,'Return Data'!$B$7:$R$1700,4,0)</f>
        <v>8.4568999999999992</v>
      </c>
      <c r="D21" s="65">
        <f>VLOOKUP($A21,'Return Data'!$B$7:$R$1700,10,0)</f>
        <v>22.9344</v>
      </c>
      <c r="E21" s="66">
        <f t="shared" si="0"/>
        <v>3</v>
      </c>
      <c r="F21" s="65"/>
      <c r="G21" s="66"/>
      <c r="H21" s="65"/>
      <c r="I21" s="66"/>
      <c r="J21" s="65"/>
      <c r="K21" s="66"/>
      <c r="L21" s="65"/>
      <c r="M21" s="66"/>
      <c r="N21" s="65"/>
      <c r="O21" s="66"/>
      <c r="P21" s="65"/>
      <c r="Q21" s="66"/>
      <c r="R21" s="65">
        <f>VLOOKUP($A21,'Return Data'!$B$7:$R$1700,16,0)</f>
        <v>-15.430999999999999</v>
      </c>
      <c r="S21" s="67">
        <f t="shared" si="4"/>
        <v>23</v>
      </c>
    </row>
    <row r="22" spans="1:19" x14ac:dyDescent="0.3">
      <c r="A22" s="63" t="s">
        <v>1569</v>
      </c>
      <c r="B22" s="64">
        <f>VLOOKUP($A22,'Return Data'!$B$7:$R$1700,3,0)</f>
        <v>44026</v>
      </c>
      <c r="C22" s="65">
        <f>VLOOKUP($A22,'Return Data'!$B$7:$R$1700,4,0)</f>
        <v>71.875</v>
      </c>
      <c r="D22" s="65">
        <f>VLOOKUP($A22,'Return Data'!$B$7:$R$1700,10,0)</f>
        <v>21.962599999999998</v>
      </c>
      <c r="E22" s="66">
        <f t="shared" si="0"/>
        <v>5</v>
      </c>
      <c r="F22" s="65">
        <f>VLOOKUP($A22,'Return Data'!$B$7:$R$1700,11,0)</f>
        <v>-14.1053</v>
      </c>
      <c r="G22" s="66">
        <f t="shared" ref="G22:G30" si="5">RANK(F22,F$8:F$30,0)</f>
        <v>14</v>
      </c>
      <c r="H22" s="65">
        <f>VLOOKUP($A22,'Return Data'!$B$7:$R$1700,12,0)</f>
        <v>-3.6812</v>
      </c>
      <c r="I22" s="66">
        <f t="shared" ref="I22:I30" si="6">RANK(H22,H$8:H$30,0)</f>
        <v>12</v>
      </c>
      <c r="J22" s="65">
        <f>VLOOKUP($A22,'Return Data'!$B$7:$R$1700,13,0)</f>
        <v>-4.8026</v>
      </c>
      <c r="K22" s="66">
        <f t="shared" ref="K22:K30" si="7">RANK(J22,J$8:J$30,0)</f>
        <v>11</v>
      </c>
      <c r="L22" s="65">
        <f>VLOOKUP($A22,'Return Data'!$B$7:$R$1700,17,0)</f>
        <v>-4.7664999999999997</v>
      </c>
      <c r="M22" s="66">
        <f>RANK(L22,L$8:L$30,0)</f>
        <v>3</v>
      </c>
      <c r="N22" s="65">
        <f>VLOOKUP($A22,'Return Data'!$B$7:$R$1700,14,0)</f>
        <v>-3.0095000000000001</v>
      </c>
      <c r="O22" s="66">
        <f>RANK(N22,N$8:N$30,0)</f>
        <v>4</v>
      </c>
      <c r="P22" s="65">
        <f>VLOOKUP($A22,'Return Data'!$B$7:$R$1700,15,0)</f>
        <v>5.5019</v>
      </c>
      <c r="Q22" s="66">
        <f>RANK(P22,P$8:P$30,0)</f>
        <v>6</v>
      </c>
      <c r="R22" s="65">
        <f>VLOOKUP($A22,'Return Data'!$B$7:$R$1700,16,0)</f>
        <v>12.0824</v>
      </c>
      <c r="S22" s="67">
        <f t="shared" si="4"/>
        <v>6</v>
      </c>
    </row>
    <row r="23" spans="1:19" x14ac:dyDescent="0.3">
      <c r="A23" s="63" t="s">
        <v>1570</v>
      </c>
      <c r="B23" s="64">
        <f>VLOOKUP($A23,'Return Data'!$B$7:$R$1700,3,0)</f>
        <v>44026</v>
      </c>
      <c r="C23" s="65">
        <f>VLOOKUP($A23,'Return Data'!$B$7:$R$1700,4,0)</f>
        <v>19.733000000000001</v>
      </c>
      <c r="D23" s="65">
        <f>VLOOKUP($A23,'Return Data'!$B$7:$R$1700,10,0)</f>
        <v>17.2211</v>
      </c>
      <c r="E23" s="66">
        <f t="shared" si="0"/>
        <v>15</v>
      </c>
      <c r="F23" s="65">
        <f>VLOOKUP($A23,'Return Data'!$B$7:$R$1700,11,0)</f>
        <v>-20.5212</v>
      </c>
      <c r="G23" s="66">
        <f t="shared" si="5"/>
        <v>19</v>
      </c>
      <c r="H23" s="65">
        <f>VLOOKUP($A23,'Return Data'!$B$7:$R$1700,12,0)</f>
        <v>-13.5768</v>
      </c>
      <c r="I23" s="66">
        <f t="shared" si="6"/>
        <v>19</v>
      </c>
      <c r="J23" s="65">
        <f>VLOOKUP($A23,'Return Data'!$B$7:$R$1700,13,0)</f>
        <v>-18.7608</v>
      </c>
      <c r="K23" s="66">
        <f t="shared" si="7"/>
        <v>18</v>
      </c>
      <c r="L23" s="65">
        <f>VLOOKUP($A23,'Return Data'!$B$7:$R$1700,17,0)</f>
        <v>-14.1015</v>
      </c>
      <c r="M23" s="66">
        <f>RANK(L23,L$8:L$30,0)</f>
        <v>13</v>
      </c>
      <c r="N23" s="65">
        <f>VLOOKUP($A23,'Return Data'!$B$7:$R$1700,14,0)</f>
        <v>-7.5334000000000003</v>
      </c>
      <c r="O23" s="66">
        <f>RANK(N23,N$8:N$30,0)</f>
        <v>11</v>
      </c>
      <c r="P23" s="65">
        <f>VLOOKUP($A23,'Return Data'!$B$7:$R$1700,15,0)</f>
        <v>6.0877999999999997</v>
      </c>
      <c r="Q23" s="66">
        <f>RANK(P23,P$8:P$30,0)</f>
        <v>4</v>
      </c>
      <c r="R23" s="65">
        <f>VLOOKUP($A23,'Return Data'!$B$7:$R$1700,16,0)</f>
        <v>11.629899999999999</v>
      </c>
      <c r="S23" s="67">
        <f t="shared" si="4"/>
        <v>7</v>
      </c>
    </row>
    <row r="24" spans="1:19" x14ac:dyDescent="0.3">
      <c r="A24" s="63" t="s">
        <v>1573</v>
      </c>
      <c r="B24" s="64">
        <f>VLOOKUP($A24,'Return Data'!$B$7:$R$1700,3,0)</f>
        <v>44026</v>
      </c>
      <c r="C24" s="65">
        <f>VLOOKUP($A24,'Return Data'!$B$7:$R$1700,4,0)</f>
        <v>37.783299999999997</v>
      </c>
      <c r="D24" s="65">
        <f>VLOOKUP($A24,'Return Data'!$B$7:$R$1700,10,0)</f>
        <v>20.748899999999999</v>
      </c>
      <c r="E24" s="66">
        <f t="shared" si="0"/>
        <v>10</v>
      </c>
      <c r="F24" s="65">
        <f>VLOOKUP($A24,'Return Data'!$B$7:$R$1700,11,0)</f>
        <v>-13.426600000000001</v>
      </c>
      <c r="G24" s="66">
        <f t="shared" si="5"/>
        <v>13</v>
      </c>
      <c r="H24" s="65">
        <f>VLOOKUP($A24,'Return Data'!$B$7:$R$1700,12,0)</f>
        <v>-2.8767</v>
      </c>
      <c r="I24" s="66">
        <f t="shared" si="6"/>
        <v>11</v>
      </c>
      <c r="J24" s="65">
        <f>VLOOKUP($A24,'Return Data'!$B$7:$R$1700,13,0)</f>
        <v>-7.4515000000000002</v>
      </c>
      <c r="K24" s="66">
        <f t="shared" si="7"/>
        <v>13</v>
      </c>
      <c r="L24" s="65">
        <f>VLOOKUP($A24,'Return Data'!$B$7:$R$1700,17,0)</f>
        <v>-6.625</v>
      </c>
      <c r="M24" s="66">
        <f>RANK(L24,L$8:L$30,0)</f>
        <v>7</v>
      </c>
      <c r="N24" s="65">
        <f>VLOOKUP($A24,'Return Data'!$B$7:$R$1700,14,0)</f>
        <v>-2.1655000000000002</v>
      </c>
      <c r="O24" s="66">
        <f>RANK(N24,N$8:N$30,0)</f>
        <v>3</v>
      </c>
      <c r="P24" s="65">
        <f>VLOOKUP($A24,'Return Data'!$B$7:$R$1700,15,0)</f>
        <v>8.1156000000000006</v>
      </c>
      <c r="Q24" s="66">
        <f>RANK(P24,P$8:P$30,0)</f>
        <v>3</v>
      </c>
      <c r="R24" s="65">
        <f>VLOOKUP($A24,'Return Data'!$B$7:$R$1700,16,0)</f>
        <v>17.798200000000001</v>
      </c>
      <c r="S24" s="67">
        <f t="shared" si="4"/>
        <v>3</v>
      </c>
    </row>
    <row r="25" spans="1:19" x14ac:dyDescent="0.3">
      <c r="A25" s="63" t="s">
        <v>1574</v>
      </c>
      <c r="B25" s="64">
        <f>VLOOKUP($A25,'Return Data'!$B$7:$R$1700,3,0)</f>
        <v>44026</v>
      </c>
      <c r="C25" s="65">
        <f>VLOOKUP($A25,'Return Data'!$B$7:$R$1700,4,0)</f>
        <v>10.3</v>
      </c>
      <c r="D25" s="65">
        <f>VLOOKUP($A25,'Return Data'!$B$7:$R$1700,10,0)</f>
        <v>22.9117</v>
      </c>
      <c r="E25" s="66">
        <f t="shared" si="0"/>
        <v>4</v>
      </c>
      <c r="F25" s="65">
        <f>VLOOKUP($A25,'Return Data'!$B$7:$R$1700,11,0)</f>
        <v>-5.2438000000000002</v>
      </c>
      <c r="G25" s="66">
        <f t="shared" si="5"/>
        <v>3</v>
      </c>
      <c r="H25" s="65">
        <f>VLOOKUP($A25,'Return Data'!$B$7:$R$1700,12,0)</f>
        <v>7.6280000000000001</v>
      </c>
      <c r="I25" s="66">
        <f t="shared" si="6"/>
        <v>3</v>
      </c>
      <c r="J25" s="65">
        <f>VLOOKUP($A25,'Return Data'!$B$7:$R$1700,13,0)</f>
        <v>3</v>
      </c>
      <c r="K25" s="66">
        <f t="shared" si="7"/>
        <v>2</v>
      </c>
      <c r="L25" s="65"/>
      <c r="M25" s="66"/>
      <c r="N25" s="65"/>
      <c r="O25" s="66"/>
      <c r="P25" s="65"/>
      <c r="Q25" s="66"/>
      <c r="R25" s="65">
        <f>VLOOKUP($A25,'Return Data'!$B$7:$R$1700,16,0)</f>
        <v>2.5528</v>
      </c>
      <c r="S25" s="67">
        <f t="shared" si="4"/>
        <v>17</v>
      </c>
    </row>
    <row r="26" spans="1:19" x14ac:dyDescent="0.3">
      <c r="A26" s="63" t="s">
        <v>1577</v>
      </c>
      <c r="B26" s="64">
        <f>VLOOKUP($A26,'Return Data'!$B$7:$R$1700,3,0)</f>
        <v>44026</v>
      </c>
      <c r="C26" s="65">
        <f>VLOOKUP($A26,'Return Data'!$B$7:$R$1700,4,0)</f>
        <v>44.487000000000002</v>
      </c>
      <c r="D26" s="65">
        <f>VLOOKUP($A26,'Return Data'!$B$7:$R$1700,10,0)</f>
        <v>30.6355</v>
      </c>
      <c r="E26" s="66">
        <f t="shared" si="0"/>
        <v>1</v>
      </c>
      <c r="F26" s="65">
        <f>VLOOKUP($A26,'Return Data'!$B$7:$R$1700,11,0)</f>
        <v>1.9662999999999999</v>
      </c>
      <c r="G26" s="66">
        <f t="shared" si="5"/>
        <v>1</v>
      </c>
      <c r="H26" s="65">
        <f>VLOOKUP($A26,'Return Data'!$B$7:$R$1700,12,0)</f>
        <v>14.848699999999999</v>
      </c>
      <c r="I26" s="66">
        <f t="shared" si="6"/>
        <v>1</v>
      </c>
      <c r="J26" s="65">
        <f>VLOOKUP($A26,'Return Data'!$B$7:$R$1700,13,0)</f>
        <v>-1.3771</v>
      </c>
      <c r="K26" s="66">
        <f t="shared" si="7"/>
        <v>7</v>
      </c>
      <c r="L26" s="65">
        <f>VLOOKUP($A26,'Return Data'!$B$7:$R$1700,17,0)</f>
        <v>-7.2725999999999997</v>
      </c>
      <c r="M26" s="66">
        <f>RANK(L26,L$8:L$30,0)</f>
        <v>8</v>
      </c>
      <c r="N26" s="65">
        <f>VLOOKUP($A26,'Return Data'!$B$7:$R$1700,14,0)</f>
        <v>-4.4459999999999997</v>
      </c>
      <c r="O26" s="66">
        <f>RANK(N26,N$8:N$30,0)</f>
        <v>7</v>
      </c>
      <c r="P26" s="65">
        <f>VLOOKUP($A26,'Return Data'!$B$7:$R$1700,15,0)</f>
        <v>0.7147</v>
      </c>
      <c r="Q26" s="66">
        <f>RANK(P26,P$8:P$30,0)</f>
        <v>13</v>
      </c>
      <c r="R26" s="65">
        <f>VLOOKUP($A26,'Return Data'!$B$7:$R$1700,16,0)</f>
        <v>3.5949</v>
      </c>
      <c r="S26" s="67">
        <f t="shared" si="4"/>
        <v>16</v>
      </c>
    </row>
    <row r="27" spans="1:19" x14ac:dyDescent="0.3">
      <c r="A27" s="63" t="s">
        <v>1578</v>
      </c>
      <c r="B27" s="64">
        <f>VLOOKUP($A27,'Return Data'!$B$7:$R$1700,3,0)</f>
        <v>44026</v>
      </c>
      <c r="C27" s="65">
        <f>VLOOKUP($A27,'Return Data'!$B$7:$R$1700,4,0)</f>
        <v>54.257399999999997</v>
      </c>
      <c r="D27" s="65">
        <f>VLOOKUP($A27,'Return Data'!$B$7:$R$1700,10,0)</f>
        <v>17.000399999999999</v>
      </c>
      <c r="E27" s="66">
        <f t="shared" si="0"/>
        <v>17</v>
      </c>
      <c r="F27" s="65">
        <f>VLOOKUP($A27,'Return Data'!$B$7:$R$1700,11,0)</f>
        <v>-8.4872999999999994</v>
      </c>
      <c r="G27" s="66">
        <f t="shared" si="5"/>
        <v>5</v>
      </c>
      <c r="H27" s="65">
        <f>VLOOKUP($A27,'Return Data'!$B$7:$R$1700,12,0)</f>
        <v>-1.2887999999999999</v>
      </c>
      <c r="I27" s="66">
        <f t="shared" si="6"/>
        <v>9</v>
      </c>
      <c r="J27" s="65">
        <f>VLOOKUP($A27,'Return Data'!$B$7:$R$1700,13,0)</f>
        <v>-3.8899999999999997E-2</v>
      </c>
      <c r="K27" s="66">
        <f t="shared" si="7"/>
        <v>4</v>
      </c>
      <c r="L27" s="65">
        <f>VLOOKUP($A27,'Return Data'!$B$7:$R$1700,17,0)</f>
        <v>-0.43609999999999999</v>
      </c>
      <c r="M27" s="66">
        <f>RANK(L27,L$8:L$30,0)</f>
        <v>2</v>
      </c>
      <c r="N27" s="65">
        <f>VLOOKUP($A27,'Return Data'!$B$7:$R$1700,14,0)</f>
        <v>4.3171999999999997</v>
      </c>
      <c r="O27" s="66">
        <f>RANK(N27,N$8:N$30,0)</f>
        <v>2</v>
      </c>
      <c r="P27" s="65">
        <f>VLOOKUP($A27,'Return Data'!$B$7:$R$1700,15,0)</f>
        <v>10.592599999999999</v>
      </c>
      <c r="Q27" s="66">
        <f>RANK(P27,P$8:P$30,0)</f>
        <v>1</v>
      </c>
      <c r="R27" s="65">
        <f>VLOOKUP($A27,'Return Data'!$B$7:$R$1700,16,0)</f>
        <v>21.147099999999998</v>
      </c>
      <c r="S27" s="67">
        <f t="shared" si="4"/>
        <v>1</v>
      </c>
    </row>
    <row r="28" spans="1:19" x14ac:dyDescent="0.3">
      <c r="A28" s="63" t="s">
        <v>1581</v>
      </c>
      <c r="B28" s="64">
        <f>VLOOKUP($A28,'Return Data'!$B$7:$R$1700,3,0)</f>
        <v>44026</v>
      </c>
      <c r="C28" s="65">
        <f>VLOOKUP($A28,'Return Data'!$B$7:$R$1700,4,0)</f>
        <v>68.343900000000005</v>
      </c>
      <c r="D28" s="65">
        <f>VLOOKUP($A28,'Return Data'!$B$7:$R$1700,10,0)</f>
        <v>16.528400000000001</v>
      </c>
      <c r="E28" s="66">
        <f t="shared" si="0"/>
        <v>18</v>
      </c>
      <c r="F28" s="65">
        <f>VLOOKUP($A28,'Return Data'!$B$7:$R$1700,11,0)</f>
        <v>-18.2044</v>
      </c>
      <c r="G28" s="66">
        <f t="shared" si="5"/>
        <v>17</v>
      </c>
      <c r="H28" s="65">
        <f>VLOOKUP($A28,'Return Data'!$B$7:$R$1700,12,0)</f>
        <v>-7.6684999999999999</v>
      </c>
      <c r="I28" s="66">
        <f t="shared" si="6"/>
        <v>15</v>
      </c>
      <c r="J28" s="65">
        <f>VLOOKUP($A28,'Return Data'!$B$7:$R$1700,13,0)</f>
        <v>-16.271699999999999</v>
      </c>
      <c r="K28" s="66">
        <f t="shared" si="7"/>
        <v>17</v>
      </c>
      <c r="L28" s="65">
        <f>VLOOKUP($A28,'Return Data'!$B$7:$R$1700,17,0)</f>
        <v>-13.8437</v>
      </c>
      <c r="M28" s="66">
        <f>RANK(L28,L$8:L$30,0)</f>
        <v>12</v>
      </c>
      <c r="N28" s="65">
        <f>VLOOKUP($A28,'Return Data'!$B$7:$R$1700,14,0)</f>
        <v>-12.11</v>
      </c>
      <c r="O28" s="66">
        <f>RANK(N28,N$8:N$30,0)</f>
        <v>15</v>
      </c>
      <c r="P28" s="65">
        <f>VLOOKUP($A28,'Return Data'!$B$7:$R$1700,15,0)</f>
        <v>-1.0189999999999999</v>
      </c>
      <c r="Q28" s="66">
        <f>RANK(P28,P$8:P$30,0)</f>
        <v>14</v>
      </c>
      <c r="R28" s="65">
        <f>VLOOKUP($A28,'Return Data'!$B$7:$R$1700,16,0)</f>
        <v>9.4870999999999999</v>
      </c>
      <c r="S28" s="67">
        <f t="shared" si="4"/>
        <v>11</v>
      </c>
    </row>
    <row r="29" spans="1:19" x14ac:dyDescent="0.3">
      <c r="A29" s="63" t="s">
        <v>1582</v>
      </c>
      <c r="B29" s="64">
        <f>VLOOKUP($A29,'Return Data'!$B$7:$R$1700,3,0)</f>
        <v>44026</v>
      </c>
      <c r="C29" s="65">
        <f>VLOOKUP($A29,'Return Data'!$B$7:$R$1700,4,0)</f>
        <v>10.0617</v>
      </c>
      <c r="D29" s="65">
        <f>VLOOKUP($A29,'Return Data'!$B$7:$R$1700,10,0)</f>
        <v>19.7608</v>
      </c>
      <c r="E29" s="66">
        <f t="shared" si="0"/>
        <v>11</v>
      </c>
      <c r="F29" s="65">
        <f>VLOOKUP($A29,'Return Data'!$B$7:$R$1700,11,0)</f>
        <v>-10.7689</v>
      </c>
      <c r="G29" s="66">
        <f t="shared" si="5"/>
        <v>8</v>
      </c>
      <c r="H29" s="65">
        <f>VLOOKUP($A29,'Return Data'!$B$7:$R$1700,12,0)</f>
        <v>-0.58389999999999997</v>
      </c>
      <c r="I29" s="66">
        <f t="shared" si="6"/>
        <v>8</v>
      </c>
      <c r="J29" s="65">
        <f>VLOOKUP($A29,'Return Data'!$B$7:$R$1700,13,0)</f>
        <v>-2.1654</v>
      </c>
      <c r="K29" s="66">
        <f t="shared" si="7"/>
        <v>10</v>
      </c>
      <c r="L29" s="65"/>
      <c r="M29" s="66"/>
      <c r="N29" s="65"/>
      <c r="O29" s="66"/>
      <c r="P29" s="65"/>
      <c r="Q29" s="66"/>
      <c r="R29" s="65">
        <f>VLOOKUP($A29,'Return Data'!$B$7:$R$1700,16,0)</f>
        <v>0.36870000000000003</v>
      </c>
      <c r="S29" s="67">
        <f t="shared" si="4"/>
        <v>20</v>
      </c>
    </row>
    <row r="30" spans="1:19" x14ac:dyDescent="0.3">
      <c r="A30" s="63" t="s">
        <v>1584</v>
      </c>
      <c r="B30" s="64">
        <f>VLOOKUP($A30,'Return Data'!$B$7:$R$1700,3,0)</f>
        <v>44026</v>
      </c>
      <c r="C30" s="65">
        <f>VLOOKUP($A30,'Return Data'!$B$7:$R$1700,4,0)</f>
        <v>13.48</v>
      </c>
      <c r="D30" s="65">
        <f>VLOOKUP($A30,'Return Data'!$B$7:$R$1700,10,0)</f>
        <v>14.140599999999999</v>
      </c>
      <c r="E30" s="66">
        <f t="shared" si="0"/>
        <v>20</v>
      </c>
      <c r="F30" s="65">
        <f>VLOOKUP($A30,'Return Data'!$B$7:$R$1700,11,0)</f>
        <v>-12.4107</v>
      </c>
      <c r="G30" s="66">
        <f t="shared" si="5"/>
        <v>12</v>
      </c>
      <c r="H30" s="65">
        <f>VLOOKUP($A30,'Return Data'!$B$7:$R$1700,12,0)</f>
        <v>-2.6715</v>
      </c>
      <c r="I30" s="66">
        <f t="shared" si="6"/>
        <v>10</v>
      </c>
      <c r="J30" s="65">
        <f>VLOOKUP($A30,'Return Data'!$B$7:$R$1700,13,0)</f>
        <v>-1.3177000000000001</v>
      </c>
      <c r="K30" s="66">
        <f t="shared" si="7"/>
        <v>6</v>
      </c>
      <c r="L30" s="65">
        <f>VLOOKUP($A30,'Return Data'!$B$7:$R$1700,17,0)</f>
        <v>-6.1196999999999999</v>
      </c>
      <c r="M30" s="66">
        <f>RANK(L30,L$8:L$30,0)</f>
        <v>6</v>
      </c>
      <c r="N30" s="65">
        <f>VLOOKUP($A30,'Return Data'!$B$7:$R$1700,14,0)</f>
        <v>-4.3376999999999999</v>
      </c>
      <c r="O30" s="66">
        <f>RANK(N30,N$8:N$30,0)</f>
        <v>6</v>
      </c>
      <c r="P30" s="65">
        <f>VLOOKUP($A30,'Return Data'!$B$7:$R$1700,15,0)</f>
        <v>1.0395000000000001</v>
      </c>
      <c r="Q30" s="66">
        <f>RANK(P30,P$8:P$30,0)</f>
        <v>11</v>
      </c>
      <c r="R30" s="65">
        <f>VLOOKUP($A30,'Return Data'!$B$7:$R$1700,16,0)</f>
        <v>5.0183999999999997</v>
      </c>
      <c r="S30" s="67">
        <f t="shared" si="4"/>
        <v>14</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19.113330434782608</v>
      </c>
      <c r="E32" s="74"/>
      <c r="F32" s="75">
        <f>AVERAGE(F8:F30)</f>
        <v>-12.339399999999998</v>
      </c>
      <c r="G32" s="74"/>
      <c r="H32" s="75">
        <f>AVERAGE(H8:H30)</f>
        <v>-2.9565952380952378</v>
      </c>
      <c r="I32" s="74"/>
      <c r="J32" s="75">
        <f>AVERAGE(J8:J30)</f>
        <v>-7.3088190476190498</v>
      </c>
      <c r="K32" s="74"/>
      <c r="L32" s="75">
        <f>AVERAGE(L8:L30)</f>
        <v>-8.6138666666666666</v>
      </c>
      <c r="M32" s="74"/>
      <c r="N32" s="75">
        <f>AVERAGE(N8:N30)</f>
        <v>-5.0690599999999995</v>
      </c>
      <c r="O32" s="74"/>
      <c r="P32" s="75">
        <f>AVERAGE(P8:P30)</f>
        <v>3.9701714285714287</v>
      </c>
      <c r="Q32" s="74"/>
      <c r="R32" s="75">
        <f>AVERAGE(R8:R30)</f>
        <v>7.1009043478260878</v>
      </c>
      <c r="S32" s="76"/>
    </row>
    <row r="33" spans="1:19" x14ac:dyDescent="0.3">
      <c r="A33" s="73" t="s">
        <v>28</v>
      </c>
      <c r="B33" s="74"/>
      <c r="C33" s="74"/>
      <c r="D33" s="75">
        <f>MIN(D8:D30)</f>
        <v>12.6548</v>
      </c>
      <c r="E33" s="74"/>
      <c r="F33" s="75">
        <f>MIN(F8:F30)</f>
        <v>-22.4755</v>
      </c>
      <c r="G33" s="74"/>
      <c r="H33" s="75">
        <f>MIN(H8:H30)</f>
        <v>-16.4361</v>
      </c>
      <c r="I33" s="74"/>
      <c r="J33" s="75">
        <f>MIN(J8:J30)</f>
        <v>-22.075199999999999</v>
      </c>
      <c r="K33" s="74"/>
      <c r="L33" s="75">
        <f>MIN(L8:L30)</f>
        <v>-17.610099999999999</v>
      </c>
      <c r="M33" s="74"/>
      <c r="N33" s="75">
        <f>MIN(N8:N30)</f>
        <v>-12.11</v>
      </c>
      <c r="O33" s="74"/>
      <c r="P33" s="75">
        <f>MIN(P8:P30)</f>
        <v>-1.0189999999999999</v>
      </c>
      <c r="Q33" s="74"/>
      <c r="R33" s="75">
        <f>MIN(R8:R30)</f>
        <v>-15.430999999999999</v>
      </c>
      <c r="S33" s="76"/>
    </row>
    <row r="34" spans="1:19" ht="15" thickBot="1" x14ac:dyDescent="0.35">
      <c r="A34" s="77" t="s">
        <v>29</v>
      </c>
      <c r="B34" s="78"/>
      <c r="C34" s="78"/>
      <c r="D34" s="79">
        <f>MAX(D8:D30)</f>
        <v>30.6355</v>
      </c>
      <c r="E34" s="78"/>
      <c r="F34" s="79">
        <f>MAX(F8:F30)</f>
        <v>1.9662999999999999</v>
      </c>
      <c r="G34" s="78"/>
      <c r="H34" s="79">
        <f>MAX(H8:H30)</f>
        <v>14.848699999999999</v>
      </c>
      <c r="I34" s="78"/>
      <c r="J34" s="79">
        <f>MAX(J8:J30)</f>
        <v>8.0038999999999998</v>
      </c>
      <c r="K34" s="78"/>
      <c r="L34" s="79">
        <f>MAX(L8:L30)</f>
        <v>4.8723000000000001</v>
      </c>
      <c r="M34" s="78"/>
      <c r="N34" s="79">
        <f>MAX(N8:N30)</f>
        <v>4.8654999999999999</v>
      </c>
      <c r="O34" s="78"/>
      <c r="P34" s="79">
        <f>MAX(P8:P30)</f>
        <v>10.592599999999999</v>
      </c>
      <c r="Q34" s="78"/>
      <c r="R34" s="79">
        <f>MAX(R8:R30)</f>
        <v>21.147099999999998</v>
      </c>
      <c r="S34" s="80"/>
    </row>
    <row r="35" spans="1:19" x14ac:dyDescent="0.3">
      <c r="A35" s="112" t="s">
        <v>433</v>
      </c>
    </row>
    <row r="36" spans="1:19" x14ac:dyDescent="0.3">
      <c r="A36" s="14" t="s">
        <v>340</v>
      </c>
    </row>
  </sheetData>
  <sheetProtection algorithmName="SHA-512" hashValue="ARwV3Nx8Pfsm92DBXHZEDcUXaonFEXocXvAqQ9gFK2qfmaDfrT7vl97Q2ivcBCgu0KRfWcdoDmZiqQ3s0kz6ZQ==" saltValue="/ZOzANImLL6Mp5m3AD5um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BAF3FA4-9FC1-47F2-B71D-7B79B2D66E16}"/>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08219-5DA4-4BBB-AA61-4954485294D5}">
  <dimension ref="A1:T36"/>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1662</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1540</v>
      </c>
      <c r="B8" s="64">
        <f>VLOOKUP($A8,'Return Data'!$B$7:$R$1700,3,0)</f>
        <v>44026</v>
      </c>
      <c r="C8" s="65">
        <f>VLOOKUP($A8,'Return Data'!$B$7:$R$1700,4,0)</f>
        <v>25.104299999999999</v>
      </c>
      <c r="D8" s="65">
        <f>VLOOKUP($A8,'Return Data'!$B$7:$R$1700,10,0)</f>
        <v>16.9818</v>
      </c>
      <c r="E8" s="66">
        <f t="shared" ref="E8:E30" si="0">RANK(D8,D$8:D$30,0)</f>
        <v>14</v>
      </c>
      <c r="F8" s="65">
        <f>VLOOKUP($A8,'Return Data'!$B$7:$R$1700,11,0)</f>
        <v>-22.612400000000001</v>
      </c>
      <c r="G8" s="66">
        <f t="shared" ref="G8:G18" si="1">RANK(F8,F$8:F$30,0)</f>
        <v>20</v>
      </c>
      <c r="H8" s="65">
        <f>VLOOKUP($A8,'Return Data'!$B$7:$R$1700,12,0)</f>
        <v>-14.660600000000001</v>
      </c>
      <c r="I8" s="66">
        <f t="shared" ref="I8:I18" si="2">RANK(H8,H$8:H$30,0)</f>
        <v>20</v>
      </c>
      <c r="J8" s="65">
        <f>VLOOKUP($A8,'Return Data'!$B$7:$R$1700,13,0)</f>
        <v>-22.985099999999999</v>
      </c>
      <c r="K8" s="66">
        <f t="shared" ref="K8:K18" si="3">RANK(J8,J$8:J$30,0)</f>
        <v>21</v>
      </c>
      <c r="L8" s="65">
        <f>VLOOKUP($A8,'Return Data'!$B$7:$R$1700,17,0)</f>
        <v>-18.5671</v>
      </c>
      <c r="M8" s="66">
        <f>RANK(L8,L$8:L$30,0)</f>
        <v>15</v>
      </c>
      <c r="N8" s="65">
        <f>VLOOKUP($A8,'Return Data'!$B$7:$R$1700,14,0)</f>
        <v>-12.8787</v>
      </c>
      <c r="O8" s="66">
        <f>RANK(N8,N$8:N$30,0)</f>
        <v>15</v>
      </c>
      <c r="P8" s="65">
        <f>VLOOKUP($A8,'Return Data'!$B$7:$R$1700,15,0)</f>
        <v>6.9400000000000003E-2</v>
      </c>
      <c r="Q8" s="66">
        <f>RANK(P8,P$8:P$30,0)</f>
        <v>13</v>
      </c>
      <c r="R8" s="65">
        <f>VLOOKUP($A8,'Return Data'!$B$7:$R$1700,16,0)</f>
        <v>7.1635999999999997</v>
      </c>
      <c r="S8" s="67">
        <f t="shared" ref="S8:S30" si="4">RANK(R8,R$8:R$30,0)</f>
        <v>11</v>
      </c>
    </row>
    <row r="9" spans="1:20" x14ac:dyDescent="0.3">
      <c r="A9" s="63" t="s">
        <v>1543</v>
      </c>
      <c r="B9" s="64">
        <f>VLOOKUP($A9,'Return Data'!$B$7:$R$1700,3,0)</f>
        <v>44026</v>
      </c>
      <c r="C9" s="65">
        <f>VLOOKUP($A9,'Return Data'!$B$7:$R$1700,4,0)</f>
        <v>28.66</v>
      </c>
      <c r="D9" s="65">
        <f>VLOOKUP($A9,'Return Data'!$B$7:$R$1700,10,0)</f>
        <v>13.3703</v>
      </c>
      <c r="E9" s="66">
        <f t="shared" si="0"/>
        <v>21</v>
      </c>
      <c r="F9" s="65">
        <f>VLOOKUP($A9,'Return Data'!$B$7:$R$1700,11,0)</f>
        <v>-13.1778</v>
      </c>
      <c r="G9" s="66">
        <f t="shared" si="1"/>
        <v>12</v>
      </c>
      <c r="H9" s="65">
        <f>VLOOKUP($A9,'Return Data'!$B$7:$R$1700,12,0)</f>
        <v>-5.2248999999999999</v>
      </c>
      <c r="I9" s="66">
        <f t="shared" si="2"/>
        <v>13</v>
      </c>
      <c r="J9" s="65">
        <f>VLOOKUP($A9,'Return Data'!$B$7:$R$1700,13,0)</f>
        <v>-0.89900000000000002</v>
      </c>
      <c r="K9" s="66">
        <f t="shared" si="3"/>
        <v>3</v>
      </c>
      <c r="L9" s="65">
        <f>VLOOKUP($A9,'Return Data'!$B$7:$R$1700,17,0)</f>
        <v>3.4794999999999998</v>
      </c>
      <c r="M9" s="66">
        <f>RANK(L9,L$8:L$30,0)</f>
        <v>1</v>
      </c>
      <c r="N9" s="65">
        <f>VLOOKUP($A9,'Return Data'!$B$7:$R$1700,14,0)</f>
        <v>3.5497000000000001</v>
      </c>
      <c r="O9" s="66">
        <f>RANK(N9,N$8:N$30,0)</f>
        <v>1</v>
      </c>
      <c r="P9" s="65">
        <f>VLOOKUP($A9,'Return Data'!$B$7:$R$1700,15,0)</f>
        <v>7.8318000000000003</v>
      </c>
      <c r="Q9" s="66">
        <f>RANK(P9,P$8:P$30,0)</f>
        <v>2</v>
      </c>
      <c r="R9" s="65">
        <f>VLOOKUP($A9,'Return Data'!$B$7:$R$1700,16,0)</f>
        <v>17.219000000000001</v>
      </c>
      <c r="S9" s="67">
        <f t="shared" si="4"/>
        <v>1</v>
      </c>
    </row>
    <row r="10" spans="1:20" x14ac:dyDescent="0.3">
      <c r="A10" s="63" t="s">
        <v>1545</v>
      </c>
      <c r="B10" s="64">
        <f>VLOOKUP($A10,'Return Data'!$B$7:$R$1700,3,0)</f>
        <v>44026</v>
      </c>
      <c r="C10" s="65">
        <f>VLOOKUP($A10,'Return Data'!$B$7:$R$1700,4,0)</f>
        <v>10.88</v>
      </c>
      <c r="D10" s="65">
        <f>VLOOKUP($A10,'Return Data'!$B$7:$R$1700,10,0)</f>
        <v>16.488199999999999</v>
      </c>
      <c r="E10" s="66">
        <f t="shared" si="0"/>
        <v>17</v>
      </c>
      <c r="F10" s="65">
        <f>VLOOKUP($A10,'Return Data'!$B$7:$R$1700,11,0)</f>
        <v>0.4617</v>
      </c>
      <c r="G10" s="66">
        <f t="shared" si="1"/>
        <v>2</v>
      </c>
      <c r="H10" s="65">
        <f>VLOOKUP($A10,'Return Data'!$B$7:$R$1700,12,0)</f>
        <v>10.233000000000001</v>
      </c>
      <c r="I10" s="66">
        <f t="shared" si="2"/>
        <v>2</v>
      </c>
      <c r="J10" s="65">
        <f>VLOOKUP($A10,'Return Data'!$B$7:$R$1700,13,0)</f>
        <v>6.0429000000000004</v>
      </c>
      <c r="K10" s="66">
        <f t="shared" si="3"/>
        <v>1</v>
      </c>
      <c r="L10" s="65"/>
      <c r="M10" s="66"/>
      <c r="N10" s="65"/>
      <c r="O10" s="66"/>
      <c r="P10" s="65"/>
      <c r="Q10" s="66"/>
      <c r="R10" s="65">
        <f>VLOOKUP($A10,'Return Data'!$B$7:$R$1700,16,0)</f>
        <v>5.5194999999999999</v>
      </c>
      <c r="S10" s="67">
        <f t="shared" si="4"/>
        <v>14</v>
      </c>
    </row>
    <row r="11" spans="1:20" x14ac:dyDescent="0.3">
      <c r="A11" s="63" t="s">
        <v>1547</v>
      </c>
      <c r="B11" s="64">
        <f>VLOOKUP($A11,'Return Data'!$B$7:$R$1700,3,0)</f>
        <v>44026</v>
      </c>
      <c r="C11" s="65">
        <f>VLOOKUP($A11,'Return Data'!$B$7:$R$1700,4,0)</f>
        <v>9.4600000000000009</v>
      </c>
      <c r="D11" s="65">
        <f>VLOOKUP($A11,'Return Data'!$B$7:$R$1700,10,0)</f>
        <v>21.126799999999999</v>
      </c>
      <c r="E11" s="66">
        <f t="shared" si="0"/>
        <v>6</v>
      </c>
      <c r="F11" s="65">
        <f>VLOOKUP($A11,'Return Data'!$B$7:$R$1700,11,0)</f>
        <v>-6.3365999999999998</v>
      </c>
      <c r="G11" s="66">
        <f t="shared" si="1"/>
        <v>4</v>
      </c>
      <c r="H11" s="65">
        <f>VLOOKUP($A11,'Return Data'!$B$7:$R$1700,12,0)</f>
        <v>5.1111000000000004</v>
      </c>
      <c r="I11" s="66">
        <f t="shared" si="2"/>
        <v>4</v>
      </c>
      <c r="J11" s="65">
        <f>VLOOKUP($A11,'Return Data'!$B$7:$R$1700,13,0)</f>
        <v>-3.2719999999999998</v>
      </c>
      <c r="K11" s="66">
        <f t="shared" si="3"/>
        <v>8</v>
      </c>
      <c r="L11" s="65"/>
      <c r="M11" s="66"/>
      <c r="N11" s="65"/>
      <c r="O11" s="66"/>
      <c r="P11" s="65"/>
      <c r="Q11" s="66"/>
      <c r="R11" s="65">
        <f>VLOOKUP($A11,'Return Data'!$B$7:$R$1700,16,0)</f>
        <v>-3.8580000000000001</v>
      </c>
      <c r="S11" s="67">
        <f t="shared" si="4"/>
        <v>21</v>
      </c>
    </row>
    <row r="12" spans="1:20" x14ac:dyDescent="0.3">
      <c r="A12" s="63" t="s">
        <v>1549</v>
      </c>
      <c r="B12" s="64">
        <f>VLOOKUP($A12,'Return Data'!$B$7:$R$1700,3,0)</f>
        <v>44026</v>
      </c>
      <c r="C12" s="65">
        <f>VLOOKUP($A12,'Return Data'!$B$7:$R$1700,4,0)</f>
        <v>49.661999999999999</v>
      </c>
      <c r="D12" s="65">
        <f>VLOOKUP($A12,'Return Data'!$B$7:$R$1700,10,0)</f>
        <v>20.788</v>
      </c>
      <c r="E12" s="66">
        <f t="shared" si="0"/>
        <v>7</v>
      </c>
      <c r="F12" s="65">
        <f>VLOOKUP($A12,'Return Data'!$B$7:$R$1700,11,0)</f>
        <v>-12.5084</v>
      </c>
      <c r="G12" s="66">
        <f t="shared" si="1"/>
        <v>9</v>
      </c>
      <c r="H12" s="65">
        <f>VLOOKUP($A12,'Return Data'!$B$7:$R$1700,12,0)</f>
        <v>0.61180000000000001</v>
      </c>
      <c r="I12" s="66">
        <f t="shared" si="2"/>
        <v>5</v>
      </c>
      <c r="J12" s="65">
        <f>VLOOKUP($A12,'Return Data'!$B$7:$R$1700,13,0)</f>
        <v>-7.2241</v>
      </c>
      <c r="K12" s="66">
        <f t="shared" si="3"/>
        <v>12</v>
      </c>
      <c r="L12" s="65">
        <f>VLOOKUP($A12,'Return Data'!$B$7:$R$1700,17,0)</f>
        <v>-6.8038999999999996</v>
      </c>
      <c r="M12" s="66">
        <f>RANK(L12,L$8:L$30,0)</f>
        <v>5</v>
      </c>
      <c r="N12" s="65">
        <f>VLOOKUP($A12,'Return Data'!$B$7:$R$1700,14,0)</f>
        <v>-7.1208</v>
      </c>
      <c r="O12" s="66">
        <f>RANK(N12,N$8:N$30,0)</f>
        <v>9</v>
      </c>
      <c r="P12" s="65">
        <f>VLOOKUP($A12,'Return Data'!$B$7:$R$1700,15,0)</f>
        <v>3.5809000000000002</v>
      </c>
      <c r="Q12" s="66">
        <f>RANK(P12,P$8:P$30,0)</f>
        <v>7</v>
      </c>
      <c r="R12" s="65">
        <f>VLOOKUP($A12,'Return Data'!$B$7:$R$1700,16,0)</f>
        <v>13.021100000000001</v>
      </c>
      <c r="S12" s="67">
        <f t="shared" si="4"/>
        <v>4</v>
      </c>
    </row>
    <row r="13" spans="1:20" x14ac:dyDescent="0.3">
      <c r="A13" s="63" t="s">
        <v>1551</v>
      </c>
      <c r="B13" s="64">
        <f>VLOOKUP($A13,'Return Data'!$B$7:$R$1700,3,0)</f>
        <v>44026</v>
      </c>
      <c r="C13" s="65">
        <f>VLOOKUP($A13,'Return Data'!$B$7:$R$1700,4,0)</f>
        <v>10.414</v>
      </c>
      <c r="D13" s="65">
        <f>VLOOKUP($A13,'Return Data'!$B$7:$R$1700,10,0)</f>
        <v>18.840599999999998</v>
      </c>
      <c r="E13" s="66">
        <f t="shared" si="0"/>
        <v>12</v>
      </c>
      <c r="F13" s="65">
        <f>VLOOKUP($A13,'Return Data'!$B$7:$R$1700,11,0)</f>
        <v>-9.7339000000000002</v>
      </c>
      <c r="G13" s="66">
        <f t="shared" si="1"/>
        <v>6</v>
      </c>
      <c r="H13" s="65">
        <f>VLOOKUP($A13,'Return Data'!$B$7:$R$1700,12,0)</f>
        <v>-0.94169999999999998</v>
      </c>
      <c r="I13" s="66">
        <f t="shared" si="2"/>
        <v>7</v>
      </c>
      <c r="J13" s="65">
        <f>VLOOKUP($A13,'Return Data'!$B$7:$R$1700,13,0)</f>
        <v>-3.5562</v>
      </c>
      <c r="K13" s="66">
        <f t="shared" si="3"/>
        <v>9</v>
      </c>
      <c r="L13" s="65"/>
      <c r="M13" s="66"/>
      <c r="N13" s="65"/>
      <c r="O13" s="66"/>
      <c r="P13" s="65"/>
      <c r="Q13" s="66"/>
      <c r="R13" s="65">
        <f>VLOOKUP($A13,'Return Data'!$B$7:$R$1700,16,0)</f>
        <v>2.8715000000000002</v>
      </c>
      <c r="S13" s="67">
        <f t="shared" si="4"/>
        <v>16</v>
      </c>
    </row>
    <row r="14" spans="1:20" x14ac:dyDescent="0.3">
      <c r="A14" s="63" t="s">
        <v>1552</v>
      </c>
      <c r="B14" s="64">
        <f>VLOOKUP($A14,'Return Data'!$B$7:$R$1700,3,0)</f>
        <v>44026</v>
      </c>
      <c r="C14" s="65">
        <f>VLOOKUP($A14,'Return Data'!$B$7:$R$1700,4,0)</f>
        <v>39.997500000000002</v>
      </c>
      <c r="D14" s="65">
        <f>VLOOKUP($A14,'Return Data'!$B$7:$R$1700,10,0)</f>
        <v>12.4002</v>
      </c>
      <c r="E14" s="66">
        <f t="shared" si="0"/>
        <v>23</v>
      </c>
      <c r="F14" s="65">
        <f>VLOOKUP($A14,'Return Data'!$B$7:$R$1700,11,0)</f>
        <v>-22.8169</v>
      </c>
      <c r="G14" s="66">
        <f t="shared" si="1"/>
        <v>21</v>
      </c>
      <c r="H14" s="65">
        <f>VLOOKUP($A14,'Return Data'!$B$7:$R$1700,12,0)</f>
        <v>-16.992799999999999</v>
      </c>
      <c r="I14" s="66">
        <f t="shared" si="2"/>
        <v>21</v>
      </c>
      <c r="J14" s="65">
        <f>VLOOKUP($A14,'Return Data'!$B$7:$R$1700,13,0)</f>
        <v>-22.525099999999998</v>
      </c>
      <c r="K14" s="66">
        <f t="shared" si="3"/>
        <v>20</v>
      </c>
      <c r="L14" s="65">
        <f>VLOOKUP($A14,'Return Data'!$B$7:$R$1700,17,0)</f>
        <v>-16.0824</v>
      </c>
      <c r="M14" s="66">
        <f>RANK(L14,L$8:L$30,0)</f>
        <v>14</v>
      </c>
      <c r="N14" s="65">
        <f>VLOOKUP($A14,'Return Data'!$B$7:$R$1700,14,0)</f>
        <v>-10.2546</v>
      </c>
      <c r="O14" s="66">
        <f>RANK(N14,N$8:N$30,0)</f>
        <v>13</v>
      </c>
      <c r="P14" s="65">
        <f>VLOOKUP($A14,'Return Data'!$B$7:$R$1700,15,0)</f>
        <v>0.51129999999999998</v>
      </c>
      <c r="Q14" s="66">
        <f>RANK(P14,P$8:P$30,0)</f>
        <v>9</v>
      </c>
      <c r="R14" s="65">
        <f>VLOOKUP($A14,'Return Data'!$B$7:$R$1700,16,0)</f>
        <v>10.0252</v>
      </c>
      <c r="S14" s="67">
        <f t="shared" si="4"/>
        <v>9</v>
      </c>
    </row>
    <row r="15" spans="1:20" x14ac:dyDescent="0.3">
      <c r="A15" s="63" t="s">
        <v>1555</v>
      </c>
      <c r="B15" s="64">
        <f>VLOOKUP($A15,'Return Data'!$B$7:$R$1700,3,0)</f>
        <v>44026</v>
      </c>
      <c r="C15" s="65">
        <f>VLOOKUP($A15,'Return Data'!$B$7:$R$1700,4,0)</f>
        <v>32.601999999999997</v>
      </c>
      <c r="D15" s="65">
        <f>VLOOKUP($A15,'Return Data'!$B$7:$R$1700,10,0)</f>
        <v>20.467099999999999</v>
      </c>
      <c r="E15" s="66">
        <f t="shared" si="0"/>
        <v>9</v>
      </c>
      <c r="F15" s="65">
        <f>VLOOKUP($A15,'Return Data'!$B$7:$R$1700,11,0)</f>
        <v>-18.688099999999999</v>
      </c>
      <c r="G15" s="66">
        <f t="shared" si="1"/>
        <v>18</v>
      </c>
      <c r="H15" s="65">
        <f>VLOOKUP($A15,'Return Data'!$B$7:$R$1700,12,0)</f>
        <v>-13.3087</v>
      </c>
      <c r="I15" s="66">
        <f t="shared" si="2"/>
        <v>18</v>
      </c>
      <c r="J15" s="65">
        <f>VLOOKUP($A15,'Return Data'!$B$7:$R$1700,13,0)</f>
        <v>-21.121600000000001</v>
      </c>
      <c r="K15" s="66">
        <f t="shared" si="3"/>
        <v>19</v>
      </c>
      <c r="L15" s="65">
        <f>VLOOKUP($A15,'Return Data'!$B$7:$R$1700,17,0)</f>
        <v>-13.438499999999999</v>
      </c>
      <c r="M15" s="66">
        <f>RANK(L15,L$8:L$30,0)</f>
        <v>11</v>
      </c>
      <c r="N15" s="65">
        <f>VLOOKUP($A15,'Return Data'!$B$7:$R$1700,14,0)</f>
        <v>-5.2904999999999998</v>
      </c>
      <c r="O15" s="66">
        <f>RANK(N15,N$8:N$30,0)</f>
        <v>7</v>
      </c>
      <c r="P15" s="65">
        <f>VLOOKUP($A15,'Return Data'!$B$7:$R$1700,15,0)</f>
        <v>4.4301000000000004</v>
      </c>
      <c r="Q15" s="66">
        <f>RANK(P15,P$8:P$30,0)</f>
        <v>5</v>
      </c>
      <c r="R15" s="65">
        <f>VLOOKUP($A15,'Return Data'!$B$7:$R$1700,16,0)</f>
        <v>10.0954</v>
      </c>
      <c r="S15" s="67">
        <f t="shared" si="4"/>
        <v>8</v>
      </c>
    </row>
    <row r="16" spans="1:20" x14ac:dyDescent="0.3">
      <c r="A16" s="63" t="s">
        <v>1556</v>
      </c>
      <c r="B16" s="64">
        <f>VLOOKUP($A16,'Return Data'!$B$7:$R$1700,3,0)</f>
        <v>44026</v>
      </c>
      <c r="C16" s="65">
        <f>VLOOKUP($A16,'Return Data'!$B$7:$R$1700,4,0)</f>
        <v>39.953600000000002</v>
      </c>
      <c r="D16" s="65">
        <f>VLOOKUP($A16,'Return Data'!$B$7:$R$1700,10,0)</f>
        <v>23.8096</v>
      </c>
      <c r="E16" s="66">
        <f t="shared" si="0"/>
        <v>2</v>
      </c>
      <c r="F16" s="65">
        <f>VLOOKUP($A16,'Return Data'!$B$7:$R$1700,11,0)</f>
        <v>-13.024699999999999</v>
      </c>
      <c r="G16" s="66">
        <f t="shared" si="1"/>
        <v>11</v>
      </c>
      <c r="H16" s="65">
        <f>VLOOKUP($A16,'Return Data'!$B$7:$R$1700,12,0)</f>
        <v>-7.9871999999999996</v>
      </c>
      <c r="I16" s="66">
        <f t="shared" si="2"/>
        <v>14</v>
      </c>
      <c r="J16" s="65">
        <f>VLOOKUP($A16,'Return Data'!$B$7:$R$1700,13,0)</f>
        <v>-14.0406</v>
      </c>
      <c r="K16" s="66">
        <f t="shared" si="3"/>
        <v>15</v>
      </c>
      <c r="L16" s="65">
        <f>VLOOKUP($A16,'Return Data'!$B$7:$R$1700,17,0)</f>
        <v>-13.220800000000001</v>
      </c>
      <c r="M16" s="66">
        <f>RANK(L16,L$8:L$30,0)</f>
        <v>10</v>
      </c>
      <c r="N16" s="65">
        <f>VLOOKUP($A16,'Return Data'!$B$7:$R$1700,14,0)</f>
        <v>-9.3148</v>
      </c>
      <c r="O16" s="66">
        <f>RANK(N16,N$8:N$30,0)</f>
        <v>12</v>
      </c>
      <c r="P16" s="65">
        <f>VLOOKUP($A16,'Return Data'!$B$7:$R$1700,15,0)</f>
        <v>7.4999999999999997E-2</v>
      </c>
      <c r="Q16" s="66">
        <f>RANK(P16,P$8:P$30,0)</f>
        <v>12</v>
      </c>
      <c r="R16" s="65">
        <f>VLOOKUP($A16,'Return Data'!$B$7:$R$1700,16,0)</f>
        <v>9.5642999999999994</v>
      </c>
      <c r="S16" s="67">
        <f t="shared" si="4"/>
        <v>10</v>
      </c>
    </row>
    <row r="17" spans="1:19" x14ac:dyDescent="0.3">
      <c r="A17" s="63" t="s">
        <v>1558</v>
      </c>
      <c r="B17" s="64">
        <f>VLOOKUP($A17,'Return Data'!$B$7:$R$1700,3,0)</f>
        <v>44026</v>
      </c>
      <c r="C17" s="65">
        <f>VLOOKUP($A17,'Return Data'!$B$7:$R$1700,4,0)</f>
        <v>21.84</v>
      </c>
      <c r="D17" s="65">
        <f>VLOOKUP($A17,'Return Data'!$B$7:$R$1700,10,0)</f>
        <v>20.663</v>
      </c>
      <c r="E17" s="66">
        <f t="shared" si="0"/>
        <v>8</v>
      </c>
      <c r="F17" s="65">
        <f>VLOOKUP($A17,'Return Data'!$B$7:$R$1700,11,0)</f>
        <v>-18.5379</v>
      </c>
      <c r="G17" s="66">
        <f t="shared" si="1"/>
        <v>16</v>
      </c>
      <c r="H17" s="65">
        <f>VLOOKUP($A17,'Return Data'!$B$7:$R$1700,12,0)</f>
        <v>-9.64</v>
      </c>
      <c r="I17" s="66">
        <f t="shared" si="2"/>
        <v>16</v>
      </c>
      <c r="J17" s="65">
        <f>VLOOKUP($A17,'Return Data'!$B$7:$R$1700,13,0)</f>
        <v>-13.2989</v>
      </c>
      <c r="K17" s="66">
        <f t="shared" si="3"/>
        <v>14</v>
      </c>
      <c r="L17" s="65">
        <f>VLOOKUP($A17,'Return Data'!$B$7:$R$1700,17,0)</f>
        <v>-6.8315000000000001</v>
      </c>
      <c r="M17" s="66">
        <f>RANK(L17,L$8:L$30,0)</f>
        <v>6</v>
      </c>
      <c r="N17" s="65">
        <f>VLOOKUP($A17,'Return Data'!$B$7:$R$1700,14,0)</f>
        <v>-6.0603999999999996</v>
      </c>
      <c r="O17" s="66">
        <f>RANK(N17,N$8:N$30,0)</f>
        <v>8</v>
      </c>
      <c r="P17" s="65">
        <f>VLOOKUP($A17,'Return Data'!$B$7:$R$1700,15,0)</f>
        <v>0.80579999999999996</v>
      </c>
      <c r="Q17" s="66">
        <f>RANK(P17,P$8:P$30,0)</f>
        <v>8</v>
      </c>
      <c r="R17" s="65">
        <f>VLOOKUP($A17,'Return Data'!$B$7:$R$1700,16,0)</f>
        <v>6.3193999999999999</v>
      </c>
      <c r="S17" s="67">
        <f t="shared" si="4"/>
        <v>13</v>
      </c>
    </row>
    <row r="18" spans="1:19" x14ac:dyDescent="0.3">
      <c r="A18" s="63" t="s">
        <v>1560</v>
      </c>
      <c r="B18" s="64">
        <f>VLOOKUP($A18,'Return Data'!$B$7:$R$1700,3,0)</f>
        <v>44026</v>
      </c>
      <c r="C18" s="65">
        <f>VLOOKUP($A18,'Return Data'!$B$7:$R$1700,4,0)</f>
        <v>7.76</v>
      </c>
      <c r="D18" s="65">
        <f>VLOOKUP($A18,'Return Data'!$B$7:$R$1700,10,0)</f>
        <v>15.304600000000001</v>
      </c>
      <c r="E18" s="66">
        <f t="shared" si="0"/>
        <v>19</v>
      </c>
      <c r="F18" s="65">
        <f>VLOOKUP($A18,'Return Data'!$B$7:$R$1700,11,0)</f>
        <v>-17.270800000000001</v>
      </c>
      <c r="G18" s="66">
        <f t="shared" si="1"/>
        <v>15</v>
      </c>
      <c r="H18" s="65">
        <f>VLOOKUP($A18,'Return Data'!$B$7:$R$1700,12,0)</f>
        <v>-10.907</v>
      </c>
      <c r="I18" s="66">
        <f t="shared" si="2"/>
        <v>17</v>
      </c>
      <c r="J18" s="65">
        <f>VLOOKUP($A18,'Return Data'!$B$7:$R$1700,13,0)</f>
        <v>-14.818899999999999</v>
      </c>
      <c r="K18" s="66">
        <f t="shared" si="3"/>
        <v>16</v>
      </c>
      <c r="L18" s="65">
        <f>VLOOKUP($A18,'Return Data'!$B$7:$R$1700,17,0)</f>
        <v>-13.041499999999999</v>
      </c>
      <c r="M18" s="66">
        <f>RANK(L18,L$8:L$30,0)</f>
        <v>9</v>
      </c>
      <c r="N18" s="65">
        <f>VLOOKUP($A18,'Return Data'!$B$7:$R$1700,14,0)</f>
        <v>-8.2210000000000001</v>
      </c>
      <c r="O18" s="66">
        <f>RANK(N18,N$8:N$30,0)</f>
        <v>10</v>
      </c>
      <c r="P18" s="65"/>
      <c r="Q18" s="66"/>
      <c r="R18" s="65">
        <f>VLOOKUP($A18,'Return Data'!$B$7:$R$1700,16,0)</f>
        <v>-7.9391999999999996</v>
      </c>
      <c r="S18" s="67">
        <f t="shared" si="4"/>
        <v>22</v>
      </c>
    </row>
    <row r="19" spans="1:19" x14ac:dyDescent="0.3">
      <c r="A19" s="63" t="s">
        <v>1563</v>
      </c>
      <c r="B19" s="64">
        <f>VLOOKUP($A19,'Return Data'!$B$7:$R$1700,3,0)</f>
        <v>44026</v>
      </c>
      <c r="C19" s="65">
        <f>VLOOKUP($A19,'Return Data'!$B$7:$R$1700,4,0)</f>
        <v>10.17</v>
      </c>
      <c r="D19" s="65">
        <f>VLOOKUP($A19,'Return Data'!$B$7:$R$1700,10,0)</f>
        <v>12.624599999999999</v>
      </c>
      <c r="E19" s="66">
        <f t="shared" si="0"/>
        <v>22</v>
      </c>
      <c r="F19" s="65"/>
      <c r="G19" s="66"/>
      <c r="H19" s="65"/>
      <c r="I19" s="66"/>
      <c r="J19" s="65"/>
      <c r="K19" s="66"/>
      <c r="L19" s="65"/>
      <c r="M19" s="66"/>
      <c r="N19" s="65"/>
      <c r="O19" s="66"/>
      <c r="P19" s="65"/>
      <c r="Q19" s="66"/>
      <c r="R19" s="65">
        <f>VLOOKUP($A19,'Return Data'!$B$7:$R$1700,16,0)</f>
        <v>1.7</v>
      </c>
      <c r="S19" s="67">
        <f t="shared" si="4"/>
        <v>17</v>
      </c>
    </row>
    <row r="20" spans="1:19" x14ac:dyDescent="0.3">
      <c r="A20" s="63" t="s">
        <v>1565</v>
      </c>
      <c r="B20" s="64">
        <f>VLOOKUP($A20,'Return Data'!$B$7:$R$1700,3,0)</f>
        <v>44026</v>
      </c>
      <c r="C20" s="65">
        <f>VLOOKUP($A20,'Return Data'!$B$7:$R$1700,4,0)</f>
        <v>10.02</v>
      </c>
      <c r="D20" s="65">
        <f>VLOOKUP($A20,'Return Data'!$B$7:$R$1700,10,0)</f>
        <v>17.193000000000001</v>
      </c>
      <c r="E20" s="66">
        <f t="shared" si="0"/>
        <v>13</v>
      </c>
      <c r="F20" s="65">
        <f>VLOOKUP($A20,'Return Data'!$B$7:$R$1700,11,0)</f>
        <v>-10.774699999999999</v>
      </c>
      <c r="G20" s="66">
        <f>RANK(F20,F$8:F$30,0)</f>
        <v>7</v>
      </c>
      <c r="H20" s="65">
        <f>VLOOKUP($A20,'Return Data'!$B$7:$R$1700,12,0)</f>
        <v>-0.29849999999999999</v>
      </c>
      <c r="I20" s="66">
        <f>RANK(H20,H$8:H$30,0)</f>
        <v>6</v>
      </c>
      <c r="J20" s="65">
        <f>VLOOKUP($A20,'Return Data'!$B$7:$R$1700,13,0)</f>
        <v>-1.6682999999999999</v>
      </c>
      <c r="K20" s="66">
        <f>RANK(J20,J$8:J$30,0)</f>
        <v>5</v>
      </c>
      <c r="L20" s="65"/>
      <c r="M20" s="66"/>
      <c r="N20" s="65"/>
      <c r="O20" s="66"/>
      <c r="P20" s="65"/>
      <c r="Q20" s="66"/>
      <c r="R20" s="65">
        <f>VLOOKUP($A20,'Return Data'!$B$7:$R$1700,16,0)</f>
        <v>0.1171</v>
      </c>
      <c r="S20" s="67">
        <f t="shared" si="4"/>
        <v>19</v>
      </c>
    </row>
    <row r="21" spans="1:19" x14ac:dyDescent="0.3">
      <c r="A21" s="63" t="s">
        <v>1567</v>
      </c>
      <c r="B21" s="64">
        <f>VLOOKUP($A21,'Return Data'!$B$7:$R$1700,3,0)</f>
        <v>44026</v>
      </c>
      <c r="C21" s="65">
        <f>VLOOKUP($A21,'Return Data'!$B$7:$R$1700,4,0)</f>
        <v>8.3809000000000005</v>
      </c>
      <c r="D21" s="65">
        <f>VLOOKUP($A21,'Return Data'!$B$7:$R$1700,10,0)</f>
        <v>22.241800000000001</v>
      </c>
      <c r="E21" s="66">
        <f t="shared" si="0"/>
        <v>4</v>
      </c>
      <c r="F21" s="65"/>
      <c r="G21" s="66"/>
      <c r="H21" s="65"/>
      <c r="I21" s="66"/>
      <c r="J21" s="65"/>
      <c r="K21" s="66"/>
      <c r="L21" s="65"/>
      <c r="M21" s="66"/>
      <c r="N21" s="65"/>
      <c r="O21" s="66"/>
      <c r="P21" s="65"/>
      <c r="Q21" s="66"/>
      <c r="R21" s="65">
        <f>VLOOKUP($A21,'Return Data'!$B$7:$R$1700,16,0)</f>
        <v>-16.190999999999999</v>
      </c>
      <c r="S21" s="67">
        <f t="shared" si="4"/>
        <v>23</v>
      </c>
    </row>
    <row r="22" spans="1:19" x14ac:dyDescent="0.3">
      <c r="A22" s="63" t="s">
        <v>1568</v>
      </c>
      <c r="B22" s="64">
        <f>VLOOKUP($A22,'Return Data'!$B$7:$R$1700,3,0)</f>
        <v>44026</v>
      </c>
      <c r="C22" s="65">
        <f>VLOOKUP($A22,'Return Data'!$B$7:$R$1700,4,0)</f>
        <v>65.412999999999997</v>
      </c>
      <c r="D22" s="65">
        <f>VLOOKUP($A22,'Return Data'!$B$7:$R$1700,10,0)</f>
        <v>21.5381</v>
      </c>
      <c r="E22" s="66">
        <f t="shared" si="0"/>
        <v>5</v>
      </c>
      <c r="F22" s="65">
        <f>VLOOKUP($A22,'Return Data'!$B$7:$R$1700,11,0)</f>
        <v>-14.704700000000001</v>
      </c>
      <c r="G22" s="66">
        <f t="shared" ref="G22:G30" si="5">RANK(F22,F$8:F$30,0)</f>
        <v>14</v>
      </c>
      <c r="H22" s="65">
        <f>VLOOKUP($A22,'Return Data'!$B$7:$R$1700,12,0)</f>
        <v>-4.6707999999999998</v>
      </c>
      <c r="I22" s="66">
        <f t="shared" ref="I22:I30" si="6">RANK(H22,H$8:H$30,0)</f>
        <v>12</v>
      </c>
      <c r="J22" s="65">
        <f>VLOOKUP($A22,'Return Data'!$B$7:$R$1700,13,0)</f>
        <v>-6.117</v>
      </c>
      <c r="K22" s="66">
        <f t="shared" ref="K22:K30" si="7">RANK(J22,J$8:J$30,0)</f>
        <v>11</v>
      </c>
      <c r="L22" s="65">
        <f>VLOOKUP($A22,'Return Data'!$B$7:$R$1700,17,0)</f>
        <v>-6.0125000000000002</v>
      </c>
      <c r="M22" s="66">
        <f>RANK(L22,L$8:L$30,0)</f>
        <v>3</v>
      </c>
      <c r="N22" s="65">
        <f>VLOOKUP($A22,'Return Data'!$B$7:$R$1700,14,0)</f>
        <v>-4.2813999999999997</v>
      </c>
      <c r="O22" s="66">
        <f>RANK(N22,N$8:N$30,0)</f>
        <v>4</v>
      </c>
      <c r="P22" s="65">
        <f>VLOOKUP($A22,'Return Data'!$B$7:$R$1700,15,0)</f>
        <v>4.0073999999999996</v>
      </c>
      <c r="Q22" s="66">
        <f>RANK(P22,P$8:P$30,0)</f>
        <v>6</v>
      </c>
      <c r="R22" s="65">
        <f>VLOOKUP($A22,'Return Data'!$B$7:$R$1700,16,0)</f>
        <v>12.9754</v>
      </c>
      <c r="S22" s="67">
        <f t="shared" si="4"/>
        <v>5</v>
      </c>
    </row>
    <row r="23" spans="1:19" x14ac:dyDescent="0.3">
      <c r="A23" s="63" t="s">
        <v>1571</v>
      </c>
      <c r="B23" s="64">
        <f>VLOOKUP($A23,'Return Data'!$B$7:$R$1700,3,0)</f>
        <v>44026</v>
      </c>
      <c r="C23" s="65">
        <f>VLOOKUP($A23,'Return Data'!$B$7:$R$1700,4,0)</f>
        <v>18.715</v>
      </c>
      <c r="D23" s="65">
        <f>VLOOKUP($A23,'Return Data'!$B$7:$R$1700,10,0)</f>
        <v>16.902999999999999</v>
      </c>
      <c r="E23" s="66">
        <f t="shared" si="0"/>
        <v>15</v>
      </c>
      <c r="F23" s="65">
        <f>VLOOKUP($A23,'Return Data'!$B$7:$R$1700,11,0)</f>
        <v>-20.9771</v>
      </c>
      <c r="G23" s="66">
        <f t="shared" si="5"/>
        <v>19</v>
      </c>
      <c r="H23" s="65">
        <f>VLOOKUP($A23,'Return Data'!$B$7:$R$1700,12,0)</f>
        <v>-14.328200000000001</v>
      </c>
      <c r="I23" s="66">
        <f t="shared" si="6"/>
        <v>19</v>
      </c>
      <c r="J23" s="65">
        <f>VLOOKUP($A23,'Return Data'!$B$7:$R$1700,13,0)</f>
        <v>-19.688500000000001</v>
      </c>
      <c r="K23" s="66">
        <f t="shared" si="7"/>
        <v>18</v>
      </c>
      <c r="L23" s="65">
        <f>VLOOKUP($A23,'Return Data'!$B$7:$R$1700,17,0)</f>
        <v>-15.055199999999999</v>
      </c>
      <c r="M23" s="66">
        <f>RANK(L23,L$8:L$30,0)</f>
        <v>13</v>
      </c>
      <c r="N23" s="65">
        <f>VLOOKUP($A23,'Return Data'!$B$7:$R$1700,14,0)</f>
        <v>-8.4761000000000006</v>
      </c>
      <c r="O23" s="66">
        <f>RANK(N23,N$8:N$30,0)</f>
        <v>11</v>
      </c>
      <c r="P23" s="65">
        <f>VLOOKUP($A23,'Return Data'!$B$7:$R$1700,15,0)</f>
        <v>5.1405000000000003</v>
      </c>
      <c r="Q23" s="66">
        <f>RANK(P23,P$8:P$30,0)</f>
        <v>4</v>
      </c>
      <c r="R23" s="65">
        <f>VLOOKUP($A23,'Return Data'!$B$7:$R$1700,16,0)</f>
        <v>10.677</v>
      </c>
      <c r="S23" s="67">
        <f t="shared" si="4"/>
        <v>7</v>
      </c>
    </row>
    <row r="24" spans="1:19" x14ac:dyDescent="0.3">
      <c r="A24" s="63" t="s">
        <v>1572</v>
      </c>
      <c r="B24" s="64">
        <f>VLOOKUP($A24,'Return Data'!$B$7:$R$1700,3,0)</f>
        <v>44026</v>
      </c>
      <c r="C24" s="65">
        <f>VLOOKUP($A24,'Return Data'!$B$7:$R$1700,4,0)</f>
        <v>35.171100000000003</v>
      </c>
      <c r="D24" s="65">
        <f>VLOOKUP($A24,'Return Data'!$B$7:$R$1700,10,0)</f>
        <v>20.4514</v>
      </c>
      <c r="E24" s="66">
        <f t="shared" si="0"/>
        <v>10</v>
      </c>
      <c r="F24" s="65">
        <f>VLOOKUP($A24,'Return Data'!$B$7:$R$1700,11,0)</f>
        <v>-13.800800000000001</v>
      </c>
      <c r="G24" s="66">
        <f t="shared" si="5"/>
        <v>13</v>
      </c>
      <c r="H24" s="65">
        <f>VLOOKUP($A24,'Return Data'!$B$7:$R$1700,12,0)</f>
        <v>-3.4927999999999999</v>
      </c>
      <c r="I24" s="66">
        <f t="shared" si="6"/>
        <v>11</v>
      </c>
      <c r="J24" s="65">
        <f>VLOOKUP($A24,'Return Data'!$B$7:$R$1700,13,0)</f>
        <v>-8.2392000000000003</v>
      </c>
      <c r="K24" s="66">
        <f t="shared" si="7"/>
        <v>13</v>
      </c>
      <c r="L24" s="65">
        <f>VLOOKUP($A24,'Return Data'!$B$7:$R$1700,17,0)</f>
        <v>-7.5105000000000004</v>
      </c>
      <c r="M24" s="66">
        <f>RANK(L24,L$8:L$30,0)</f>
        <v>7</v>
      </c>
      <c r="N24" s="65">
        <f>VLOOKUP($A24,'Return Data'!$B$7:$R$1700,14,0)</f>
        <v>-3.1981999999999999</v>
      </c>
      <c r="O24" s="66">
        <f>RANK(N24,N$8:N$30,0)</f>
        <v>3</v>
      </c>
      <c r="P24" s="65">
        <f>VLOOKUP($A24,'Return Data'!$B$7:$R$1700,15,0)</f>
        <v>6.9744000000000002</v>
      </c>
      <c r="Q24" s="66">
        <f>RANK(P24,P$8:P$30,0)</f>
        <v>3</v>
      </c>
      <c r="R24" s="65">
        <f>VLOOKUP($A24,'Return Data'!$B$7:$R$1700,16,0)</f>
        <v>13.6441</v>
      </c>
      <c r="S24" s="67">
        <f t="shared" si="4"/>
        <v>3</v>
      </c>
    </row>
    <row r="25" spans="1:19" x14ac:dyDescent="0.3">
      <c r="A25" s="63" t="s">
        <v>1575</v>
      </c>
      <c r="B25" s="64">
        <f>VLOOKUP($A25,'Return Data'!$B$7:$R$1700,3,0)</f>
        <v>44026</v>
      </c>
      <c r="C25" s="65">
        <f>VLOOKUP($A25,'Return Data'!$B$7:$R$1700,4,0)</f>
        <v>10.09</v>
      </c>
      <c r="D25" s="65">
        <f>VLOOKUP($A25,'Return Data'!$B$7:$R$1700,10,0)</f>
        <v>22.451499999999999</v>
      </c>
      <c r="E25" s="66">
        <f t="shared" si="0"/>
        <v>3</v>
      </c>
      <c r="F25" s="65">
        <f>VLOOKUP($A25,'Return Data'!$B$7:$R$1700,11,0)</f>
        <v>-5.9645999999999999</v>
      </c>
      <c r="G25" s="66">
        <f t="shared" si="5"/>
        <v>3</v>
      </c>
      <c r="H25" s="65">
        <f>VLOOKUP($A25,'Return Data'!$B$7:$R$1700,12,0)</f>
        <v>6.2104999999999997</v>
      </c>
      <c r="I25" s="66">
        <f t="shared" si="6"/>
        <v>3</v>
      </c>
      <c r="J25" s="65">
        <f>VLOOKUP($A25,'Return Data'!$B$7:$R$1700,13,0)</f>
        <v>1.2036</v>
      </c>
      <c r="K25" s="66">
        <f t="shared" si="7"/>
        <v>2</v>
      </c>
      <c r="L25" s="65"/>
      <c r="M25" s="66"/>
      <c r="N25" s="65"/>
      <c r="O25" s="66"/>
      <c r="P25" s="65"/>
      <c r="Q25" s="66"/>
      <c r="R25" s="65">
        <f>VLOOKUP($A25,'Return Data'!$B$7:$R$1700,16,0)</f>
        <v>0.76700000000000002</v>
      </c>
      <c r="S25" s="67">
        <f t="shared" si="4"/>
        <v>18</v>
      </c>
    </row>
    <row r="26" spans="1:19" x14ac:dyDescent="0.3">
      <c r="A26" s="63" t="s">
        <v>1576</v>
      </c>
      <c r="B26" s="64">
        <f>VLOOKUP($A26,'Return Data'!$B$7:$R$1700,3,0)</f>
        <v>44026</v>
      </c>
      <c r="C26" s="65">
        <f>VLOOKUP($A26,'Return Data'!$B$7:$R$1700,4,0)</f>
        <v>49.0504779553915</v>
      </c>
      <c r="D26" s="65">
        <f>VLOOKUP($A26,'Return Data'!$B$7:$R$1700,10,0)</f>
        <v>30.355</v>
      </c>
      <c r="E26" s="66">
        <f t="shared" si="0"/>
        <v>1</v>
      </c>
      <c r="F26" s="65">
        <f>VLOOKUP($A26,'Return Data'!$B$7:$R$1700,11,0)</f>
        <v>1.7191000000000001</v>
      </c>
      <c r="G26" s="66">
        <f t="shared" si="5"/>
        <v>1</v>
      </c>
      <c r="H26" s="65">
        <f>VLOOKUP($A26,'Return Data'!$B$7:$R$1700,12,0)</f>
        <v>14.5421</v>
      </c>
      <c r="I26" s="66">
        <f t="shared" si="6"/>
        <v>1</v>
      </c>
      <c r="J26" s="65">
        <f>VLOOKUP($A26,'Return Data'!$B$7:$R$1700,13,0)</f>
        <v>-1.6728000000000001</v>
      </c>
      <c r="K26" s="66">
        <f t="shared" si="7"/>
        <v>6</v>
      </c>
      <c r="L26" s="65">
        <f>VLOOKUP($A26,'Return Data'!$B$7:$R$1700,17,0)</f>
        <v>-7.6181000000000001</v>
      </c>
      <c r="M26" s="66">
        <f>RANK(L26,L$8:L$30,0)</f>
        <v>8</v>
      </c>
      <c r="N26" s="65">
        <f>VLOOKUP($A26,'Return Data'!$B$7:$R$1700,14,0)</f>
        <v>-4.7744999999999997</v>
      </c>
      <c r="O26" s="66">
        <f>RANK(N26,N$8:N$30,0)</f>
        <v>5</v>
      </c>
      <c r="P26" s="65">
        <f>VLOOKUP($A26,'Return Data'!$B$7:$R$1700,15,0)</f>
        <v>0.50729999999999997</v>
      </c>
      <c r="Q26" s="66">
        <f>RANK(P26,P$8:P$30,0)</f>
        <v>10</v>
      </c>
      <c r="R26" s="65">
        <f>VLOOKUP($A26,'Return Data'!$B$7:$R$1700,16,0)</f>
        <v>6.9223999999999997</v>
      </c>
      <c r="S26" s="67">
        <f t="shared" si="4"/>
        <v>12</v>
      </c>
    </row>
    <row r="27" spans="1:19" x14ac:dyDescent="0.3">
      <c r="A27" s="63" t="s">
        <v>1579</v>
      </c>
      <c r="B27" s="64">
        <f>VLOOKUP($A27,'Return Data'!$B$7:$R$1700,3,0)</f>
        <v>44026</v>
      </c>
      <c r="C27" s="65">
        <f>VLOOKUP($A27,'Return Data'!$B$7:$R$1700,4,0)</f>
        <v>49.843899999999998</v>
      </c>
      <c r="D27" s="65">
        <f>VLOOKUP($A27,'Return Data'!$B$7:$R$1700,10,0)</f>
        <v>16.590399999999999</v>
      </c>
      <c r="E27" s="66">
        <f t="shared" si="0"/>
        <v>16</v>
      </c>
      <c r="F27" s="65">
        <f>VLOOKUP($A27,'Return Data'!$B$7:$R$1700,11,0)</f>
        <v>-9.0737000000000005</v>
      </c>
      <c r="G27" s="66">
        <f t="shared" si="5"/>
        <v>5</v>
      </c>
      <c r="H27" s="65">
        <f>VLOOKUP($A27,'Return Data'!$B$7:$R$1700,12,0)</f>
        <v>-2.2353999999999998</v>
      </c>
      <c r="I27" s="66">
        <f t="shared" si="6"/>
        <v>9</v>
      </c>
      <c r="J27" s="65">
        <f>VLOOKUP($A27,'Return Data'!$B$7:$R$1700,13,0)</f>
        <v>-1.3109</v>
      </c>
      <c r="K27" s="66">
        <f t="shared" si="7"/>
        <v>4</v>
      </c>
      <c r="L27" s="65">
        <f>VLOOKUP($A27,'Return Data'!$B$7:$R$1700,17,0)</f>
        <v>-1.6691</v>
      </c>
      <c r="M27" s="66">
        <f>RANK(L27,L$8:L$30,0)</f>
        <v>2</v>
      </c>
      <c r="N27" s="65">
        <f>VLOOKUP($A27,'Return Data'!$B$7:$R$1700,14,0)</f>
        <v>3.0787</v>
      </c>
      <c r="O27" s="66">
        <f>RANK(N27,N$8:N$30,0)</f>
        <v>2</v>
      </c>
      <c r="P27" s="65">
        <f>VLOOKUP($A27,'Return Data'!$B$7:$R$1700,15,0)</f>
        <v>9.2451000000000008</v>
      </c>
      <c r="Q27" s="66">
        <f>RANK(P27,P$8:P$30,0)</f>
        <v>1</v>
      </c>
      <c r="R27" s="65">
        <f>VLOOKUP($A27,'Return Data'!$B$7:$R$1700,16,0)</f>
        <v>15.9535</v>
      </c>
      <c r="S27" s="67">
        <f t="shared" si="4"/>
        <v>2</v>
      </c>
    </row>
    <row r="28" spans="1:19" x14ac:dyDescent="0.3">
      <c r="A28" s="63" t="s">
        <v>1580</v>
      </c>
      <c r="B28" s="64">
        <f>VLOOKUP($A28,'Return Data'!$B$7:$R$1700,3,0)</f>
        <v>44026</v>
      </c>
      <c r="C28" s="65">
        <f>VLOOKUP($A28,'Return Data'!$B$7:$R$1700,4,0)</f>
        <v>65.223200000000006</v>
      </c>
      <c r="D28" s="65">
        <f>VLOOKUP($A28,'Return Data'!$B$7:$R$1700,10,0)</f>
        <v>16.250599999999999</v>
      </c>
      <c r="E28" s="66">
        <f t="shared" si="0"/>
        <v>18</v>
      </c>
      <c r="F28" s="65">
        <f>VLOOKUP($A28,'Return Data'!$B$7:$R$1700,11,0)</f>
        <v>-18.581099999999999</v>
      </c>
      <c r="G28" s="66">
        <f t="shared" si="5"/>
        <v>17</v>
      </c>
      <c r="H28" s="65">
        <f>VLOOKUP($A28,'Return Data'!$B$7:$R$1700,12,0)</f>
        <v>-8.3003999999999998</v>
      </c>
      <c r="I28" s="66">
        <f t="shared" si="6"/>
        <v>15</v>
      </c>
      <c r="J28" s="65">
        <f>VLOOKUP($A28,'Return Data'!$B$7:$R$1700,13,0)</f>
        <v>-17.056100000000001</v>
      </c>
      <c r="K28" s="66">
        <f t="shared" si="7"/>
        <v>17</v>
      </c>
      <c r="L28" s="65">
        <f>VLOOKUP($A28,'Return Data'!$B$7:$R$1700,17,0)</f>
        <v>-14.6134</v>
      </c>
      <c r="M28" s="66">
        <f>RANK(L28,L$8:L$30,0)</f>
        <v>12</v>
      </c>
      <c r="N28" s="65">
        <f>VLOOKUP($A28,'Return Data'!$B$7:$R$1700,14,0)</f>
        <v>-12.8558</v>
      </c>
      <c r="O28" s="66">
        <f>RANK(N28,N$8:N$30,0)</f>
        <v>14</v>
      </c>
      <c r="P28" s="65">
        <f>VLOOKUP($A28,'Return Data'!$B$7:$R$1700,15,0)</f>
        <v>-1.6798</v>
      </c>
      <c r="Q28" s="66">
        <f>RANK(P28,P$8:P$30,0)</f>
        <v>14</v>
      </c>
      <c r="R28" s="65">
        <f>VLOOKUP($A28,'Return Data'!$B$7:$R$1700,16,0)</f>
        <v>12.9321</v>
      </c>
      <c r="S28" s="67">
        <f t="shared" si="4"/>
        <v>6</v>
      </c>
    </row>
    <row r="29" spans="1:19" x14ac:dyDescent="0.3">
      <c r="A29" s="63" t="s">
        <v>1583</v>
      </c>
      <c r="B29" s="64">
        <f>VLOOKUP($A29,'Return Data'!$B$7:$R$1700,3,0)</f>
        <v>44026</v>
      </c>
      <c r="C29" s="65">
        <f>VLOOKUP($A29,'Return Data'!$B$7:$R$1700,4,0)</f>
        <v>9.7331000000000003</v>
      </c>
      <c r="D29" s="65">
        <f>VLOOKUP($A29,'Return Data'!$B$7:$R$1700,10,0)</f>
        <v>19.273800000000001</v>
      </c>
      <c r="E29" s="66">
        <f t="shared" si="0"/>
        <v>11</v>
      </c>
      <c r="F29" s="65">
        <f>VLOOKUP($A29,'Return Data'!$B$7:$R$1700,11,0)</f>
        <v>-11.5928</v>
      </c>
      <c r="G29" s="66">
        <f t="shared" si="5"/>
        <v>8</v>
      </c>
      <c r="H29" s="65">
        <f>VLOOKUP($A29,'Return Data'!$B$7:$R$1700,12,0)</f>
        <v>-1.9335</v>
      </c>
      <c r="I29" s="66">
        <f t="shared" si="6"/>
        <v>8</v>
      </c>
      <c r="J29" s="65">
        <f>VLOOKUP($A29,'Return Data'!$B$7:$R$1700,13,0)</f>
        <v>-3.9683000000000002</v>
      </c>
      <c r="K29" s="66">
        <f t="shared" si="7"/>
        <v>10</v>
      </c>
      <c r="L29" s="65"/>
      <c r="M29" s="66"/>
      <c r="N29" s="65"/>
      <c r="O29" s="66"/>
      <c r="P29" s="65"/>
      <c r="Q29" s="66"/>
      <c r="R29" s="65">
        <f>VLOOKUP($A29,'Return Data'!$B$7:$R$1700,16,0)</f>
        <v>-1.6056999999999999</v>
      </c>
      <c r="S29" s="67">
        <f t="shared" si="4"/>
        <v>20</v>
      </c>
    </row>
    <row r="30" spans="1:19" x14ac:dyDescent="0.3">
      <c r="A30" s="63" t="s">
        <v>1585</v>
      </c>
      <c r="B30" s="64">
        <f>VLOOKUP($A30,'Return Data'!$B$7:$R$1700,3,0)</f>
        <v>44026</v>
      </c>
      <c r="C30" s="65">
        <f>VLOOKUP($A30,'Return Data'!$B$7:$R$1700,4,0)</f>
        <v>12.84</v>
      </c>
      <c r="D30" s="65">
        <f>VLOOKUP($A30,'Return Data'!$B$7:$R$1700,10,0)</f>
        <v>13.9308</v>
      </c>
      <c r="E30" s="66">
        <f t="shared" si="0"/>
        <v>20</v>
      </c>
      <c r="F30" s="65">
        <f>VLOOKUP($A30,'Return Data'!$B$7:$R$1700,11,0)</f>
        <v>-12.712400000000001</v>
      </c>
      <c r="G30" s="66">
        <f t="shared" si="5"/>
        <v>10</v>
      </c>
      <c r="H30" s="65">
        <f>VLOOKUP($A30,'Return Data'!$B$7:$R$1700,12,0)</f>
        <v>-3.1674000000000002</v>
      </c>
      <c r="I30" s="66">
        <f t="shared" si="6"/>
        <v>10</v>
      </c>
      <c r="J30" s="65">
        <f>VLOOKUP($A30,'Return Data'!$B$7:$R$1700,13,0)</f>
        <v>-1.9846999999999999</v>
      </c>
      <c r="K30" s="66">
        <f t="shared" si="7"/>
        <v>7</v>
      </c>
      <c r="L30" s="65">
        <f>VLOOKUP($A30,'Return Data'!$B$7:$R$1700,17,0)</f>
        <v>-6.7127999999999997</v>
      </c>
      <c r="M30" s="66">
        <f>RANK(L30,L$8:L$30,0)</f>
        <v>4</v>
      </c>
      <c r="N30" s="65">
        <f>VLOOKUP($A30,'Return Data'!$B$7:$R$1700,14,0)</f>
        <v>-5.0041000000000002</v>
      </c>
      <c r="O30" s="66">
        <f>RANK(N30,N$8:N$30,0)</f>
        <v>6</v>
      </c>
      <c r="P30" s="65">
        <f>VLOOKUP($A30,'Return Data'!$B$7:$R$1700,15,0)</f>
        <v>0.18779999999999999</v>
      </c>
      <c r="Q30" s="66">
        <f>RANK(P30,P$8:P$30,0)</f>
        <v>11</v>
      </c>
      <c r="R30" s="65">
        <f>VLOOKUP($A30,'Return Data'!$B$7:$R$1700,16,0)</f>
        <v>4.1840999999999999</v>
      </c>
      <c r="S30" s="67">
        <f t="shared" si="4"/>
        <v>15</v>
      </c>
    </row>
    <row r="31" spans="1:19" x14ac:dyDescent="0.3">
      <c r="A31" s="69"/>
      <c r="B31" s="70"/>
      <c r="C31" s="70"/>
      <c r="D31" s="71"/>
      <c r="E31" s="70"/>
      <c r="F31" s="71"/>
      <c r="G31" s="70"/>
      <c r="H31" s="71"/>
      <c r="I31" s="70"/>
      <c r="J31" s="71"/>
      <c r="K31" s="70"/>
      <c r="L31" s="71"/>
      <c r="M31" s="70"/>
      <c r="N31" s="71"/>
      <c r="O31" s="70"/>
      <c r="P31" s="71"/>
      <c r="Q31" s="70"/>
      <c r="R31" s="71"/>
      <c r="S31" s="72"/>
    </row>
    <row r="32" spans="1:19" x14ac:dyDescent="0.3">
      <c r="A32" s="73" t="s">
        <v>27</v>
      </c>
      <c r="B32" s="74"/>
      <c r="C32" s="74"/>
      <c r="D32" s="75">
        <f>AVERAGE(D8:D30)</f>
        <v>18.697573913043477</v>
      </c>
      <c r="E32" s="74"/>
      <c r="F32" s="75">
        <f>AVERAGE(F8:F30)</f>
        <v>-12.890885714285714</v>
      </c>
      <c r="G32" s="74"/>
      <c r="H32" s="75">
        <f>AVERAGE(H8:H30)</f>
        <v>-3.8753047619047618</v>
      </c>
      <c r="I32" s="74"/>
      <c r="J32" s="75">
        <f>AVERAGE(J8:J30)</f>
        <v>-8.4857523809523823</v>
      </c>
      <c r="K32" s="74"/>
      <c r="L32" s="75">
        <f>AVERAGE(L8:L30)</f>
        <v>-9.5798533333333342</v>
      </c>
      <c r="M32" s="74"/>
      <c r="N32" s="75">
        <f>AVERAGE(N8:N30)</f>
        <v>-6.0734999999999992</v>
      </c>
      <c r="O32" s="74"/>
      <c r="P32" s="75">
        <f>AVERAGE(P8:P30)</f>
        <v>2.9776428571428575</v>
      </c>
      <c r="Q32" s="74"/>
      <c r="R32" s="75">
        <f>AVERAGE(R8:R30)</f>
        <v>5.7425130434782599</v>
      </c>
      <c r="S32" s="76"/>
    </row>
    <row r="33" spans="1:19" x14ac:dyDescent="0.3">
      <c r="A33" s="73" t="s">
        <v>28</v>
      </c>
      <c r="B33" s="74"/>
      <c r="C33" s="74"/>
      <c r="D33" s="75">
        <f>MIN(D8:D30)</f>
        <v>12.4002</v>
      </c>
      <c r="E33" s="74"/>
      <c r="F33" s="75">
        <f>MIN(F8:F30)</f>
        <v>-22.8169</v>
      </c>
      <c r="G33" s="74"/>
      <c r="H33" s="75">
        <f>MIN(H8:H30)</f>
        <v>-16.992799999999999</v>
      </c>
      <c r="I33" s="74"/>
      <c r="J33" s="75">
        <f>MIN(J8:J30)</f>
        <v>-22.985099999999999</v>
      </c>
      <c r="K33" s="74"/>
      <c r="L33" s="75">
        <f>MIN(L8:L30)</f>
        <v>-18.5671</v>
      </c>
      <c r="M33" s="74"/>
      <c r="N33" s="75">
        <f>MIN(N8:N30)</f>
        <v>-12.8787</v>
      </c>
      <c r="O33" s="74"/>
      <c r="P33" s="75">
        <f>MIN(P8:P30)</f>
        <v>-1.6798</v>
      </c>
      <c r="Q33" s="74"/>
      <c r="R33" s="75">
        <f>MIN(R8:R30)</f>
        <v>-16.190999999999999</v>
      </c>
      <c r="S33" s="76"/>
    </row>
    <row r="34" spans="1:19" ht="15" thickBot="1" x14ac:dyDescent="0.35">
      <c r="A34" s="77" t="s">
        <v>29</v>
      </c>
      <c r="B34" s="78"/>
      <c r="C34" s="78"/>
      <c r="D34" s="79">
        <f>MAX(D8:D30)</f>
        <v>30.355</v>
      </c>
      <c r="E34" s="78"/>
      <c r="F34" s="79">
        <f>MAX(F8:F30)</f>
        <v>1.7191000000000001</v>
      </c>
      <c r="G34" s="78"/>
      <c r="H34" s="79">
        <f>MAX(H8:H30)</f>
        <v>14.5421</v>
      </c>
      <c r="I34" s="78"/>
      <c r="J34" s="79">
        <f>MAX(J8:J30)</f>
        <v>6.0429000000000004</v>
      </c>
      <c r="K34" s="78"/>
      <c r="L34" s="79">
        <f>MAX(L8:L30)</f>
        <v>3.4794999999999998</v>
      </c>
      <c r="M34" s="78"/>
      <c r="N34" s="79">
        <f>MAX(N8:N30)</f>
        <v>3.5497000000000001</v>
      </c>
      <c r="O34" s="78"/>
      <c r="P34" s="79">
        <f>MAX(P8:P30)</f>
        <v>9.2451000000000008</v>
      </c>
      <c r="Q34" s="78"/>
      <c r="R34" s="79">
        <f>MAX(R8:R30)</f>
        <v>17.219000000000001</v>
      </c>
      <c r="S34" s="80"/>
    </row>
    <row r="35" spans="1:19" x14ac:dyDescent="0.3">
      <c r="A35" s="112" t="s">
        <v>433</v>
      </c>
    </row>
    <row r="36" spans="1:19" x14ac:dyDescent="0.3">
      <c r="A36" s="14" t="s">
        <v>340</v>
      </c>
    </row>
  </sheetData>
  <sheetProtection algorithmName="SHA-512" hashValue="hQNM+A+Vse1Lp73mnxyauIWUJbh17sMEz4X5OI9IkOJPmW4iWIoQ7JrqxbUw9lgzgWyZ4QudcFmyu9Snv8s25w==" saltValue="5BQ42uvke9+fIBvAFKj4C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86872E3-F836-4CF8-AE37-078AB82F4DE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S29"/>
  <sheetViews>
    <sheetView showRowColHeaders="0" zoomScaleNormal="100" workbookViewId="0">
      <pane xSplit="1" ySplit="6" topLeftCell="B7" activePane="bottomRight" state="frozen"/>
      <selection activeCell="R15" sqref="R15"/>
      <selection pane="topRight" activeCell="R15" sqref="R15"/>
      <selection pane="bottomLeft" activeCell="R15" sqref="R15"/>
      <selection pane="bottomRight" activeCell="A2" sqref="A2:A3"/>
    </sheetView>
  </sheetViews>
  <sheetFormatPr defaultColWidth="9.109375" defaultRowHeight="14.4" x14ac:dyDescent="0.3"/>
  <cols>
    <col min="1" max="1" width="49.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19" ht="15" thickBot="1" x14ac:dyDescent="0.35"/>
    <row r="2" spans="1:19" x14ac:dyDescent="0.3">
      <c r="A2" s="149" t="s">
        <v>347</v>
      </c>
    </row>
    <row r="3" spans="1:19" ht="15" thickBot="1" x14ac:dyDescent="0.35">
      <c r="A3" s="150"/>
    </row>
    <row r="4" spans="1:19" ht="15" thickBot="1" x14ac:dyDescent="0.35">
      <c r="A4" s="1"/>
      <c r="B4" s="2"/>
      <c r="C4" s="2"/>
      <c r="D4" s="2"/>
      <c r="E4" s="2"/>
      <c r="F4" s="2"/>
      <c r="G4" s="2"/>
      <c r="H4" s="2"/>
      <c r="I4" s="2"/>
      <c r="J4" s="2"/>
      <c r="K4" s="2"/>
      <c r="L4" s="2"/>
      <c r="M4" s="2"/>
      <c r="N4" s="2"/>
      <c r="O4" s="2"/>
      <c r="P4" s="2"/>
      <c r="Q4" s="2"/>
      <c r="R4" s="2"/>
      <c r="S4" s="2"/>
    </row>
    <row r="5" spans="1:19" s="12" customFormat="1" x14ac:dyDescent="0.3">
      <c r="A5" s="29" t="s">
        <v>341</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row>
    <row r="6" spans="1:19" s="12" customFormat="1"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row>
    <row r="7" spans="1:19" s="12" customFormat="1" x14ac:dyDescent="0.3">
      <c r="A7" s="19"/>
      <c r="B7" s="11"/>
      <c r="C7" s="11"/>
      <c r="D7" s="11"/>
      <c r="E7" s="11"/>
      <c r="F7" s="11"/>
      <c r="G7" s="11"/>
      <c r="H7" s="11"/>
      <c r="I7" s="11"/>
      <c r="J7" s="11"/>
      <c r="K7" s="11"/>
      <c r="L7" s="11"/>
      <c r="M7" s="11"/>
      <c r="N7" s="11"/>
      <c r="O7" s="11"/>
      <c r="P7" s="11"/>
      <c r="Q7" s="11"/>
      <c r="R7" s="11"/>
      <c r="S7" s="20"/>
    </row>
    <row r="8" spans="1:19" s="68" customFormat="1" x14ac:dyDescent="0.3">
      <c r="A8" s="63" t="s">
        <v>11</v>
      </c>
      <c r="B8" s="64">
        <f>VLOOKUP($A8,'Return Data'!$B$7:$R$1700,3,0)</f>
        <v>44026</v>
      </c>
      <c r="C8" s="65">
        <f>VLOOKUP($A8,'Return Data'!$B$7:$R$1700,4,0)</f>
        <v>42.649500000000003</v>
      </c>
      <c r="D8" s="65">
        <f>VLOOKUP($A8,'Return Data'!$B$7:$R$1700,10,0)</f>
        <v>13.3725</v>
      </c>
      <c r="E8" s="66">
        <f>RANK(D8,D$8:D$23,0)</f>
        <v>15</v>
      </c>
      <c r="F8" s="65">
        <f>VLOOKUP($A8,'Return Data'!$B$7:$R$1700,11,0)</f>
        <v>-17.1861</v>
      </c>
      <c r="G8" s="66">
        <f>RANK(F8,F$8:F$23,0)</f>
        <v>13</v>
      </c>
      <c r="H8" s="65">
        <f>VLOOKUP($A8,'Return Data'!$B$7:$R$1700,12,0)</f>
        <v>-10.4109</v>
      </c>
      <c r="I8" s="66">
        <f>RANK(H8,H$8:H$23,0)</f>
        <v>13</v>
      </c>
      <c r="J8" s="65">
        <f>VLOOKUP($A8,'Return Data'!$B$7:$R$1700,13,0)</f>
        <v>-17.988700000000001</v>
      </c>
      <c r="K8" s="66">
        <f>RANK(J8,J$8:J$23,0)</f>
        <v>13</v>
      </c>
      <c r="L8" s="65">
        <f>VLOOKUP($A8,'Return Data'!$B$7:$R$1700,17,0)</f>
        <v>-14.7516</v>
      </c>
      <c r="M8" s="66">
        <f>RANK(L8,L$8:L$23,0)</f>
        <v>12</v>
      </c>
      <c r="N8" s="65">
        <f>VLOOKUP($A8,'Return Data'!$B$7:$R$1700,14,0)</f>
        <v>-9.0164000000000009</v>
      </c>
      <c r="O8" s="66">
        <f>RANK(N8,N$8:N$23,0)</f>
        <v>12</v>
      </c>
      <c r="P8" s="65">
        <f>VLOOKUP($A8,'Return Data'!$B$7:$R$1700,15,0)</f>
        <v>1.1967000000000001</v>
      </c>
      <c r="Q8" s="66">
        <f>RANK(P8,P$8:P$23,0)</f>
        <v>11</v>
      </c>
      <c r="R8" s="65">
        <f>VLOOKUP($A8,'Return Data'!$B$7:$R$1700,16,0)</f>
        <v>11.769299999999999</v>
      </c>
      <c r="S8" s="67">
        <f>RANK(R8,R$8:R$23,0)</f>
        <v>4</v>
      </c>
    </row>
    <row r="9" spans="1:19" s="68" customFormat="1" x14ac:dyDescent="0.3">
      <c r="A9" s="63" t="s">
        <v>12</v>
      </c>
      <c r="B9" s="64">
        <f>VLOOKUP($A9,'Return Data'!$B$7:$R$1700,3,0)</f>
        <v>44026</v>
      </c>
      <c r="C9" s="65">
        <f>VLOOKUP($A9,'Return Data'!$B$7:$R$1700,4,0)</f>
        <v>259.976</v>
      </c>
      <c r="D9" s="65">
        <f>VLOOKUP($A9,'Return Data'!$B$7:$R$1700,10,0)</f>
        <v>16.9741</v>
      </c>
      <c r="E9" s="66">
        <f t="shared" ref="E9:E23" si="0">RANK(D9,D$8:D$23,0)</f>
        <v>7</v>
      </c>
      <c r="F9" s="65">
        <f>VLOOKUP($A9,'Return Data'!$B$7:$R$1700,11,0)</f>
        <v>-15.776</v>
      </c>
      <c r="G9" s="66">
        <f t="shared" ref="G9:I9" si="1">RANK(F9,F$8:F$23,0)</f>
        <v>12</v>
      </c>
      <c r="H9" s="65">
        <f>VLOOKUP($A9,'Return Data'!$B$7:$R$1700,12,0)</f>
        <v>-8.7457999999999991</v>
      </c>
      <c r="I9" s="66">
        <f t="shared" si="1"/>
        <v>11</v>
      </c>
      <c r="J9" s="65">
        <f>VLOOKUP($A9,'Return Data'!$B$7:$R$1700,13,0)</f>
        <v>-13.7278</v>
      </c>
      <c r="K9" s="66">
        <f t="shared" ref="K9" si="2">RANK(J9,J$8:J$23,0)</f>
        <v>12</v>
      </c>
      <c r="L9" s="65">
        <f>VLOOKUP($A9,'Return Data'!$B$7:$R$1700,17,0)</f>
        <v>-7.7941000000000003</v>
      </c>
      <c r="M9" s="66">
        <f t="shared" ref="M9" si="3">RANK(L9,L$8:L$23,0)</f>
        <v>8</v>
      </c>
      <c r="N9" s="65">
        <f>VLOOKUP($A9,'Return Data'!$B$7:$R$1700,14,0)</f>
        <v>-1.3804000000000001</v>
      </c>
      <c r="O9" s="66">
        <f>RANK(N9,N$8:N$23,0)</f>
        <v>6</v>
      </c>
      <c r="P9" s="65">
        <f>VLOOKUP($A9,'Return Data'!$B$7:$R$1700,15,0)</f>
        <v>4.7808999999999999</v>
      </c>
      <c r="Q9" s="66">
        <f t="shared" ref="Q9:S23" si="4">RANK(P9,P$8:P$23,0)</f>
        <v>4</v>
      </c>
      <c r="R9" s="65">
        <f>VLOOKUP($A9,'Return Data'!$B$7:$R$1700,16,0)</f>
        <v>11.1982</v>
      </c>
      <c r="S9" s="67">
        <f t="shared" si="4"/>
        <v>5</v>
      </c>
    </row>
    <row r="10" spans="1:19" s="68" customFormat="1" x14ac:dyDescent="0.3">
      <c r="A10" s="63" t="s">
        <v>13</v>
      </c>
      <c r="B10" s="64">
        <f>VLOOKUP($A10,'Return Data'!$B$7:$R$1700,3,0)</f>
        <v>44026</v>
      </c>
      <c r="C10" s="65">
        <f>VLOOKUP($A10,'Return Data'!$B$7:$R$1700,4,0)</f>
        <v>146.84</v>
      </c>
      <c r="D10" s="65">
        <f>VLOOKUP($A10,'Return Data'!$B$7:$R$1700,10,0)</f>
        <v>18.133500000000002</v>
      </c>
      <c r="E10" s="66">
        <f t="shared" si="0"/>
        <v>4</v>
      </c>
      <c r="F10" s="65">
        <f>VLOOKUP($A10,'Return Data'!$B$7:$R$1700,11,0)</f>
        <v>-5.6177000000000001</v>
      </c>
      <c r="G10" s="66">
        <f t="shared" ref="G10:I10" si="5">RANK(F10,F$8:F$23,0)</f>
        <v>1</v>
      </c>
      <c r="H10" s="65">
        <f>VLOOKUP($A10,'Return Data'!$B$7:$R$1700,12,0)</f>
        <v>0.28000000000000003</v>
      </c>
      <c r="I10" s="66">
        <f t="shared" si="5"/>
        <v>1</v>
      </c>
      <c r="J10" s="65">
        <f>VLOOKUP($A10,'Return Data'!$B$7:$R$1700,13,0)</f>
        <v>-3.762</v>
      </c>
      <c r="K10" s="66">
        <f t="shared" ref="K10" si="6">RANK(J10,J$8:J$23,0)</f>
        <v>4</v>
      </c>
      <c r="L10" s="65">
        <f>VLOOKUP($A10,'Return Data'!$B$7:$R$1700,17,0)</f>
        <v>-1.7074</v>
      </c>
      <c r="M10" s="66">
        <f t="shared" ref="M10" si="7">RANK(L10,L$8:L$23,0)</f>
        <v>2</v>
      </c>
      <c r="N10" s="65">
        <f>VLOOKUP($A10,'Return Data'!$B$7:$R$1700,14,0)</f>
        <v>1.1984999999999999</v>
      </c>
      <c r="O10" s="66">
        <f>RANK(N10,N$8:N$23,0)</f>
        <v>2</v>
      </c>
      <c r="P10" s="65">
        <f>VLOOKUP($A10,'Return Data'!$B$7:$R$1700,15,0)</f>
        <v>4.5628000000000002</v>
      </c>
      <c r="Q10" s="66">
        <f t="shared" si="4"/>
        <v>5</v>
      </c>
      <c r="R10" s="65">
        <f>VLOOKUP($A10,'Return Data'!$B$7:$R$1700,16,0)</f>
        <v>13.1059</v>
      </c>
      <c r="S10" s="67">
        <f t="shared" si="4"/>
        <v>3</v>
      </c>
    </row>
    <row r="11" spans="1:19" s="68" customFormat="1" x14ac:dyDescent="0.3">
      <c r="A11" s="63" t="s">
        <v>14</v>
      </c>
      <c r="B11" s="64">
        <f>VLOOKUP($A11,'Return Data'!$B$7:$R$1700,3,0)</f>
        <v>44026</v>
      </c>
      <c r="C11" s="65">
        <f>VLOOKUP($A11,'Return Data'!$B$7:$R$1700,4,0)</f>
        <v>9.48</v>
      </c>
      <c r="D11" s="65">
        <f>VLOOKUP($A11,'Return Data'!$B$7:$R$1700,10,0)</f>
        <v>14.3546</v>
      </c>
      <c r="E11" s="66">
        <f t="shared" si="0"/>
        <v>12</v>
      </c>
      <c r="F11" s="65">
        <f>VLOOKUP($A11,'Return Data'!$B$7:$R$1700,11,0)</f>
        <v>-13.5036</v>
      </c>
      <c r="G11" s="66">
        <f t="shared" ref="G11:I11" si="8">RANK(F11,F$8:F$23,0)</f>
        <v>8</v>
      </c>
      <c r="H11" s="65">
        <f>VLOOKUP($A11,'Return Data'!$B$7:$R$1700,12,0)</f>
        <v>-6.601</v>
      </c>
      <c r="I11" s="66">
        <f t="shared" si="8"/>
        <v>9</v>
      </c>
      <c r="J11" s="65">
        <f>VLOOKUP($A11,'Return Data'!$B$7:$R$1700,13,0)</f>
        <v>-9.7142999999999997</v>
      </c>
      <c r="K11" s="66">
        <f t="shared" ref="K11" si="9">RANK(J11,J$8:J$23,0)</f>
        <v>9</v>
      </c>
      <c r="L11" s="65"/>
      <c r="M11" s="66"/>
      <c r="N11" s="65"/>
      <c r="O11" s="66"/>
      <c r="P11" s="65"/>
      <c r="Q11" s="66"/>
      <c r="R11" s="65">
        <f>VLOOKUP($A11,'Return Data'!$B$7:$R$1700,16,0)</f>
        <v>-2.7694999999999999</v>
      </c>
      <c r="S11" s="67">
        <f t="shared" si="4"/>
        <v>15</v>
      </c>
    </row>
    <row r="12" spans="1:19" s="68" customFormat="1" x14ac:dyDescent="0.3">
      <c r="A12" s="63" t="s">
        <v>15</v>
      </c>
      <c r="B12" s="64">
        <f>VLOOKUP($A12,'Return Data'!$B$7:$R$1700,3,0)</f>
        <v>44026</v>
      </c>
      <c r="C12" s="65">
        <f>VLOOKUP($A12,'Return Data'!$B$7:$R$1700,4,0)</f>
        <v>41.63</v>
      </c>
      <c r="D12" s="65">
        <f>VLOOKUP($A12,'Return Data'!$B$7:$R$1700,10,0)</f>
        <v>22.441199999999998</v>
      </c>
      <c r="E12" s="66">
        <f t="shared" si="0"/>
        <v>1</v>
      </c>
      <c r="F12" s="65">
        <f>VLOOKUP($A12,'Return Data'!$B$7:$R$1700,11,0)</f>
        <v>-21.005700000000001</v>
      </c>
      <c r="G12" s="66">
        <f t="shared" ref="G12:I12" si="10">RANK(F12,F$8:F$23,0)</f>
        <v>16</v>
      </c>
      <c r="H12" s="65">
        <f>VLOOKUP($A12,'Return Data'!$B$7:$R$1700,12,0)</f>
        <v>-12.321</v>
      </c>
      <c r="I12" s="66">
        <f t="shared" si="10"/>
        <v>16</v>
      </c>
      <c r="J12" s="65">
        <f>VLOOKUP($A12,'Return Data'!$B$7:$R$1700,13,0)</f>
        <v>-20.401499999999999</v>
      </c>
      <c r="K12" s="66">
        <f t="shared" ref="K12" si="11">RANK(J12,J$8:J$23,0)</f>
        <v>16</v>
      </c>
      <c r="L12" s="65">
        <f>VLOOKUP($A12,'Return Data'!$B$7:$R$1700,17,0)</f>
        <v>-13.6555</v>
      </c>
      <c r="M12" s="66">
        <f t="shared" ref="M12" si="12">RANK(L12,L$8:L$23,0)</f>
        <v>11</v>
      </c>
      <c r="N12" s="65">
        <f>VLOOKUP($A12,'Return Data'!$B$7:$R$1700,14,0)</f>
        <v>-7.1120999999999999</v>
      </c>
      <c r="O12" s="66">
        <f t="shared" ref="O12:O18" si="13">RANK(N12,N$8:N$23,0)</f>
        <v>11</v>
      </c>
      <c r="P12" s="65">
        <f>VLOOKUP($A12,'Return Data'!$B$7:$R$1700,15,0)</f>
        <v>2.1634000000000002</v>
      </c>
      <c r="Q12" s="66">
        <f t="shared" si="4"/>
        <v>9</v>
      </c>
      <c r="R12" s="65">
        <f>VLOOKUP($A12,'Return Data'!$B$7:$R$1700,16,0)</f>
        <v>8.9018999999999995</v>
      </c>
      <c r="S12" s="67">
        <f t="shared" si="4"/>
        <v>9</v>
      </c>
    </row>
    <row r="13" spans="1:19" s="68" customFormat="1" x14ac:dyDescent="0.3">
      <c r="A13" s="63" t="s">
        <v>16</v>
      </c>
      <c r="B13" s="64">
        <f>VLOOKUP($A13,'Return Data'!$B$7:$R$1700,3,0)</f>
        <v>44026</v>
      </c>
      <c r="C13" s="65">
        <f>VLOOKUP($A13,'Return Data'!$B$7:$R$1700,4,0)</f>
        <v>11.357799999999999</v>
      </c>
      <c r="D13" s="65">
        <f>VLOOKUP($A13,'Return Data'!$B$7:$R$1700,10,0)</f>
        <v>13.8672</v>
      </c>
      <c r="E13" s="66">
        <f t="shared" si="0"/>
        <v>14</v>
      </c>
      <c r="F13" s="65">
        <f>VLOOKUP($A13,'Return Data'!$B$7:$R$1700,11,0)</f>
        <v>-12.9497</v>
      </c>
      <c r="G13" s="66">
        <f t="shared" ref="G13:I13" si="14">RANK(F13,F$8:F$23,0)</f>
        <v>7</v>
      </c>
      <c r="H13" s="65">
        <f>VLOOKUP($A13,'Return Data'!$B$7:$R$1700,12,0)</f>
        <v>-5.181</v>
      </c>
      <c r="I13" s="66">
        <f t="shared" si="14"/>
        <v>6</v>
      </c>
      <c r="J13" s="65">
        <f>VLOOKUP($A13,'Return Data'!$B$7:$R$1700,13,0)</f>
        <v>-7.7037000000000004</v>
      </c>
      <c r="K13" s="66">
        <f t="shared" ref="K13" si="15">RANK(J13,J$8:J$23,0)</f>
        <v>8</v>
      </c>
      <c r="L13" s="65">
        <f>VLOOKUP($A13,'Return Data'!$B$7:$R$1700,17,0)</f>
        <v>-7.0854999999999997</v>
      </c>
      <c r="M13" s="66">
        <f t="shared" ref="M13" si="16">RANK(L13,L$8:L$23,0)</f>
        <v>7</v>
      </c>
      <c r="N13" s="65">
        <f>VLOOKUP($A13,'Return Data'!$B$7:$R$1700,14,0)</f>
        <v>-6.5572999999999997</v>
      </c>
      <c r="O13" s="66">
        <f t="shared" si="13"/>
        <v>9</v>
      </c>
      <c r="P13" s="65"/>
      <c r="Q13" s="66"/>
      <c r="R13" s="65">
        <f>VLOOKUP($A13,'Return Data'!$B$7:$R$1700,16,0)</f>
        <v>2.6572</v>
      </c>
      <c r="S13" s="67">
        <f t="shared" si="4"/>
        <v>12</v>
      </c>
    </row>
    <row r="14" spans="1:19" s="68" customFormat="1" x14ac:dyDescent="0.3">
      <c r="A14" s="63" t="s">
        <v>17</v>
      </c>
      <c r="B14" s="64">
        <f>VLOOKUP($A14,'Return Data'!$B$7:$R$1700,3,0)</f>
        <v>44026</v>
      </c>
      <c r="C14" s="65">
        <f>VLOOKUP($A14,'Return Data'!$B$7:$R$1700,4,0)</f>
        <v>31.206600000000002</v>
      </c>
      <c r="D14" s="65">
        <f>VLOOKUP($A14,'Return Data'!$B$7:$R$1700,10,0)</f>
        <v>14.8146</v>
      </c>
      <c r="E14" s="66">
        <f t="shared" si="0"/>
        <v>10</v>
      </c>
      <c r="F14" s="65">
        <f>VLOOKUP($A14,'Return Data'!$B$7:$R$1700,11,0)</f>
        <v>-15.559900000000001</v>
      </c>
      <c r="G14" s="66">
        <f t="shared" ref="G14:I14" si="17">RANK(F14,F$8:F$23,0)</f>
        <v>11</v>
      </c>
      <c r="H14" s="65">
        <f>VLOOKUP($A14,'Return Data'!$B$7:$R$1700,12,0)</f>
        <v>-9.3780000000000001</v>
      </c>
      <c r="I14" s="66">
        <f t="shared" si="17"/>
        <v>12</v>
      </c>
      <c r="J14" s="65">
        <f>VLOOKUP($A14,'Return Data'!$B$7:$R$1700,13,0)</f>
        <v>-5.4351000000000003</v>
      </c>
      <c r="K14" s="66">
        <f t="shared" ref="K14" si="18">RANK(J14,J$8:J$23,0)</f>
        <v>6</v>
      </c>
      <c r="L14" s="65">
        <f>VLOOKUP($A14,'Return Data'!$B$7:$R$1700,17,0)</f>
        <v>-3.9081000000000001</v>
      </c>
      <c r="M14" s="66">
        <f t="shared" ref="M14" si="19">RANK(L14,L$8:L$23,0)</f>
        <v>4</v>
      </c>
      <c r="N14" s="65">
        <f>VLOOKUP($A14,'Return Data'!$B$7:$R$1700,14,0)</f>
        <v>-0.55569999999999997</v>
      </c>
      <c r="O14" s="66">
        <f t="shared" si="13"/>
        <v>5</v>
      </c>
      <c r="P14" s="65">
        <f>VLOOKUP($A14,'Return Data'!$B$7:$R$1700,15,0)</f>
        <v>6.7201000000000004</v>
      </c>
      <c r="Q14" s="66">
        <f t="shared" si="4"/>
        <v>2</v>
      </c>
      <c r="R14" s="65">
        <f>VLOOKUP($A14,'Return Data'!$B$7:$R$1700,16,0)</f>
        <v>10.7197</v>
      </c>
      <c r="S14" s="67">
        <f t="shared" si="4"/>
        <v>7</v>
      </c>
    </row>
    <row r="15" spans="1:19" s="68" customFormat="1" x14ac:dyDescent="0.3">
      <c r="A15" s="63" t="s">
        <v>18</v>
      </c>
      <c r="B15" s="64">
        <f>VLOOKUP($A15,'Return Data'!$B$7:$R$1700,3,0)</f>
        <v>44026</v>
      </c>
      <c r="C15" s="65">
        <f>VLOOKUP($A15,'Return Data'!$B$7:$R$1700,4,0)</f>
        <v>33.5</v>
      </c>
      <c r="D15" s="65">
        <f>VLOOKUP($A15,'Return Data'!$B$7:$R$1700,10,0)</f>
        <v>20.720700000000001</v>
      </c>
      <c r="E15" s="66">
        <f t="shared" si="0"/>
        <v>2</v>
      </c>
      <c r="F15" s="65">
        <f>VLOOKUP($A15,'Return Data'!$B$7:$R$1700,11,0)</f>
        <v>-14.819000000000001</v>
      </c>
      <c r="G15" s="66">
        <f t="shared" ref="G15:I15" si="20">RANK(F15,F$8:F$23,0)</f>
        <v>10</v>
      </c>
      <c r="H15" s="65">
        <f>VLOOKUP($A15,'Return Data'!$B$7:$R$1700,12,0)</f>
        <v>-5.8803999999999998</v>
      </c>
      <c r="I15" s="66">
        <f t="shared" si="20"/>
        <v>8</v>
      </c>
      <c r="J15" s="65">
        <f>VLOOKUP($A15,'Return Data'!$B$7:$R$1700,13,0)</f>
        <v>-10.573700000000001</v>
      </c>
      <c r="K15" s="66">
        <f t="shared" ref="K15" si="21">RANK(J15,J$8:J$23,0)</f>
        <v>10</v>
      </c>
      <c r="L15" s="65">
        <f>VLOOKUP($A15,'Return Data'!$B$7:$R$1700,17,0)</f>
        <v>-4.6773999999999996</v>
      </c>
      <c r="M15" s="66">
        <f t="shared" ref="M15" si="22">RANK(L15,L$8:L$23,0)</f>
        <v>6</v>
      </c>
      <c r="N15" s="65">
        <f>VLOOKUP($A15,'Return Data'!$B$7:$R$1700,14,0)</f>
        <v>-2.8822999999999999</v>
      </c>
      <c r="O15" s="66">
        <f t="shared" si="13"/>
        <v>7</v>
      </c>
      <c r="P15" s="65">
        <f>VLOOKUP($A15,'Return Data'!$B$7:$R$1700,15,0)</f>
        <v>5.7931999999999997</v>
      </c>
      <c r="Q15" s="66">
        <f t="shared" si="4"/>
        <v>3</v>
      </c>
      <c r="R15" s="65">
        <f>VLOOKUP($A15,'Return Data'!$B$7:$R$1700,16,0)</f>
        <v>14.2437</v>
      </c>
      <c r="S15" s="67">
        <f t="shared" si="4"/>
        <v>1</v>
      </c>
    </row>
    <row r="16" spans="1:19" s="68" customFormat="1" x14ac:dyDescent="0.3">
      <c r="A16" s="63" t="s">
        <v>19</v>
      </c>
      <c r="B16" s="64">
        <f>VLOOKUP($A16,'Return Data'!$B$7:$R$1700,3,0)</f>
        <v>44026</v>
      </c>
      <c r="C16" s="65">
        <f>VLOOKUP($A16,'Return Data'!$B$7:$R$1700,4,0)</f>
        <v>68.932900000000004</v>
      </c>
      <c r="D16" s="65">
        <f>VLOOKUP($A16,'Return Data'!$B$7:$R$1700,10,0)</f>
        <v>17.175000000000001</v>
      </c>
      <c r="E16" s="66">
        <f t="shared" si="0"/>
        <v>5</v>
      </c>
      <c r="F16" s="65">
        <f>VLOOKUP($A16,'Return Data'!$B$7:$R$1700,11,0)</f>
        <v>-14.374599999999999</v>
      </c>
      <c r="G16" s="66">
        <f t="shared" ref="G16:I16" si="23">RANK(F16,F$8:F$23,0)</f>
        <v>9</v>
      </c>
      <c r="H16" s="65">
        <f>VLOOKUP($A16,'Return Data'!$B$7:$R$1700,12,0)</f>
        <v>-7.8700999999999999</v>
      </c>
      <c r="I16" s="66">
        <f t="shared" si="23"/>
        <v>10</v>
      </c>
      <c r="J16" s="65">
        <f>VLOOKUP($A16,'Return Data'!$B$7:$R$1700,13,0)</f>
        <v>-10.930400000000001</v>
      </c>
      <c r="K16" s="66">
        <f t="shared" ref="K16" si="24">RANK(J16,J$8:J$23,0)</f>
        <v>11</v>
      </c>
      <c r="L16" s="65">
        <f>VLOOKUP($A16,'Return Data'!$B$7:$R$1700,17,0)</f>
        <v>-3.7216999999999998</v>
      </c>
      <c r="M16" s="66">
        <f t="shared" ref="M16" si="25">RANK(L16,L$8:L$23,0)</f>
        <v>3</v>
      </c>
      <c r="N16" s="65">
        <f>VLOOKUP($A16,'Return Data'!$B$7:$R$1700,14,0)</f>
        <v>1.84E-2</v>
      </c>
      <c r="O16" s="66">
        <f t="shared" si="13"/>
        <v>4</v>
      </c>
      <c r="P16" s="65">
        <f>VLOOKUP($A16,'Return Data'!$B$7:$R$1700,15,0)</f>
        <v>4.3438999999999997</v>
      </c>
      <c r="Q16" s="66">
        <f t="shared" si="4"/>
        <v>6</v>
      </c>
      <c r="R16" s="65">
        <f>VLOOKUP($A16,'Return Data'!$B$7:$R$1700,16,0)</f>
        <v>9.6914999999999996</v>
      </c>
      <c r="S16" s="67">
        <f t="shared" si="4"/>
        <v>8</v>
      </c>
    </row>
    <row r="17" spans="1:19" s="68" customFormat="1" x14ac:dyDescent="0.3">
      <c r="A17" s="63" t="s">
        <v>20</v>
      </c>
      <c r="B17" s="64">
        <f>VLOOKUP($A17,'Return Data'!$B$7:$R$1700,3,0)</f>
        <v>44026</v>
      </c>
      <c r="C17" s="65">
        <f>VLOOKUP($A17,'Return Data'!$B$7:$R$1700,4,0)</f>
        <v>44.65</v>
      </c>
      <c r="D17" s="65">
        <f>VLOOKUP($A17,'Return Data'!$B$7:$R$1700,10,0)</f>
        <v>13.1526</v>
      </c>
      <c r="E17" s="66">
        <f t="shared" si="0"/>
        <v>16</v>
      </c>
      <c r="F17" s="65">
        <f>VLOOKUP($A17,'Return Data'!$B$7:$R$1700,11,0)</f>
        <v>-18.283300000000001</v>
      </c>
      <c r="G17" s="66">
        <f t="shared" ref="G17:I17" si="26">RANK(F17,F$8:F$23,0)</f>
        <v>14</v>
      </c>
      <c r="H17" s="65">
        <f>VLOOKUP($A17,'Return Data'!$B$7:$R$1700,12,0)</f>
        <v>-11.898199999999999</v>
      </c>
      <c r="I17" s="66">
        <f t="shared" si="26"/>
        <v>14</v>
      </c>
      <c r="J17" s="65">
        <f>VLOOKUP($A17,'Return Data'!$B$7:$R$1700,13,0)</f>
        <v>-18.103400000000001</v>
      </c>
      <c r="K17" s="66">
        <f t="shared" ref="K17" si="27">RANK(J17,J$8:J$23,0)</f>
        <v>14</v>
      </c>
      <c r="L17" s="65">
        <f>VLOOKUP($A17,'Return Data'!$B$7:$R$1700,17,0)</f>
        <v>-8.3655000000000008</v>
      </c>
      <c r="M17" s="66">
        <f t="shared" ref="M17" si="28">RANK(L17,L$8:L$23,0)</f>
        <v>9</v>
      </c>
      <c r="N17" s="65">
        <f>VLOOKUP($A17,'Return Data'!$B$7:$R$1700,14,0)</f>
        <v>-4.0426000000000002</v>
      </c>
      <c r="O17" s="66">
        <f t="shared" si="13"/>
        <v>8</v>
      </c>
      <c r="P17" s="65">
        <f>VLOOKUP($A17,'Return Data'!$B$7:$R$1700,15,0)</f>
        <v>2.84</v>
      </c>
      <c r="Q17" s="66">
        <f t="shared" si="4"/>
        <v>8</v>
      </c>
      <c r="R17" s="65">
        <f>VLOOKUP($A17,'Return Data'!$B$7:$R$1700,16,0)</f>
        <v>10.9916</v>
      </c>
      <c r="S17" s="67">
        <f t="shared" si="4"/>
        <v>6</v>
      </c>
    </row>
    <row r="18" spans="1:19" s="68" customFormat="1" x14ac:dyDescent="0.3">
      <c r="A18" s="63" t="s">
        <v>21</v>
      </c>
      <c r="B18" s="64">
        <f>VLOOKUP($A18,'Return Data'!$B$7:$R$1700,3,0)</f>
        <v>44026</v>
      </c>
      <c r="C18" s="65">
        <f>VLOOKUP($A18,'Return Data'!$B$7:$R$1700,4,0)</f>
        <v>131.8169</v>
      </c>
      <c r="D18" s="65">
        <f>VLOOKUP($A18,'Return Data'!$B$7:$R$1700,10,0)</f>
        <v>18.8215</v>
      </c>
      <c r="E18" s="66">
        <f t="shared" si="0"/>
        <v>3</v>
      </c>
      <c r="F18" s="65">
        <f>VLOOKUP($A18,'Return Data'!$B$7:$R$1700,11,0)</f>
        <v>-11.538</v>
      </c>
      <c r="G18" s="66">
        <f t="shared" ref="G18:I18" si="29">RANK(F18,F$8:F$23,0)</f>
        <v>3</v>
      </c>
      <c r="H18" s="65">
        <f>VLOOKUP($A18,'Return Data'!$B$7:$R$1700,12,0)</f>
        <v>-4.5530999999999997</v>
      </c>
      <c r="I18" s="66">
        <f t="shared" si="29"/>
        <v>4</v>
      </c>
      <c r="J18" s="65">
        <f>VLOOKUP($A18,'Return Data'!$B$7:$R$1700,13,0)</f>
        <v>-5.6791</v>
      </c>
      <c r="K18" s="66">
        <f t="shared" ref="K18" si="30">RANK(J18,J$8:J$23,0)</f>
        <v>7</v>
      </c>
      <c r="L18" s="65">
        <f>VLOOKUP($A18,'Return Data'!$B$7:$R$1700,17,0)</f>
        <v>-4.5603999999999996</v>
      </c>
      <c r="M18" s="66">
        <f t="shared" ref="M18" si="31">RANK(L18,L$8:L$23,0)</f>
        <v>5</v>
      </c>
      <c r="N18" s="65">
        <f>VLOOKUP($A18,'Return Data'!$B$7:$R$1700,14,0)</f>
        <v>0.22140000000000001</v>
      </c>
      <c r="O18" s="66">
        <f t="shared" si="13"/>
        <v>3</v>
      </c>
      <c r="P18" s="65">
        <f>VLOOKUP($A18,'Return Data'!$B$7:$R$1700,15,0)</f>
        <v>7.7380000000000004</v>
      </c>
      <c r="Q18" s="66">
        <f t="shared" si="4"/>
        <v>1</v>
      </c>
      <c r="R18" s="65">
        <f>VLOOKUP($A18,'Return Data'!$B$7:$R$1700,16,0)</f>
        <v>13.5068</v>
      </c>
      <c r="S18" s="67">
        <f t="shared" si="4"/>
        <v>2</v>
      </c>
    </row>
    <row r="19" spans="1:19" s="68" customFormat="1" x14ac:dyDescent="0.3">
      <c r="A19" s="63" t="s">
        <v>22</v>
      </c>
      <c r="B19" s="64">
        <f>VLOOKUP($A19,'Return Data'!$B$7:$R$1700,3,0)</f>
        <v>44026</v>
      </c>
      <c r="C19" s="65">
        <f>VLOOKUP($A19,'Return Data'!$B$7:$R$1700,4,0)</f>
        <v>9.5470000000000006</v>
      </c>
      <c r="D19" s="65">
        <f>VLOOKUP($A19,'Return Data'!$B$7:$R$1700,10,0)</f>
        <v>14.433999999999999</v>
      </c>
      <c r="E19" s="66">
        <f t="shared" si="0"/>
        <v>11</v>
      </c>
      <c r="F19" s="65">
        <f>VLOOKUP($A19,'Return Data'!$B$7:$R$1700,11,0)</f>
        <v>-12.292999999999999</v>
      </c>
      <c r="G19" s="66">
        <f t="shared" ref="G19:I19" si="32">RANK(F19,F$8:F$23,0)</f>
        <v>5</v>
      </c>
      <c r="H19" s="65">
        <f>VLOOKUP($A19,'Return Data'!$B$7:$R$1700,12,0)</f>
        <v>-5.4161999999999999</v>
      </c>
      <c r="I19" s="66">
        <f t="shared" si="32"/>
        <v>7</v>
      </c>
      <c r="J19" s="65">
        <f>VLOOKUP($A19,'Return Data'!$B$7:$R$1700,13,0)</f>
        <v>-3.4485999999999999</v>
      </c>
      <c r="K19" s="66">
        <f t="shared" ref="K19" si="33">RANK(J19,J$8:J$23,0)</f>
        <v>3</v>
      </c>
      <c r="L19" s="65"/>
      <c r="M19" s="66"/>
      <c r="N19" s="65"/>
      <c r="O19" s="66"/>
      <c r="P19" s="65"/>
      <c r="Q19" s="66"/>
      <c r="R19" s="65">
        <f>VLOOKUP($A19,'Return Data'!$B$7:$R$1700,16,0)</f>
        <v>-2.2850999999999999</v>
      </c>
      <c r="S19" s="67">
        <f t="shared" si="4"/>
        <v>14</v>
      </c>
    </row>
    <row r="20" spans="1:19" s="68" customFormat="1" x14ac:dyDescent="0.3">
      <c r="A20" s="63" t="s">
        <v>23</v>
      </c>
      <c r="B20" s="64">
        <f>VLOOKUP($A20,'Return Data'!$B$7:$R$1700,3,0)</f>
        <v>44026</v>
      </c>
      <c r="C20" s="65">
        <f>VLOOKUP($A20,'Return Data'!$B$7:$R$1700,4,0)</f>
        <v>9.3567</v>
      </c>
      <c r="D20" s="65">
        <f>VLOOKUP($A20,'Return Data'!$B$7:$R$1700,10,0)</f>
        <v>14.1562</v>
      </c>
      <c r="E20" s="66">
        <f t="shared" si="0"/>
        <v>13</v>
      </c>
      <c r="F20" s="65">
        <f>VLOOKUP($A20,'Return Data'!$B$7:$R$1700,11,0)</f>
        <v>-11.63</v>
      </c>
      <c r="G20" s="66">
        <f t="shared" ref="G20:I20" si="34">RANK(F20,F$8:F$23,0)</f>
        <v>4</v>
      </c>
      <c r="H20" s="65">
        <f>VLOOKUP($A20,'Return Data'!$B$7:$R$1700,12,0)</f>
        <v>-4.5673000000000004</v>
      </c>
      <c r="I20" s="66">
        <f t="shared" si="34"/>
        <v>5</v>
      </c>
      <c r="J20" s="65">
        <f>VLOOKUP($A20,'Return Data'!$B$7:$R$1700,13,0)</f>
        <v>-2.9801000000000002</v>
      </c>
      <c r="K20" s="66">
        <f t="shared" ref="K20" si="35">RANK(J20,J$8:J$23,0)</f>
        <v>1</v>
      </c>
      <c r="L20" s="65"/>
      <c r="M20" s="66"/>
      <c r="N20" s="65"/>
      <c r="O20" s="66"/>
      <c r="P20" s="65"/>
      <c r="Q20" s="66"/>
      <c r="R20" s="65">
        <f>VLOOKUP($A20,'Return Data'!$B$7:$R$1700,16,0)</f>
        <v>-3.3559000000000001</v>
      </c>
      <c r="S20" s="67">
        <f t="shared" si="4"/>
        <v>16</v>
      </c>
    </row>
    <row r="21" spans="1:19" s="68" customFormat="1" x14ac:dyDescent="0.3">
      <c r="A21" s="63" t="s">
        <v>24</v>
      </c>
      <c r="B21" s="64">
        <f>VLOOKUP($A21,'Return Data'!$B$7:$R$1700,3,0)</f>
        <v>44026</v>
      </c>
      <c r="C21" s="65">
        <f>VLOOKUP($A21,'Return Data'!$B$7:$R$1700,4,0)</f>
        <v>208.13079999999999</v>
      </c>
      <c r="D21" s="65">
        <f>VLOOKUP($A21,'Return Data'!$B$7:$R$1700,10,0)</f>
        <v>15.165900000000001</v>
      </c>
      <c r="E21" s="66">
        <f t="shared" si="0"/>
        <v>9</v>
      </c>
      <c r="F21" s="65">
        <f>VLOOKUP($A21,'Return Data'!$B$7:$R$1700,11,0)</f>
        <v>-20.9499</v>
      </c>
      <c r="G21" s="66">
        <f t="shared" ref="G21:I21" si="36">RANK(F21,F$8:F$23,0)</f>
        <v>15</v>
      </c>
      <c r="H21" s="65">
        <f>VLOOKUP($A21,'Return Data'!$B$7:$R$1700,12,0)</f>
        <v>-12.141999999999999</v>
      </c>
      <c r="I21" s="66">
        <f t="shared" si="36"/>
        <v>15</v>
      </c>
      <c r="J21" s="65">
        <f>VLOOKUP($A21,'Return Data'!$B$7:$R$1700,13,0)</f>
        <v>-18.434100000000001</v>
      </c>
      <c r="K21" s="66">
        <f t="shared" ref="K21" si="37">RANK(J21,J$8:J$23,0)</f>
        <v>15</v>
      </c>
      <c r="L21" s="65">
        <f>VLOOKUP($A21,'Return Data'!$B$7:$R$1700,17,0)</f>
        <v>-11.746600000000001</v>
      </c>
      <c r="M21" s="66">
        <f t="shared" ref="M21" si="38">RANK(L21,L$8:L$23,0)</f>
        <v>10</v>
      </c>
      <c r="N21" s="65">
        <f>VLOOKUP($A21,'Return Data'!$B$7:$R$1700,14,0)</f>
        <v>-7.0464000000000002</v>
      </c>
      <c r="O21" s="66">
        <f>RANK(N21,N$8:N$23,0)</f>
        <v>10</v>
      </c>
      <c r="P21" s="65">
        <f>VLOOKUP($A21,'Return Data'!$B$7:$R$1700,15,0)</f>
        <v>1.6144000000000001</v>
      </c>
      <c r="Q21" s="66">
        <f t="shared" si="4"/>
        <v>10</v>
      </c>
      <c r="R21" s="65">
        <f>VLOOKUP($A21,'Return Data'!$B$7:$R$1700,16,0)</f>
        <v>6.8939000000000004</v>
      </c>
      <c r="S21" s="67">
        <f t="shared" si="4"/>
        <v>11</v>
      </c>
    </row>
    <row r="22" spans="1:19" s="68" customFormat="1" x14ac:dyDescent="0.3">
      <c r="A22" s="63" t="s">
        <v>25</v>
      </c>
      <c r="B22" s="64">
        <f>VLOOKUP($A22,'Return Data'!$B$7:$R$1700,3,0)</f>
        <v>44026</v>
      </c>
      <c r="C22" s="65">
        <f>VLOOKUP($A22,'Return Data'!$B$7:$R$1700,4,0)</f>
        <v>9.93</v>
      </c>
      <c r="D22" s="65">
        <f>VLOOKUP($A22,'Return Data'!$B$7:$R$1700,10,0)</f>
        <v>17.0991</v>
      </c>
      <c r="E22" s="66">
        <f t="shared" si="0"/>
        <v>6</v>
      </c>
      <c r="F22" s="65">
        <f>VLOOKUP($A22,'Return Data'!$B$7:$R$1700,11,0)</f>
        <v>-10.861800000000001</v>
      </c>
      <c r="G22" s="66">
        <f t="shared" ref="G22:I22" si="39">RANK(F22,F$8:F$23,0)</f>
        <v>2</v>
      </c>
      <c r="H22" s="65">
        <f>VLOOKUP($A22,'Return Data'!$B$7:$R$1700,12,0)</f>
        <v>-2.3599000000000001</v>
      </c>
      <c r="I22" s="66">
        <f t="shared" si="39"/>
        <v>3</v>
      </c>
      <c r="J22" s="65">
        <f>VLOOKUP($A22,'Return Data'!$B$7:$R$1700,13,0)</f>
        <v>-5.0669000000000004</v>
      </c>
      <c r="K22" s="66">
        <f t="shared" ref="K22" si="40">RANK(J22,J$8:J$23,0)</f>
        <v>5</v>
      </c>
      <c r="L22" s="65"/>
      <c r="M22" s="66"/>
      <c r="N22" s="65"/>
      <c r="O22" s="66"/>
      <c r="P22" s="65"/>
      <c r="Q22" s="66"/>
      <c r="R22" s="65">
        <f>VLOOKUP($A22,'Return Data'!$B$7:$R$1700,16,0)</f>
        <v>-0.43580000000000002</v>
      </c>
      <c r="S22" s="67">
        <f t="shared" si="4"/>
        <v>13</v>
      </c>
    </row>
    <row r="23" spans="1:19" s="68" customFormat="1" x14ac:dyDescent="0.3">
      <c r="A23" s="63" t="s">
        <v>26</v>
      </c>
      <c r="B23" s="64">
        <f>VLOOKUP($A23,'Return Data'!$B$7:$R$1700,3,0)</f>
        <v>44026</v>
      </c>
      <c r="C23" s="65">
        <f>VLOOKUP($A23,'Return Data'!$B$7:$R$1700,4,0)</f>
        <v>60.888199999999998</v>
      </c>
      <c r="D23" s="65">
        <f>VLOOKUP($A23,'Return Data'!$B$7:$R$1700,10,0)</f>
        <v>16.0456</v>
      </c>
      <c r="E23" s="66">
        <f t="shared" si="0"/>
        <v>8</v>
      </c>
      <c r="F23" s="65">
        <f>VLOOKUP($A23,'Return Data'!$B$7:$R$1700,11,0)</f>
        <v>-12.4186</v>
      </c>
      <c r="G23" s="66">
        <f t="shared" ref="G23:I23" si="41">RANK(F23,F$8:F$23,0)</f>
        <v>6</v>
      </c>
      <c r="H23" s="65">
        <f>VLOOKUP($A23,'Return Data'!$B$7:$R$1700,12,0)</f>
        <v>-2.1324000000000001</v>
      </c>
      <c r="I23" s="66">
        <f t="shared" si="41"/>
        <v>2</v>
      </c>
      <c r="J23" s="65">
        <f>VLOOKUP($A23,'Return Data'!$B$7:$R$1700,13,0)</f>
        <v>-3.4214000000000002</v>
      </c>
      <c r="K23" s="66">
        <f t="shared" ref="K23" si="42">RANK(J23,J$8:J$23,0)</f>
        <v>2</v>
      </c>
      <c r="L23" s="65">
        <f>VLOOKUP($A23,'Return Data'!$B$7:$R$1700,17,0)</f>
        <v>-1.3399000000000001</v>
      </c>
      <c r="M23" s="66">
        <f t="shared" ref="M23" si="43">RANK(L23,L$8:L$23,0)</f>
        <v>1</v>
      </c>
      <c r="N23" s="65">
        <f>VLOOKUP($A23,'Return Data'!$B$7:$R$1700,14,0)</f>
        <v>2.714</v>
      </c>
      <c r="O23" s="66">
        <f>RANK(N23,N$8:N$23,0)</f>
        <v>1</v>
      </c>
      <c r="P23" s="65">
        <f>VLOOKUP($A23,'Return Data'!$B$7:$R$1700,15,0)</f>
        <v>4.3258999999999999</v>
      </c>
      <c r="Q23" s="66">
        <f t="shared" si="4"/>
        <v>7</v>
      </c>
      <c r="R23" s="65">
        <f>VLOOKUP($A23,'Return Data'!$B$7:$R$1700,16,0)</f>
        <v>8.7530999999999999</v>
      </c>
      <c r="S23" s="67">
        <f t="shared" si="4"/>
        <v>10</v>
      </c>
    </row>
    <row r="24" spans="1:19" s="68" customFormat="1" x14ac:dyDescent="0.3">
      <c r="A24" s="69"/>
      <c r="B24" s="70"/>
      <c r="C24" s="70"/>
      <c r="D24" s="71"/>
      <c r="E24" s="70"/>
      <c r="F24" s="71"/>
      <c r="G24" s="70"/>
      <c r="H24" s="71"/>
      <c r="I24" s="70"/>
      <c r="J24" s="71"/>
      <c r="K24" s="70"/>
      <c r="L24" s="71"/>
      <c r="M24" s="70"/>
      <c r="N24" s="71"/>
      <c r="O24" s="70"/>
      <c r="P24" s="71"/>
      <c r="Q24" s="70"/>
      <c r="R24" s="71"/>
      <c r="S24" s="72"/>
    </row>
    <row r="25" spans="1:19" s="68" customFormat="1" x14ac:dyDescent="0.3">
      <c r="A25" s="73" t="s">
        <v>27</v>
      </c>
      <c r="B25" s="74"/>
      <c r="C25" s="74"/>
      <c r="D25" s="75">
        <f>AVERAGE(D8:D23)</f>
        <v>16.295518750000003</v>
      </c>
      <c r="E25" s="74"/>
      <c r="F25" s="75">
        <f>AVERAGE(F8:F23)</f>
        <v>-14.297931250000001</v>
      </c>
      <c r="G25" s="74"/>
      <c r="H25" s="75">
        <f>AVERAGE(H8:H23)</f>
        <v>-6.8235812500000002</v>
      </c>
      <c r="I25" s="74"/>
      <c r="J25" s="75">
        <f>AVERAGE(J8:J23)</f>
        <v>-9.8356750000000019</v>
      </c>
      <c r="K25" s="74"/>
      <c r="L25" s="75">
        <f>AVERAGE(L8:L23)</f>
        <v>-6.9428083333333328</v>
      </c>
      <c r="M25" s="74"/>
      <c r="N25" s="75">
        <f>AVERAGE(N8:N23)</f>
        <v>-2.8700750000000004</v>
      </c>
      <c r="O25" s="74"/>
      <c r="P25" s="75">
        <f>AVERAGE(P8:P23)</f>
        <v>4.1890272727272722</v>
      </c>
      <c r="Q25" s="74"/>
      <c r="R25" s="75">
        <f>AVERAGE(R8:R23)</f>
        <v>7.0991562500000009</v>
      </c>
      <c r="S25" s="76"/>
    </row>
    <row r="26" spans="1:19" s="68" customFormat="1" x14ac:dyDescent="0.3">
      <c r="A26" s="73" t="s">
        <v>28</v>
      </c>
      <c r="B26" s="74"/>
      <c r="C26" s="74"/>
      <c r="D26" s="75">
        <f>MIN(D8:D23)</f>
        <v>13.1526</v>
      </c>
      <c r="E26" s="74"/>
      <c r="F26" s="75">
        <f>MIN(F8:F23)</f>
        <v>-21.005700000000001</v>
      </c>
      <c r="G26" s="74"/>
      <c r="H26" s="75">
        <f>MIN(H8:H23)</f>
        <v>-12.321</v>
      </c>
      <c r="I26" s="74"/>
      <c r="J26" s="75">
        <f>MIN(J8:J23)</f>
        <v>-20.401499999999999</v>
      </c>
      <c r="K26" s="74"/>
      <c r="L26" s="75">
        <f>MIN(L8:L23)</f>
        <v>-14.7516</v>
      </c>
      <c r="M26" s="74"/>
      <c r="N26" s="75">
        <f>MIN(N8:N23)</f>
        <v>-9.0164000000000009</v>
      </c>
      <c r="O26" s="74"/>
      <c r="P26" s="75">
        <f>MIN(P8:P23)</f>
        <v>1.1967000000000001</v>
      </c>
      <c r="Q26" s="74"/>
      <c r="R26" s="75">
        <f>MIN(R8:R23)</f>
        <v>-3.3559000000000001</v>
      </c>
      <c r="S26" s="76"/>
    </row>
    <row r="27" spans="1:19" s="68" customFormat="1" ht="15" thickBot="1" x14ac:dyDescent="0.35">
      <c r="A27" s="77" t="s">
        <v>29</v>
      </c>
      <c r="B27" s="78"/>
      <c r="C27" s="78"/>
      <c r="D27" s="79">
        <f>MAX(D8:D23)</f>
        <v>22.441199999999998</v>
      </c>
      <c r="E27" s="78"/>
      <c r="F27" s="79">
        <f>MAX(F8:F23)</f>
        <v>-5.6177000000000001</v>
      </c>
      <c r="G27" s="78"/>
      <c r="H27" s="79">
        <f>MAX(H8:H23)</f>
        <v>0.28000000000000003</v>
      </c>
      <c r="I27" s="78"/>
      <c r="J27" s="79">
        <f>MAX(J8:J23)</f>
        <v>-2.9801000000000002</v>
      </c>
      <c r="K27" s="78"/>
      <c r="L27" s="79">
        <f>MAX(L8:L23)</f>
        <v>-1.3399000000000001</v>
      </c>
      <c r="M27" s="78"/>
      <c r="N27" s="79">
        <f>MAX(N8:N23)</f>
        <v>2.714</v>
      </c>
      <c r="O27" s="78"/>
      <c r="P27" s="79">
        <f>MAX(P8:P23)</f>
        <v>7.7380000000000004</v>
      </c>
      <c r="Q27" s="78"/>
      <c r="R27" s="79">
        <f>MAX(R8:R23)</f>
        <v>14.2437</v>
      </c>
      <c r="S27" s="80"/>
    </row>
    <row r="28" spans="1:19" x14ac:dyDescent="0.3">
      <c r="A28" s="112" t="s">
        <v>433</v>
      </c>
    </row>
    <row r="29" spans="1:19" x14ac:dyDescent="0.3">
      <c r="A29" s="14" t="s">
        <v>340</v>
      </c>
    </row>
  </sheetData>
  <sheetProtection algorithmName="SHA-512" hashValue="VRwnPfvDJEme5fI3O8zm8tNKa4g2JfUOY7ulZRJnxLbAQDs9xvz82zejhaCB7zRwp3GRb22vztJv+PADjYAVAw==" saltValue="Yr/XcWiCP886lHa6z2zeyg==" spinCount="100000" sheet="1" objects="1" scenarios="1"/>
  <mergeCells count="11">
    <mergeCell ref="B5:B6"/>
    <mergeCell ref="C5:C6"/>
    <mergeCell ref="A2:A3"/>
    <mergeCell ref="R5:S5"/>
    <mergeCell ref="N5:O5"/>
    <mergeCell ref="P5:Q5"/>
    <mergeCell ref="D5:E5"/>
    <mergeCell ref="F5:G5"/>
    <mergeCell ref="H5:I5"/>
    <mergeCell ref="J5:K5"/>
    <mergeCell ref="L5:M5"/>
  </mergeCells>
  <hyperlinks>
    <hyperlink ref="A2" location="Index!A1" display="Back To Index" xr:uid="{00000000-0004-0000-0100-000000000000}"/>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13DA5-4A16-423F-B6FD-7B38141EC73F}">
  <dimension ref="A1:T3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1659</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1188</v>
      </c>
      <c r="B8" s="64">
        <f>VLOOKUP($A8,'Return Data'!$B$7:$R$1700,3,0)</f>
        <v>44026</v>
      </c>
      <c r="C8" s="65">
        <f>VLOOKUP($A8,'Return Data'!$B$7:$R$1700,4,0)</f>
        <v>252.13</v>
      </c>
      <c r="D8" s="65">
        <f>VLOOKUP($A8,'Return Data'!$B$7:$R$1700,10,0)</f>
        <v>17.4008</v>
      </c>
      <c r="E8" s="66">
        <f t="shared" ref="E8:E33" si="0">RANK(D8,D$8:D$33,0)</f>
        <v>14</v>
      </c>
      <c r="F8" s="65">
        <f>VLOOKUP($A8,'Return Data'!$B$7:$R$1700,11,0)</f>
        <v>-16.783300000000001</v>
      </c>
      <c r="G8" s="66">
        <f t="shared" ref="G8:G25" si="1">RANK(F8,F$8:F$33,0)</f>
        <v>22</v>
      </c>
      <c r="H8" s="65">
        <f>VLOOKUP($A8,'Return Data'!$B$7:$R$1700,12,0)</f>
        <v>-8.2395999999999994</v>
      </c>
      <c r="I8" s="66">
        <f t="shared" ref="I8:I25" si="2">RANK(H8,H$8:H$33,0)</f>
        <v>22</v>
      </c>
      <c r="J8" s="65">
        <f>VLOOKUP($A8,'Return Data'!$B$7:$R$1700,13,0)</f>
        <v>-14.685499999999999</v>
      </c>
      <c r="K8" s="66">
        <f t="shared" ref="K8:K21" si="3">RANK(J8,J$8:J$33,0)</f>
        <v>23</v>
      </c>
      <c r="L8" s="65">
        <f>VLOOKUP($A8,'Return Data'!$B$7:$R$1700,17,0)</f>
        <v>-9.9710000000000001</v>
      </c>
      <c r="M8" s="66">
        <f t="shared" ref="M8:M21" si="4">RANK(L8,L$8:L$33,0)</f>
        <v>23</v>
      </c>
      <c r="N8" s="65">
        <f>VLOOKUP($A8,'Return Data'!$B$7:$R$1700,14,0)</f>
        <v>-6.8585000000000003</v>
      </c>
      <c r="O8" s="66">
        <f t="shared" ref="O8:O20" si="5">RANK(N8,N$8:N$33,0)</f>
        <v>22</v>
      </c>
      <c r="P8" s="65">
        <f>VLOOKUP($A8,'Return Data'!$B$7:$R$1700,15,0)</f>
        <v>2.0802999999999998</v>
      </c>
      <c r="Q8" s="66">
        <f t="shared" ref="Q8:Q16" si="6">RANK(P8,P$8:P$33,0)</f>
        <v>20</v>
      </c>
      <c r="R8" s="65">
        <f>VLOOKUP($A8,'Return Data'!$B$7:$R$1700,16,0)</f>
        <v>10.3596</v>
      </c>
      <c r="S8" s="67">
        <f t="shared" ref="S8:S33" si="7">RANK(R8,R$8:R$33,0)</f>
        <v>20</v>
      </c>
    </row>
    <row r="9" spans="1:20" x14ac:dyDescent="0.3">
      <c r="A9" s="63" t="s">
        <v>1189</v>
      </c>
      <c r="B9" s="64">
        <f>VLOOKUP($A9,'Return Data'!$B$7:$R$1700,3,0)</f>
        <v>44026</v>
      </c>
      <c r="C9" s="65">
        <f>VLOOKUP($A9,'Return Data'!$B$7:$R$1700,4,0)</f>
        <v>41.62</v>
      </c>
      <c r="D9" s="65">
        <f>VLOOKUP($A9,'Return Data'!$B$7:$R$1700,10,0)</f>
        <v>11.611700000000001</v>
      </c>
      <c r="E9" s="66">
        <f t="shared" si="0"/>
        <v>26</v>
      </c>
      <c r="F9" s="65">
        <f>VLOOKUP($A9,'Return Data'!$B$7:$R$1700,11,0)</f>
        <v>-5.0639000000000003</v>
      </c>
      <c r="G9" s="66">
        <f t="shared" si="1"/>
        <v>5</v>
      </c>
      <c r="H9" s="65">
        <f>VLOOKUP($A9,'Return Data'!$B$7:$R$1700,12,0)</f>
        <v>1.4133</v>
      </c>
      <c r="I9" s="66">
        <f t="shared" si="2"/>
        <v>8</v>
      </c>
      <c r="J9" s="65">
        <f>VLOOKUP($A9,'Return Data'!$B$7:$R$1700,13,0)</f>
        <v>7.1576000000000004</v>
      </c>
      <c r="K9" s="66">
        <f t="shared" si="3"/>
        <v>2</v>
      </c>
      <c r="L9" s="65">
        <f>VLOOKUP($A9,'Return Data'!$B$7:$R$1700,17,0)</f>
        <v>5.4053000000000004</v>
      </c>
      <c r="M9" s="66">
        <f t="shared" si="4"/>
        <v>1</v>
      </c>
      <c r="N9" s="65">
        <f>VLOOKUP($A9,'Return Data'!$B$7:$R$1700,14,0)</f>
        <v>9.1707999999999998</v>
      </c>
      <c r="O9" s="66">
        <f t="shared" si="5"/>
        <v>1</v>
      </c>
      <c r="P9" s="65">
        <f>VLOOKUP($A9,'Return Data'!$B$7:$R$1700,15,0)</f>
        <v>8.5838999999999999</v>
      </c>
      <c r="Q9" s="66">
        <f t="shared" si="6"/>
        <v>2</v>
      </c>
      <c r="R9" s="65">
        <f>VLOOKUP($A9,'Return Data'!$B$7:$R$1700,16,0)</f>
        <v>15.896599999999999</v>
      </c>
      <c r="S9" s="67">
        <f t="shared" si="7"/>
        <v>2</v>
      </c>
    </row>
    <row r="10" spans="1:20" x14ac:dyDescent="0.3">
      <c r="A10" s="63" t="s">
        <v>1192</v>
      </c>
      <c r="B10" s="64">
        <f>VLOOKUP($A10,'Return Data'!$B$7:$R$1700,3,0)</f>
        <v>44026</v>
      </c>
      <c r="C10" s="65">
        <f>VLOOKUP($A10,'Return Data'!$B$7:$R$1700,4,0)</f>
        <v>9.1199999999999992</v>
      </c>
      <c r="D10" s="65">
        <f>VLOOKUP($A10,'Return Data'!$B$7:$R$1700,10,0)</f>
        <v>17.9819</v>
      </c>
      <c r="E10" s="66">
        <f t="shared" si="0"/>
        <v>10</v>
      </c>
      <c r="F10" s="65">
        <f>VLOOKUP($A10,'Return Data'!$B$7:$R$1700,11,0)</f>
        <v>-4.9009</v>
      </c>
      <c r="G10" s="66">
        <f t="shared" si="1"/>
        <v>3</v>
      </c>
      <c r="H10" s="65">
        <f>VLOOKUP($A10,'Return Data'!$B$7:$R$1700,12,0)</f>
        <v>0.6623</v>
      </c>
      <c r="I10" s="66">
        <f t="shared" si="2"/>
        <v>10</v>
      </c>
      <c r="J10" s="65">
        <f>VLOOKUP($A10,'Return Data'!$B$7:$R$1700,13,0)</f>
        <v>-0.97719999999999996</v>
      </c>
      <c r="K10" s="66">
        <f t="shared" si="3"/>
        <v>9</v>
      </c>
      <c r="L10" s="65">
        <f>VLOOKUP($A10,'Return Data'!$B$7:$R$1700,17,0)</f>
        <v>-4.0578000000000003</v>
      </c>
      <c r="M10" s="66">
        <f t="shared" si="4"/>
        <v>15</v>
      </c>
      <c r="N10" s="65">
        <f>VLOOKUP($A10,'Return Data'!$B$7:$R$1700,14,0)</f>
        <v>-0.57750000000000001</v>
      </c>
      <c r="O10" s="66">
        <f t="shared" si="5"/>
        <v>11</v>
      </c>
      <c r="P10" s="65">
        <f>VLOOKUP($A10,'Return Data'!$B$7:$R$1700,15,0)</f>
        <v>0.83079999999999998</v>
      </c>
      <c r="Q10" s="66">
        <f t="shared" si="6"/>
        <v>21</v>
      </c>
      <c r="R10" s="65">
        <f>VLOOKUP($A10,'Return Data'!$B$7:$R$1700,16,0)</f>
        <v>2.7747999999999999</v>
      </c>
      <c r="S10" s="67">
        <f t="shared" si="7"/>
        <v>22</v>
      </c>
    </row>
    <row r="11" spans="1:20" x14ac:dyDescent="0.3">
      <c r="A11" s="63" t="s">
        <v>1194</v>
      </c>
      <c r="B11" s="64">
        <f>VLOOKUP($A11,'Return Data'!$B$7:$R$1700,3,0)</f>
        <v>44026</v>
      </c>
      <c r="C11" s="65">
        <f>VLOOKUP($A11,'Return Data'!$B$7:$R$1700,4,0)</f>
        <v>33.692</v>
      </c>
      <c r="D11" s="65">
        <f>VLOOKUP($A11,'Return Data'!$B$7:$R$1700,10,0)</f>
        <v>16.3599</v>
      </c>
      <c r="E11" s="66">
        <f t="shared" si="0"/>
        <v>20</v>
      </c>
      <c r="F11" s="65">
        <f>VLOOKUP($A11,'Return Data'!$B$7:$R$1700,11,0)</f>
        <v>-10.3817</v>
      </c>
      <c r="G11" s="66">
        <f t="shared" si="1"/>
        <v>13</v>
      </c>
      <c r="H11" s="65">
        <f>VLOOKUP($A11,'Return Data'!$B$7:$R$1700,12,0)</f>
        <v>1.1376999999999999</v>
      </c>
      <c r="I11" s="66">
        <f t="shared" si="2"/>
        <v>9</v>
      </c>
      <c r="J11" s="65">
        <f>VLOOKUP($A11,'Return Data'!$B$7:$R$1700,13,0)</f>
        <v>-1.5343</v>
      </c>
      <c r="K11" s="66">
        <f t="shared" si="3"/>
        <v>10</v>
      </c>
      <c r="L11" s="65">
        <f>VLOOKUP($A11,'Return Data'!$B$7:$R$1700,17,0)</f>
        <v>-0.1447</v>
      </c>
      <c r="M11" s="66">
        <f t="shared" si="4"/>
        <v>7</v>
      </c>
      <c r="N11" s="65">
        <f>VLOOKUP($A11,'Return Data'!$B$7:$R$1700,14,0)</f>
        <v>-1.0396000000000001</v>
      </c>
      <c r="O11" s="66">
        <f t="shared" si="5"/>
        <v>12</v>
      </c>
      <c r="P11" s="65">
        <f>VLOOKUP($A11,'Return Data'!$B$7:$R$1700,15,0)</f>
        <v>5.0266999999999999</v>
      </c>
      <c r="Q11" s="66">
        <f t="shared" si="6"/>
        <v>12</v>
      </c>
      <c r="R11" s="65">
        <f>VLOOKUP($A11,'Return Data'!$B$7:$R$1700,16,0)</f>
        <v>14.105600000000001</v>
      </c>
      <c r="S11" s="67">
        <f t="shared" si="7"/>
        <v>13</v>
      </c>
    </row>
    <row r="12" spans="1:20" x14ac:dyDescent="0.3">
      <c r="A12" s="63" t="s">
        <v>1195</v>
      </c>
      <c r="B12" s="64">
        <f>VLOOKUP($A12,'Return Data'!$B$7:$R$1700,3,0)</f>
        <v>44026</v>
      </c>
      <c r="C12" s="65">
        <f>VLOOKUP($A12,'Return Data'!$B$7:$R$1700,4,0)</f>
        <v>57.512999999999998</v>
      </c>
      <c r="D12" s="65">
        <f>VLOOKUP($A12,'Return Data'!$B$7:$R$1700,10,0)</f>
        <v>16.7895</v>
      </c>
      <c r="E12" s="66">
        <f t="shared" si="0"/>
        <v>16</v>
      </c>
      <c r="F12" s="65">
        <f>VLOOKUP($A12,'Return Data'!$B$7:$R$1700,11,0)</f>
        <v>-7.7119</v>
      </c>
      <c r="G12" s="66">
        <f t="shared" si="1"/>
        <v>9</v>
      </c>
      <c r="H12" s="65">
        <f>VLOOKUP($A12,'Return Data'!$B$7:$R$1700,12,0)</f>
        <v>2.7330000000000001</v>
      </c>
      <c r="I12" s="66">
        <f t="shared" si="2"/>
        <v>4</v>
      </c>
      <c r="J12" s="65">
        <f>VLOOKUP($A12,'Return Data'!$B$7:$R$1700,13,0)</f>
        <v>2.4767000000000001</v>
      </c>
      <c r="K12" s="66">
        <f t="shared" si="3"/>
        <v>4</v>
      </c>
      <c r="L12" s="65">
        <f>VLOOKUP($A12,'Return Data'!$B$7:$R$1700,17,0)</f>
        <v>1.5645</v>
      </c>
      <c r="M12" s="66">
        <f t="shared" si="4"/>
        <v>4</v>
      </c>
      <c r="N12" s="65">
        <f>VLOOKUP($A12,'Return Data'!$B$7:$R$1700,14,0)</f>
        <v>2.3540000000000001</v>
      </c>
      <c r="O12" s="66">
        <f t="shared" si="5"/>
        <v>4</v>
      </c>
      <c r="P12" s="65">
        <f>VLOOKUP($A12,'Return Data'!$B$7:$R$1700,15,0)</f>
        <v>8.6100999999999992</v>
      </c>
      <c r="Q12" s="66">
        <f t="shared" si="6"/>
        <v>1</v>
      </c>
      <c r="R12" s="65">
        <f>VLOOKUP($A12,'Return Data'!$B$7:$R$1700,16,0)</f>
        <v>14.9062</v>
      </c>
      <c r="S12" s="67">
        <f t="shared" si="7"/>
        <v>6</v>
      </c>
    </row>
    <row r="13" spans="1:20" x14ac:dyDescent="0.3">
      <c r="A13" s="63" t="s">
        <v>1197</v>
      </c>
      <c r="B13" s="64">
        <f>VLOOKUP($A13,'Return Data'!$B$7:$R$1700,3,0)</f>
        <v>44026</v>
      </c>
      <c r="C13" s="65">
        <f>VLOOKUP($A13,'Return Data'!$B$7:$R$1700,4,0)</f>
        <v>26.79</v>
      </c>
      <c r="D13" s="65">
        <f>VLOOKUP($A13,'Return Data'!$B$7:$R$1700,10,0)</f>
        <v>17.5258</v>
      </c>
      <c r="E13" s="66">
        <f t="shared" si="0"/>
        <v>13</v>
      </c>
      <c r="F13" s="65">
        <f>VLOOKUP($A13,'Return Data'!$B$7:$R$1700,11,0)</f>
        <v>-9.9101999999999997</v>
      </c>
      <c r="G13" s="66">
        <f t="shared" si="1"/>
        <v>12</v>
      </c>
      <c r="H13" s="65">
        <f>VLOOKUP($A13,'Return Data'!$B$7:$R$1700,12,0)</f>
        <v>-2.4293</v>
      </c>
      <c r="I13" s="66">
        <f t="shared" si="2"/>
        <v>17</v>
      </c>
      <c r="J13" s="65">
        <f>VLOOKUP($A13,'Return Data'!$B$7:$R$1700,13,0)</f>
        <v>-3.0752999999999999</v>
      </c>
      <c r="K13" s="66">
        <f t="shared" si="3"/>
        <v>12</v>
      </c>
      <c r="L13" s="65">
        <f>VLOOKUP($A13,'Return Data'!$B$7:$R$1700,17,0)</f>
        <v>-4.0156000000000001</v>
      </c>
      <c r="M13" s="66">
        <f t="shared" si="4"/>
        <v>14</v>
      </c>
      <c r="N13" s="65">
        <f>VLOOKUP($A13,'Return Data'!$B$7:$R$1700,14,0)</f>
        <v>0.49209999999999998</v>
      </c>
      <c r="O13" s="66">
        <f t="shared" si="5"/>
        <v>8</v>
      </c>
      <c r="P13" s="65">
        <f>VLOOKUP($A13,'Return Data'!$B$7:$R$1700,15,0)</f>
        <v>5.4680999999999997</v>
      </c>
      <c r="Q13" s="66">
        <f t="shared" si="6"/>
        <v>8</v>
      </c>
      <c r="R13" s="65">
        <f>VLOOKUP($A13,'Return Data'!$B$7:$R$1700,16,0)</f>
        <v>15.264099999999999</v>
      </c>
      <c r="S13" s="67">
        <f t="shared" si="7"/>
        <v>5</v>
      </c>
    </row>
    <row r="14" spans="1:20" x14ac:dyDescent="0.3">
      <c r="A14" s="63" t="s">
        <v>1200</v>
      </c>
      <c r="B14" s="64">
        <f>VLOOKUP($A14,'Return Data'!$B$7:$R$1700,3,0)</f>
        <v>44026</v>
      </c>
      <c r="C14" s="65">
        <f>VLOOKUP($A14,'Return Data'!$B$7:$R$1700,4,0)</f>
        <v>905.44820000000004</v>
      </c>
      <c r="D14" s="65">
        <f>VLOOKUP($A14,'Return Data'!$B$7:$R$1700,10,0)</f>
        <v>17.8475</v>
      </c>
      <c r="E14" s="66">
        <f t="shared" si="0"/>
        <v>11</v>
      </c>
      <c r="F14" s="65">
        <f>VLOOKUP($A14,'Return Data'!$B$7:$R$1700,11,0)</f>
        <v>-14.4595</v>
      </c>
      <c r="G14" s="66">
        <f t="shared" si="1"/>
        <v>20</v>
      </c>
      <c r="H14" s="65">
        <f>VLOOKUP($A14,'Return Data'!$B$7:$R$1700,12,0)</f>
        <v>-7.3250999999999999</v>
      </c>
      <c r="I14" s="66">
        <f t="shared" si="2"/>
        <v>20</v>
      </c>
      <c r="J14" s="65">
        <f>VLOOKUP($A14,'Return Data'!$B$7:$R$1700,13,0)</f>
        <v>-9.2941000000000003</v>
      </c>
      <c r="K14" s="66">
        <f t="shared" si="3"/>
        <v>20</v>
      </c>
      <c r="L14" s="65">
        <f>VLOOKUP($A14,'Return Data'!$B$7:$R$1700,17,0)</f>
        <v>-5.0240999999999998</v>
      </c>
      <c r="M14" s="66">
        <f t="shared" si="4"/>
        <v>16</v>
      </c>
      <c r="N14" s="65">
        <f>VLOOKUP($A14,'Return Data'!$B$7:$R$1700,14,0)</f>
        <v>-1.4872000000000001</v>
      </c>
      <c r="O14" s="66">
        <f t="shared" si="5"/>
        <v>14</v>
      </c>
      <c r="P14" s="65">
        <f>VLOOKUP($A14,'Return Data'!$B$7:$R$1700,15,0)</f>
        <v>5.3714000000000004</v>
      </c>
      <c r="Q14" s="66">
        <f t="shared" si="6"/>
        <v>10</v>
      </c>
      <c r="R14" s="65">
        <f>VLOOKUP($A14,'Return Data'!$B$7:$R$1700,16,0)</f>
        <v>14.184699999999999</v>
      </c>
      <c r="S14" s="67">
        <f t="shared" si="7"/>
        <v>12</v>
      </c>
    </row>
    <row r="15" spans="1:20" x14ac:dyDescent="0.3">
      <c r="A15" s="63" t="s">
        <v>1202</v>
      </c>
      <c r="B15" s="64">
        <f>VLOOKUP($A15,'Return Data'!$B$7:$R$1700,3,0)</f>
        <v>44026</v>
      </c>
      <c r="C15" s="65">
        <f>VLOOKUP($A15,'Return Data'!$B$7:$R$1700,4,0)</f>
        <v>51.305999999999997</v>
      </c>
      <c r="D15" s="65">
        <f>VLOOKUP($A15,'Return Data'!$B$7:$R$1700,10,0)</f>
        <v>19.330200000000001</v>
      </c>
      <c r="E15" s="66">
        <f t="shared" si="0"/>
        <v>6</v>
      </c>
      <c r="F15" s="65">
        <f>VLOOKUP($A15,'Return Data'!$B$7:$R$1700,11,0)</f>
        <v>-11.8893</v>
      </c>
      <c r="G15" s="66">
        <f t="shared" si="1"/>
        <v>16</v>
      </c>
      <c r="H15" s="65">
        <f>VLOOKUP($A15,'Return Data'!$B$7:$R$1700,12,0)</f>
        <v>-3.4984999999999999</v>
      </c>
      <c r="I15" s="66">
        <f t="shared" si="2"/>
        <v>19</v>
      </c>
      <c r="J15" s="65">
        <f>VLOOKUP($A15,'Return Data'!$B$7:$R$1700,13,0)</f>
        <v>-8.4328000000000003</v>
      </c>
      <c r="K15" s="66">
        <f t="shared" si="3"/>
        <v>19</v>
      </c>
      <c r="L15" s="65">
        <f>VLOOKUP($A15,'Return Data'!$B$7:$R$1700,17,0)</f>
        <v>-6.6173000000000002</v>
      </c>
      <c r="M15" s="66">
        <f t="shared" si="4"/>
        <v>21</v>
      </c>
      <c r="N15" s="65">
        <f>VLOOKUP($A15,'Return Data'!$B$7:$R$1700,14,0)</f>
        <v>-2.5747</v>
      </c>
      <c r="O15" s="66">
        <f t="shared" si="5"/>
        <v>17</v>
      </c>
      <c r="P15" s="65">
        <f>VLOOKUP($A15,'Return Data'!$B$7:$R$1700,15,0)</f>
        <v>5.7213000000000003</v>
      </c>
      <c r="Q15" s="66">
        <f t="shared" si="6"/>
        <v>7</v>
      </c>
      <c r="R15" s="65">
        <f>VLOOKUP($A15,'Return Data'!$B$7:$R$1700,16,0)</f>
        <v>14.372299999999999</v>
      </c>
      <c r="S15" s="67">
        <f t="shared" si="7"/>
        <v>11</v>
      </c>
    </row>
    <row r="16" spans="1:20" x14ac:dyDescent="0.3">
      <c r="A16" s="63" t="s">
        <v>1204</v>
      </c>
      <c r="B16" s="64">
        <f>VLOOKUP($A16,'Return Data'!$B$7:$R$1700,3,0)</f>
        <v>44026</v>
      </c>
      <c r="C16" s="65">
        <f>VLOOKUP($A16,'Return Data'!$B$7:$R$1700,4,0)</f>
        <v>87.53</v>
      </c>
      <c r="D16" s="65">
        <f>VLOOKUP($A16,'Return Data'!$B$7:$R$1700,10,0)</f>
        <v>21.333500000000001</v>
      </c>
      <c r="E16" s="66">
        <f t="shared" si="0"/>
        <v>3</v>
      </c>
      <c r="F16" s="65">
        <f>VLOOKUP($A16,'Return Data'!$B$7:$R$1700,11,0)</f>
        <v>-15.413600000000001</v>
      </c>
      <c r="G16" s="66">
        <f t="shared" si="1"/>
        <v>21</v>
      </c>
      <c r="H16" s="65">
        <f>VLOOKUP($A16,'Return Data'!$B$7:$R$1700,12,0)</f>
        <v>-7.8728999999999996</v>
      </c>
      <c r="I16" s="66">
        <f t="shared" si="2"/>
        <v>21</v>
      </c>
      <c r="J16" s="65">
        <f>VLOOKUP($A16,'Return Data'!$B$7:$R$1700,13,0)</f>
        <v>-11.5412</v>
      </c>
      <c r="K16" s="66">
        <f t="shared" si="3"/>
        <v>21</v>
      </c>
      <c r="L16" s="65">
        <f>VLOOKUP($A16,'Return Data'!$B$7:$R$1700,17,0)</f>
        <v>-6.5094000000000003</v>
      </c>
      <c r="M16" s="66">
        <f t="shared" si="4"/>
        <v>20</v>
      </c>
      <c r="N16" s="65">
        <f>VLOOKUP($A16,'Return Data'!$B$7:$R$1700,14,0)</f>
        <v>-2.5741999999999998</v>
      </c>
      <c r="O16" s="66">
        <f t="shared" si="5"/>
        <v>16</v>
      </c>
      <c r="P16" s="65">
        <f>VLOOKUP($A16,'Return Data'!$B$7:$R$1700,15,0)</f>
        <v>3.3864000000000001</v>
      </c>
      <c r="Q16" s="66">
        <f t="shared" si="6"/>
        <v>16</v>
      </c>
      <c r="R16" s="65">
        <f>VLOOKUP($A16,'Return Data'!$B$7:$R$1700,16,0)</f>
        <v>13.318899999999999</v>
      </c>
      <c r="S16" s="67">
        <f t="shared" si="7"/>
        <v>15</v>
      </c>
    </row>
    <row r="17" spans="1:19" x14ac:dyDescent="0.3">
      <c r="A17" s="63" t="s">
        <v>1206</v>
      </c>
      <c r="B17" s="64">
        <f>VLOOKUP($A17,'Return Data'!$B$7:$R$1700,3,0)</f>
        <v>44026</v>
      </c>
      <c r="C17" s="65">
        <f>VLOOKUP($A17,'Return Data'!$B$7:$R$1700,4,0)</f>
        <v>10.38</v>
      </c>
      <c r="D17" s="65">
        <f>VLOOKUP($A17,'Return Data'!$B$7:$R$1700,10,0)</f>
        <v>20.4176</v>
      </c>
      <c r="E17" s="66">
        <f t="shared" si="0"/>
        <v>4</v>
      </c>
      <c r="F17" s="65">
        <f>VLOOKUP($A17,'Return Data'!$B$7:$R$1700,11,0)</f>
        <v>-8.7873000000000001</v>
      </c>
      <c r="G17" s="66">
        <f t="shared" si="1"/>
        <v>10</v>
      </c>
      <c r="H17" s="65">
        <f>VLOOKUP($A17,'Return Data'!$B$7:$R$1700,12,0)</f>
        <v>-1.6113999999999999</v>
      </c>
      <c r="I17" s="66">
        <f t="shared" si="2"/>
        <v>13</v>
      </c>
      <c r="J17" s="65">
        <f>VLOOKUP($A17,'Return Data'!$B$7:$R$1700,13,0)</f>
        <v>-4.3318000000000003</v>
      </c>
      <c r="K17" s="66">
        <f t="shared" si="3"/>
        <v>15</v>
      </c>
      <c r="L17" s="65">
        <f>VLOOKUP($A17,'Return Data'!$B$7:$R$1700,17,0)</f>
        <v>-5.7542</v>
      </c>
      <c r="M17" s="66">
        <f t="shared" si="4"/>
        <v>18</v>
      </c>
      <c r="N17" s="65">
        <f>VLOOKUP($A17,'Return Data'!$B$7:$R$1700,14,0)</f>
        <v>-2.9598</v>
      </c>
      <c r="O17" s="66">
        <f t="shared" si="5"/>
        <v>18</v>
      </c>
      <c r="P17" s="65"/>
      <c r="Q17" s="66"/>
      <c r="R17" s="65">
        <f>VLOOKUP($A17,'Return Data'!$B$7:$R$1700,16,0)</f>
        <v>1.0810999999999999</v>
      </c>
      <c r="S17" s="67">
        <f t="shared" si="7"/>
        <v>24</v>
      </c>
    </row>
    <row r="18" spans="1:19" x14ac:dyDescent="0.3">
      <c r="A18" s="63" t="s">
        <v>1208</v>
      </c>
      <c r="B18" s="64">
        <f>VLOOKUP($A18,'Return Data'!$B$7:$R$1700,3,0)</f>
        <v>44026</v>
      </c>
      <c r="C18" s="65">
        <f>VLOOKUP($A18,'Return Data'!$B$7:$R$1700,4,0)</f>
        <v>53.34</v>
      </c>
      <c r="D18" s="65">
        <f>VLOOKUP($A18,'Return Data'!$B$7:$R$1700,10,0)</f>
        <v>16.564699999999998</v>
      </c>
      <c r="E18" s="66">
        <f t="shared" si="0"/>
        <v>18</v>
      </c>
      <c r="F18" s="65">
        <f>VLOOKUP($A18,'Return Data'!$B$7:$R$1700,11,0)</f>
        <v>-6.6666999999999996</v>
      </c>
      <c r="G18" s="66">
        <f t="shared" si="1"/>
        <v>6</v>
      </c>
      <c r="H18" s="65">
        <f>VLOOKUP($A18,'Return Data'!$B$7:$R$1700,12,0)</f>
        <v>2.1252</v>
      </c>
      <c r="I18" s="66">
        <f t="shared" si="2"/>
        <v>5</v>
      </c>
      <c r="J18" s="65">
        <f>VLOOKUP($A18,'Return Data'!$B$7:$R$1700,13,0)</f>
        <v>2.0666000000000002</v>
      </c>
      <c r="K18" s="66">
        <f t="shared" si="3"/>
        <v>6</v>
      </c>
      <c r="L18" s="65">
        <f>VLOOKUP($A18,'Return Data'!$B$7:$R$1700,17,0)</f>
        <v>1.7264999999999999</v>
      </c>
      <c r="M18" s="66">
        <f t="shared" si="4"/>
        <v>3</v>
      </c>
      <c r="N18" s="65">
        <f>VLOOKUP($A18,'Return Data'!$B$7:$R$1700,14,0)</f>
        <v>4.3337000000000003</v>
      </c>
      <c r="O18" s="66">
        <f t="shared" si="5"/>
        <v>2</v>
      </c>
      <c r="P18" s="65">
        <f>VLOOKUP($A18,'Return Data'!$B$7:$R$1700,15,0)</f>
        <v>7.9032999999999998</v>
      </c>
      <c r="Q18" s="66">
        <f>RANK(P18,P$8:P$33,0)</f>
        <v>3</v>
      </c>
      <c r="R18" s="65">
        <f>VLOOKUP($A18,'Return Data'!$B$7:$R$1700,16,0)</f>
        <v>15.8049</v>
      </c>
      <c r="S18" s="67">
        <f t="shared" si="7"/>
        <v>3</v>
      </c>
    </row>
    <row r="19" spans="1:19" x14ac:dyDescent="0.3">
      <c r="A19" s="63" t="s">
        <v>1210</v>
      </c>
      <c r="B19" s="64">
        <f>VLOOKUP($A19,'Return Data'!$B$7:$R$1700,3,0)</f>
        <v>44026</v>
      </c>
      <c r="C19" s="65">
        <f>VLOOKUP($A19,'Return Data'!$B$7:$R$1700,4,0)</f>
        <v>39.585999999999999</v>
      </c>
      <c r="D19" s="65">
        <f>VLOOKUP($A19,'Return Data'!$B$7:$R$1700,10,0)</f>
        <v>18.8947</v>
      </c>
      <c r="E19" s="66">
        <f t="shared" si="0"/>
        <v>9</v>
      </c>
      <c r="F19" s="65">
        <f>VLOOKUP($A19,'Return Data'!$B$7:$R$1700,11,0)</f>
        <v>-13.0799</v>
      </c>
      <c r="G19" s="66">
        <f t="shared" si="1"/>
        <v>18</v>
      </c>
      <c r="H19" s="65">
        <f>VLOOKUP($A19,'Return Data'!$B$7:$R$1700,12,0)</f>
        <v>-1.6448</v>
      </c>
      <c r="I19" s="66">
        <f t="shared" si="2"/>
        <v>14</v>
      </c>
      <c r="J19" s="65">
        <f>VLOOKUP($A19,'Return Data'!$B$7:$R$1700,13,0)</f>
        <v>-3.5781000000000001</v>
      </c>
      <c r="K19" s="66">
        <f t="shared" si="3"/>
        <v>14</v>
      </c>
      <c r="L19" s="65">
        <f>VLOOKUP($A19,'Return Data'!$B$7:$R$1700,17,0)</f>
        <v>-1.1208</v>
      </c>
      <c r="M19" s="66">
        <f t="shared" si="4"/>
        <v>9</v>
      </c>
      <c r="N19" s="65">
        <f>VLOOKUP($A19,'Return Data'!$B$7:$R$1700,14,0)</f>
        <v>0.42680000000000001</v>
      </c>
      <c r="O19" s="66">
        <f t="shared" si="5"/>
        <v>9</v>
      </c>
      <c r="P19" s="65">
        <f>VLOOKUP($A19,'Return Data'!$B$7:$R$1700,15,0)</f>
        <v>7.8358999999999996</v>
      </c>
      <c r="Q19" s="66">
        <f>RANK(P19,P$8:P$33,0)</f>
        <v>4</v>
      </c>
      <c r="R19" s="65">
        <f>VLOOKUP($A19,'Return Data'!$B$7:$R$1700,16,0)</f>
        <v>14.881</v>
      </c>
      <c r="S19" s="67">
        <f t="shared" si="7"/>
        <v>7</v>
      </c>
    </row>
    <row r="20" spans="1:19" x14ac:dyDescent="0.3">
      <c r="A20" s="63" t="s">
        <v>1211</v>
      </c>
      <c r="B20" s="64">
        <f>VLOOKUP($A20,'Return Data'!$B$7:$R$1700,3,0)</f>
        <v>44026</v>
      </c>
      <c r="C20" s="65">
        <f>VLOOKUP($A20,'Return Data'!$B$7:$R$1700,4,0)</f>
        <v>128.69</v>
      </c>
      <c r="D20" s="65">
        <f>VLOOKUP($A20,'Return Data'!$B$7:$R$1700,10,0)</f>
        <v>17.0548</v>
      </c>
      <c r="E20" s="66">
        <f t="shared" si="0"/>
        <v>15</v>
      </c>
      <c r="F20" s="65">
        <f>VLOOKUP($A20,'Return Data'!$B$7:$R$1700,11,0)</f>
        <v>-11.759499999999999</v>
      </c>
      <c r="G20" s="66">
        <f t="shared" si="1"/>
        <v>15</v>
      </c>
      <c r="H20" s="65">
        <f>VLOOKUP($A20,'Return Data'!$B$7:$R$1700,12,0)</f>
        <v>-2.3077999999999999</v>
      </c>
      <c r="I20" s="66">
        <f t="shared" si="2"/>
        <v>16</v>
      </c>
      <c r="J20" s="65">
        <f>VLOOKUP($A20,'Return Data'!$B$7:$R$1700,13,0)</f>
        <v>-5.2705000000000002</v>
      </c>
      <c r="K20" s="66">
        <f t="shared" si="3"/>
        <v>16</v>
      </c>
      <c r="L20" s="65">
        <f>VLOOKUP($A20,'Return Data'!$B$7:$R$1700,17,0)</f>
        <v>-5.4737</v>
      </c>
      <c r="M20" s="66">
        <f t="shared" si="4"/>
        <v>17</v>
      </c>
      <c r="N20" s="65">
        <f>VLOOKUP($A20,'Return Data'!$B$7:$R$1700,14,0)</f>
        <v>-2.4754999999999998</v>
      </c>
      <c r="O20" s="66">
        <f t="shared" si="5"/>
        <v>15</v>
      </c>
      <c r="P20" s="65">
        <f>VLOOKUP($A20,'Return Data'!$B$7:$R$1700,15,0)</f>
        <v>7.2938000000000001</v>
      </c>
      <c r="Q20" s="66">
        <f>RANK(P20,P$8:P$33,0)</f>
        <v>5</v>
      </c>
      <c r="R20" s="65">
        <f>VLOOKUP($A20,'Return Data'!$B$7:$R$1700,16,0)</f>
        <v>15.701700000000001</v>
      </c>
      <c r="S20" s="67">
        <f t="shared" si="7"/>
        <v>4</v>
      </c>
    </row>
    <row r="21" spans="1:19" x14ac:dyDescent="0.3">
      <c r="A21" s="63" t="s">
        <v>1213</v>
      </c>
      <c r="B21" s="64">
        <f>VLOOKUP($A21,'Return Data'!$B$7:$R$1700,3,0)</f>
        <v>44026</v>
      </c>
      <c r="C21" s="65">
        <f>VLOOKUP($A21,'Return Data'!$B$7:$R$1700,4,0)</f>
        <v>9.4797999999999991</v>
      </c>
      <c r="D21" s="65">
        <f>VLOOKUP($A21,'Return Data'!$B$7:$R$1700,10,0)</f>
        <v>14.565099999999999</v>
      </c>
      <c r="E21" s="66">
        <f t="shared" si="0"/>
        <v>24</v>
      </c>
      <c r="F21" s="65">
        <f>VLOOKUP($A21,'Return Data'!$B$7:$R$1700,11,0)</f>
        <v>-8.8638999999999992</v>
      </c>
      <c r="G21" s="66">
        <f t="shared" si="1"/>
        <v>11</v>
      </c>
      <c r="H21" s="65">
        <f>VLOOKUP($A21,'Return Data'!$B$7:$R$1700,12,0)</f>
        <v>-1.3127</v>
      </c>
      <c r="I21" s="66">
        <f t="shared" si="2"/>
        <v>12</v>
      </c>
      <c r="J21" s="65">
        <f>VLOOKUP($A21,'Return Data'!$B$7:$R$1700,13,0)</f>
        <v>0.90149999999999997</v>
      </c>
      <c r="K21" s="66">
        <f t="shared" si="3"/>
        <v>7</v>
      </c>
      <c r="L21" s="65">
        <f>VLOOKUP($A21,'Return Data'!$B$7:$R$1700,17,0)</f>
        <v>-0.52139999999999997</v>
      </c>
      <c r="M21" s="66">
        <f t="shared" si="4"/>
        <v>8</v>
      </c>
      <c r="N21" s="65"/>
      <c r="O21" s="66"/>
      <c r="P21" s="65"/>
      <c r="Q21" s="66"/>
      <c r="R21" s="65">
        <f>VLOOKUP($A21,'Return Data'!$B$7:$R$1700,16,0)</f>
        <v>-2.1526999999999998</v>
      </c>
      <c r="S21" s="67">
        <f t="shared" si="7"/>
        <v>25</v>
      </c>
    </row>
    <row r="22" spans="1:19" x14ac:dyDescent="0.3">
      <c r="A22" s="63" t="s">
        <v>1215</v>
      </c>
      <c r="B22" s="64">
        <f>VLOOKUP($A22,'Return Data'!$B$7:$R$1700,3,0)</f>
        <v>44026</v>
      </c>
      <c r="C22" s="65">
        <f>VLOOKUP($A22,'Return Data'!$B$7:$R$1700,4,0)</f>
        <v>10.271000000000001</v>
      </c>
      <c r="D22" s="65">
        <f>VLOOKUP($A22,'Return Data'!$B$7:$R$1700,10,0)</f>
        <v>19.125499999999999</v>
      </c>
      <c r="E22" s="66">
        <f t="shared" si="0"/>
        <v>8</v>
      </c>
      <c r="F22" s="65">
        <f>VLOOKUP($A22,'Return Data'!$B$7:$R$1700,11,0)</f>
        <v>-12.1386</v>
      </c>
      <c r="G22" s="66">
        <f t="shared" si="1"/>
        <v>17</v>
      </c>
      <c r="H22" s="65">
        <f>VLOOKUP($A22,'Return Data'!$B$7:$R$1700,12,0)</f>
        <v>-0.62890000000000001</v>
      </c>
      <c r="I22" s="66">
        <f t="shared" si="2"/>
        <v>11</v>
      </c>
      <c r="J22" s="65"/>
      <c r="K22" s="66"/>
      <c r="L22" s="65"/>
      <c r="M22" s="66"/>
      <c r="N22" s="65"/>
      <c r="O22" s="66"/>
      <c r="P22" s="65"/>
      <c r="Q22" s="66"/>
      <c r="R22" s="65">
        <f>VLOOKUP($A22,'Return Data'!$B$7:$R$1700,16,0)</f>
        <v>2.71</v>
      </c>
      <c r="S22" s="67">
        <f t="shared" si="7"/>
        <v>23</v>
      </c>
    </row>
    <row r="23" spans="1:19" x14ac:dyDescent="0.3">
      <c r="A23" s="63" t="s">
        <v>1217</v>
      </c>
      <c r="B23" s="64">
        <f>VLOOKUP($A23,'Return Data'!$B$7:$R$1700,3,0)</f>
        <v>44026</v>
      </c>
      <c r="C23" s="65">
        <f>VLOOKUP($A23,'Return Data'!$B$7:$R$1700,4,0)</f>
        <v>23.941600000000001</v>
      </c>
      <c r="D23" s="65">
        <f>VLOOKUP($A23,'Return Data'!$B$7:$R$1700,10,0)</f>
        <v>14.617800000000001</v>
      </c>
      <c r="E23" s="66">
        <f t="shared" si="0"/>
        <v>23</v>
      </c>
      <c r="F23" s="65">
        <f>VLOOKUP($A23,'Return Data'!$B$7:$R$1700,11,0)</f>
        <v>-18.4375</v>
      </c>
      <c r="G23" s="66">
        <f t="shared" si="1"/>
        <v>24</v>
      </c>
      <c r="H23" s="65">
        <f>VLOOKUP($A23,'Return Data'!$B$7:$R$1700,12,0)</f>
        <v>-10.684699999999999</v>
      </c>
      <c r="I23" s="66">
        <f t="shared" si="2"/>
        <v>24</v>
      </c>
      <c r="J23" s="65">
        <f>VLOOKUP($A23,'Return Data'!$B$7:$R$1700,13,0)</f>
        <v>-6.5415999999999999</v>
      </c>
      <c r="K23" s="66">
        <f>RANK(J23,J$8:J$33,0)</f>
        <v>17</v>
      </c>
      <c r="L23" s="65">
        <f>VLOOKUP($A23,'Return Data'!$B$7:$R$1700,17,0)</f>
        <v>-6.3532000000000002</v>
      </c>
      <c r="M23" s="66">
        <f>RANK(L23,L$8:L$33,0)</f>
        <v>19</v>
      </c>
      <c r="N23" s="65">
        <f>VLOOKUP($A23,'Return Data'!$B$7:$R$1700,14,0)</f>
        <v>-3.4855999999999998</v>
      </c>
      <c r="O23" s="66">
        <f>RANK(N23,N$8:N$33,0)</f>
        <v>19</v>
      </c>
      <c r="P23" s="65">
        <f>VLOOKUP($A23,'Return Data'!$B$7:$R$1700,15,0)</f>
        <v>2.7591000000000001</v>
      </c>
      <c r="Q23" s="66">
        <f>RANK(P23,P$8:P$33,0)</f>
        <v>19</v>
      </c>
      <c r="R23" s="65">
        <f>VLOOKUP($A23,'Return Data'!$B$7:$R$1700,16,0)</f>
        <v>14.642099999999999</v>
      </c>
      <c r="S23" s="67">
        <f t="shared" si="7"/>
        <v>9</v>
      </c>
    </row>
    <row r="24" spans="1:19" x14ac:dyDescent="0.3">
      <c r="A24" s="63" t="s">
        <v>1220</v>
      </c>
      <c r="B24" s="64">
        <f>VLOOKUP($A24,'Return Data'!$B$7:$R$1700,3,0)</f>
        <v>44026</v>
      </c>
      <c r="C24" s="65">
        <f>VLOOKUP($A24,'Return Data'!$B$7:$R$1700,4,0)</f>
        <v>1074.3757000000001</v>
      </c>
      <c r="D24" s="65">
        <f>VLOOKUP($A24,'Return Data'!$B$7:$R$1700,10,0)</f>
        <v>16.7865</v>
      </c>
      <c r="E24" s="66">
        <f t="shared" si="0"/>
        <v>17</v>
      </c>
      <c r="F24" s="65">
        <f>VLOOKUP($A24,'Return Data'!$B$7:$R$1700,11,0)</f>
        <v>-13.1365</v>
      </c>
      <c r="G24" s="66">
        <f t="shared" si="1"/>
        <v>19</v>
      </c>
      <c r="H24" s="65">
        <f>VLOOKUP($A24,'Return Data'!$B$7:$R$1700,12,0)</f>
        <v>-3.3679999999999999</v>
      </c>
      <c r="I24" s="66">
        <f t="shared" si="2"/>
        <v>18</v>
      </c>
      <c r="J24" s="65">
        <f>VLOOKUP($A24,'Return Data'!$B$7:$R$1700,13,0)</f>
        <v>-7.1856999999999998</v>
      </c>
      <c r="K24" s="66">
        <f>RANK(J24,J$8:J$33,0)</f>
        <v>18</v>
      </c>
      <c r="L24" s="65">
        <f>VLOOKUP($A24,'Return Data'!$B$7:$R$1700,17,0)</f>
        <v>-1.6855</v>
      </c>
      <c r="M24" s="66">
        <f>RANK(L24,L$8:L$33,0)</f>
        <v>10</v>
      </c>
      <c r="N24" s="65">
        <f>VLOOKUP($A24,'Return Data'!$B$7:$R$1700,14,0)</f>
        <v>-0.38669999999999999</v>
      </c>
      <c r="O24" s="66">
        <f>RANK(N24,N$8:N$33,0)</f>
        <v>10</v>
      </c>
      <c r="P24" s="65">
        <f>VLOOKUP($A24,'Return Data'!$B$7:$R$1700,15,0)</f>
        <v>5.0964999999999998</v>
      </c>
      <c r="Q24" s="66">
        <f>RANK(P24,P$8:P$33,0)</f>
        <v>11</v>
      </c>
      <c r="R24" s="65">
        <f>VLOOKUP($A24,'Return Data'!$B$7:$R$1700,16,0)</f>
        <v>10.5243</v>
      </c>
      <c r="S24" s="67">
        <f t="shared" si="7"/>
        <v>19</v>
      </c>
    </row>
    <row r="25" spans="1:19" x14ac:dyDescent="0.3">
      <c r="A25" s="63" t="s">
        <v>1221</v>
      </c>
      <c r="B25" s="64">
        <f>VLOOKUP($A25,'Return Data'!$B$7:$R$1700,3,0)</f>
        <v>44026</v>
      </c>
      <c r="C25" s="65">
        <f>VLOOKUP($A25,'Return Data'!$B$7:$R$1700,4,0)</f>
        <v>20.41</v>
      </c>
      <c r="D25" s="65">
        <f>VLOOKUP($A25,'Return Data'!$B$7:$R$1700,10,0)</f>
        <v>23.3233</v>
      </c>
      <c r="E25" s="66">
        <f t="shared" si="0"/>
        <v>2</v>
      </c>
      <c r="F25" s="65">
        <f>VLOOKUP($A25,'Return Data'!$B$7:$R$1700,11,0)</f>
        <v>1.6940999999999999</v>
      </c>
      <c r="G25" s="66">
        <f t="shared" si="1"/>
        <v>1</v>
      </c>
      <c r="H25" s="65">
        <f>VLOOKUP($A25,'Return Data'!$B$7:$R$1700,12,0)</f>
        <v>14.149900000000001</v>
      </c>
      <c r="I25" s="66">
        <f t="shared" si="2"/>
        <v>1</v>
      </c>
      <c r="J25" s="65">
        <f>VLOOKUP($A25,'Return Data'!$B$7:$R$1700,13,0)</f>
        <v>10.0863</v>
      </c>
      <c r="K25" s="66">
        <f>RANK(J25,J$8:J$33,0)</f>
        <v>1</v>
      </c>
      <c r="L25" s="65">
        <f>VLOOKUP($A25,'Return Data'!$B$7:$R$1700,17,0)</f>
        <v>0.89129999999999998</v>
      </c>
      <c r="M25" s="66">
        <f>RANK(L25,L$8:L$33,0)</f>
        <v>5</v>
      </c>
      <c r="N25" s="65">
        <f>VLOOKUP($A25,'Return Data'!$B$7:$R$1700,14,0)</f>
        <v>1.6697</v>
      </c>
      <c r="O25" s="66">
        <f>RANK(N25,N$8:N$33,0)</f>
        <v>6</v>
      </c>
      <c r="P25" s="65">
        <f>VLOOKUP($A25,'Return Data'!$B$7:$R$1700,15,0)</f>
        <v>4.6718000000000002</v>
      </c>
      <c r="Q25" s="66">
        <f>RANK(P25,P$8:P$33,0)</f>
        <v>13</v>
      </c>
      <c r="R25" s="65">
        <f>VLOOKUP($A25,'Return Data'!$B$7:$R$1700,16,0)</f>
        <v>11.380699999999999</v>
      </c>
      <c r="S25" s="67">
        <f t="shared" si="7"/>
        <v>18</v>
      </c>
    </row>
    <row r="26" spans="1:19" x14ac:dyDescent="0.3">
      <c r="A26" s="63" t="s">
        <v>1223</v>
      </c>
      <c r="B26" s="64">
        <f>VLOOKUP($A26,'Return Data'!$B$7:$R$1700,3,0)</f>
        <v>44026</v>
      </c>
      <c r="C26" s="65">
        <f>VLOOKUP($A26,'Return Data'!$B$7:$R$1700,4,0)</f>
        <v>9.3699999999999992</v>
      </c>
      <c r="D26" s="65">
        <f>VLOOKUP($A26,'Return Data'!$B$7:$R$1700,10,0)</f>
        <v>17.7136</v>
      </c>
      <c r="E26" s="66">
        <f t="shared" si="0"/>
        <v>12</v>
      </c>
      <c r="F26" s="65"/>
      <c r="G26" s="66"/>
      <c r="H26" s="65"/>
      <c r="I26" s="66"/>
      <c r="J26" s="65"/>
      <c r="K26" s="66"/>
      <c r="L26" s="65"/>
      <c r="M26" s="66"/>
      <c r="N26" s="65"/>
      <c r="O26" s="66"/>
      <c r="P26" s="65"/>
      <c r="Q26" s="66"/>
      <c r="R26" s="65">
        <f>VLOOKUP($A26,'Return Data'!$B$7:$R$1700,16,0)</f>
        <v>-6.3</v>
      </c>
      <c r="S26" s="67">
        <f t="shared" si="7"/>
        <v>26</v>
      </c>
    </row>
    <row r="27" spans="1:19" x14ac:dyDescent="0.3">
      <c r="A27" s="63" t="s">
        <v>1226</v>
      </c>
      <c r="B27" s="64">
        <f>VLOOKUP($A27,'Return Data'!$B$7:$R$1700,3,0)</f>
        <v>44026</v>
      </c>
      <c r="C27" s="65">
        <f>VLOOKUP($A27,'Return Data'!$B$7:$R$1700,4,0)</f>
        <v>57.991900000000001</v>
      </c>
      <c r="D27" s="65">
        <f>VLOOKUP($A27,'Return Data'!$B$7:$R$1700,10,0)</f>
        <v>16.4526</v>
      </c>
      <c r="E27" s="66">
        <f t="shared" si="0"/>
        <v>19</v>
      </c>
      <c r="F27" s="65">
        <f>VLOOKUP($A27,'Return Data'!$B$7:$R$1700,11,0)</f>
        <v>-0.37759999999999999</v>
      </c>
      <c r="G27" s="66">
        <f>RANK(F27,F$8:F$33,0)</f>
        <v>2</v>
      </c>
      <c r="H27" s="65">
        <f>VLOOKUP($A27,'Return Data'!$B$7:$R$1700,12,0)</f>
        <v>11.509399999999999</v>
      </c>
      <c r="I27" s="66">
        <f>RANK(H27,H$8:H$33,0)</f>
        <v>2</v>
      </c>
      <c r="J27" s="65">
        <f>VLOOKUP($A27,'Return Data'!$B$7:$R$1700,13,0)</f>
        <v>6.7050999999999998</v>
      </c>
      <c r="K27" s="66">
        <f>RANK(J27,J$8:J$33,0)</f>
        <v>3</v>
      </c>
      <c r="L27" s="65">
        <f>VLOOKUP($A27,'Return Data'!$B$7:$R$1700,17,0)</f>
        <v>0.46650000000000003</v>
      </c>
      <c r="M27" s="66">
        <f>RANK(L27,L$8:L$33,0)</f>
        <v>6</v>
      </c>
      <c r="N27" s="65">
        <f>VLOOKUP($A27,'Return Data'!$B$7:$R$1700,14,0)</f>
        <v>3.7054999999999998</v>
      </c>
      <c r="O27" s="66">
        <f>RANK(N27,N$8:N$33,0)</f>
        <v>3</v>
      </c>
      <c r="P27" s="65">
        <f>VLOOKUP($A27,'Return Data'!$B$7:$R$1700,15,0)</f>
        <v>4.2539999999999996</v>
      </c>
      <c r="Q27" s="66">
        <f>RANK(P27,P$8:P$33,0)</f>
        <v>14</v>
      </c>
      <c r="R27" s="65">
        <f>VLOOKUP($A27,'Return Data'!$B$7:$R$1700,16,0)</f>
        <v>8.8689</v>
      </c>
      <c r="S27" s="67">
        <f t="shared" si="7"/>
        <v>21</v>
      </c>
    </row>
    <row r="28" spans="1:19" x14ac:dyDescent="0.3">
      <c r="A28" s="63" t="s">
        <v>1227</v>
      </c>
      <c r="B28" s="64">
        <f>VLOOKUP($A28,'Return Data'!$B$7:$R$1700,3,0)</f>
        <v>44026</v>
      </c>
      <c r="C28" s="65">
        <f>VLOOKUP($A28,'Return Data'!$B$7:$R$1700,4,0)</f>
        <v>72.432400000000001</v>
      </c>
      <c r="D28" s="65">
        <f>VLOOKUP($A28,'Return Data'!$B$7:$R$1700,10,0)</f>
        <v>24.366299999999999</v>
      </c>
      <c r="E28" s="66">
        <f t="shared" si="0"/>
        <v>1</v>
      </c>
      <c r="F28" s="65">
        <f>VLOOKUP($A28,'Return Data'!$B$7:$R$1700,11,0)</f>
        <v>-7.5875000000000004</v>
      </c>
      <c r="G28" s="66">
        <f>RANK(F28,F$8:F$33,0)</f>
        <v>8</v>
      </c>
      <c r="H28" s="65">
        <f>VLOOKUP($A28,'Return Data'!$B$7:$R$1700,12,0)</f>
        <v>1.5125</v>
      </c>
      <c r="I28" s="66">
        <f>RANK(H28,H$8:H$33,0)</f>
        <v>7</v>
      </c>
      <c r="J28" s="65">
        <f>VLOOKUP($A28,'Return Data'!$B$7:$R$1700,13,0)</f>
        <v>-3.0680000000000001</v>
      </c>
      <c r="K28" s="66">
        <f>RANK(J28,J$8:J$33,0)</f>
        <v>11</v>
      </c>
      <c r="L28" s="65">
        <f>VLOOKUP($A28,'Return Data'!$B$7:$R$1700,17,0)</f>
        <v>-2.7017000000000002</v>
      </c>
      <c r="M28" s="66">
        <f>RANK(L28,L$8:L$33,0)</f>
        <v>12</v>
      </c>
      <c r="N28" s="65">
        <f>VLOOKUP($A28,'Return Data'!$B$7:$R$1700,14,0)</f>
        <v>-3.8624000000000001</v>
      </c>
      <c r="O28" s="66">
        <f>RANK(N28,N$8:N$33,0)</f>
        <v>20</v>
      </c>
      <c r="P28" s="65">
        <f>VLOOKUP($A28,'Return Data'!$B$7:$R$1700,15,0)</f>
        <v>3.1074999999999999</v>
      </c>
      <c r="Q28" s="66">
        <f>RANK(P28,P$8:P$33,0)</f>
        <v>17</v>
      </c>
      <c r="R28" s="65">
        <f>VLOOKUP($A28,'Return Data'!$B$7:$R$1700,16,0)</f>
        <v>13.5318</v>
      </c>
      <c r="S28" s="67">
        <f t="shared" si="7"/>
        <v>14</v>
      </c>
    </row>
    <row r="29" spans="1:19" x14ac:dyDescent="0.3">
      <c r="A29" s="63" t="s">
        <v>1230</v>
      </c>
      <c r="B29" s="64">
        <f>VLOOKUP($A29,'Return Data'!$B$7:$R$1700,3,0)</f>
        <v>44026</v>
      </c>
      <c r="C29" s="65">
        <f>VLOOKUP($A29,'Return Data'!$B$7:$R$1700,4,0)</f>
        <v>410.62580000000003</v>
      </c>
      <c r="D29" s="65">
        <f>VLOOKUP($A29,'Return Data'!$B$7:$R$1700,10,0)</f>
        <v>15.8538</v>
      </c>
      <c r="E29" s="66">
        <f t="shared" si="0"/>
        <v>22</v>
      </c>
      <c r="F29" s="65">
        <f>VLOOKUP($A29,'Return Data'!$B$7:$R$1700,11,0)</f>
        <v>-17.464500000000001</v>
      </c>
      <c r="G29" s="66">
        <f>RANK(F29,F$8:F$33,0)</f>
        <v>23</v>
      </c>
      <c r="H29" s="65">
        <f>VLOOKUP($A29,'Return Data'!$B$7:$R$1700,12,0)</f>
        <v>-8.7867999999999995</v>
      </c>
      <c r="I29" s="66">
        <f>RANK(H29,H$8:H$33,0)</f>
        <v>23</v>
      </c>
      <c r="J29" s="65">
        <f>VLOOKUP($A29,'Return Data'!$B$7:$R$1700,13,0)</f>
        <v>-12.6875</v>
      </c>
      <c r="K29" s="66">
        <f>RANK(J29,J$8:J$33,0)</f>
        <v>22</v>
      </c>
      <c r="L29" s="65">
        <f>VLOOKUP($A29,'Return Data'!$B$7:$R$1700,17,0)</f>
        <v>-9.2521000000000004</v>
      </c>
      <c r="M29" s="66">
        <f>RANK(L29,L$8:L$33,0)</f>
        <v>22</v>
      </c>
      <c r="N29" s="65">
        <f>VLOOKUP($A29,'Return Data'!$B$7:$R$1700,14,0)</f>
        <v>-5.8045999999999998</v>
      </c>
      <c r="O29" s="66">
        <f>RANK(N29,N$8:N$33,0)</f>
        <v>21</v>
      </c>
      <c r="P29" s="65">
        <f>VLOOKUP($A29,'Return Data'!$B$7:$R$1700,15,0)</f>
        <v>2.9678</v>
      </c>
      <c r="Q29" s="66">
        <f>RANK(P29,P$8:P$33,0)</f>
        <v>18</v>
      </c>
      <c r="R29" s="65">
        <f>VLOOKUP($A29,'Return Data'!$B$7:$R$1700,16,0)</f>
        <v>12.090299999999999</v>
      </c>
      <c r="S29" s="67">
        <f t="shared" si="7"/>
        <v>17</v>
      </c>
    </row>
    <row r="30" spans="1:19" x14ac:dyDescent="0.3">
      <c r="A30" s="63" t="s">
        <v>1232</v>
      </c>
      <c r="B30" s="64">
        <f>VLOOKUP($A30,'Return Data'!$B$7:$R$1700,3,0)</f>
        <v>44026</v>
      </c>
      <c r="C30" s="65">
        <f>VLOOKUP($A30,'Return Data'!$B$7:$R$1700,4,0)</f>
        <v>139.2526</v>
      </c>
      <c r="D30" s="65">
        <f>VLOOKUP($A30,'Return Data'!$B$7:$R$1700,10,0)</f>
        <v>15.9199</v>
      </c>
      <c r="E30" s="66">
        <f t="shared" si="0"/>
        <v>21</v>
      </c>
      <c r="F30" s="65">
        <f>VLOOKUP($A30,'Return Data'!$B$7:$R$1700,11,0)</f>
        <v>-10.394399999999999</v>
      </c>
      <c r="G30" s="66">
        <f>RANK(F30,F$8:F$33,0)</f>
        <v>14</v>
      </c>
      <c r="H30" s="65">
        <f>VLOOKUP($A30,'Return Data'!$B$7:$R$1700,12,0)</f>
        <v>-1.9486000000000001</v>
      </c>
      <c r="I30" s="66">
        <f>RANK(H30,H$8:H$33,0)</f>
        <v>15</v>
      </c>
      <c r="J30" s="65">
        <f>VLOOKUP($A30,'Return Data'!$B$7:$R$1700,13,0)</f>
        <v>-3.097</v>
      </c>
      <c r="K30" s="66">
        <f>RANK(J30,J$8:J$33,0)</f>
        <v>13</v>
      </c>
      <c r="L30" s="65">
        <f>VLOOKUP($A30,'Return Data'!$B$7:$R$1700,17,0)</f>
        <v>2.0638000000000001</v>
      </c>
      <c r="M30" s="66">
        <f>RANK(L30,L$8:L$33,0)</f>
        <v>2</v>
      </c>
      <c r="N30" s="65">
        <f>VLOOKUP($A30,'Return Data'!$B$7:$R$1700,14,0)</f>
        <v>0.87660000000000005</v>
      </c>
      <c r="O30" s="66">
        <f>RANK(N30,N$8:N$33,0)</f>
        <v>7</v>
      </c>
      <c r="P30" s="65">
        <f>VLOOKUP($A30,'Return Data'!$B$7:$R$1700,15,0)</f>
        <v>5.3807999999999998</v>
      </c>
      <c r="Q30" s="66">
        <f>RANK(P30,P$8:P$33,0)</f>
        <v>9</v>
      </c>
      <c r="R30" s="65">
        <f>VLOOKUP($A30,'Return Data'!$B$7:$R$1700,16,0)</f>
        <v>14.771599999999999</v>
      </c>
      <c r="S30" s="67">
        <f t="shared" si="7"/>
        <v>8</v>
      </c>
    </row>
    <row r="31" spans="1:19" x14ac:dyDescent="0.3">
      <c r="A31" s="63" t="s">
        <v>1233</v>
      </c>
      <c r="B31" s="64">
        <f>VLOOKUP($A31,'Return Data'!$B$7:$R$1700,3,0)</f>
        <v>44026</v>
      </c>
      <c r="C31" s="65">
        <f>VLOOKUP($A31,'Return Data'!$B$7:$R$1700,4,0)</f>
        <v>43.73</v>
      </c>
      <c r="D31" s="65">
        <f>VLOOKUP($A31,'Return Data'!$B$7:$R$1700,10,0)</f>
        <v>13.8802</v>
      </c>
      <c r="E31" s="66">
        <f t="shared" si="0"/>
        <v>25</v>
      </c>
      <c r="F31" s="65">
        <f>VLOOKUP($A31,'Return Data'!$B$7:$R$1700,11,0)</f>
        <v>-5.0380000000000003</v>
      </c>
      <c r="G31" s="66">
        <f>RANK(F31,F$8:F$33,0)</f>
        <v>4</v>
      </c>
      <c r="H31" s="65">
        <f>VLOOKUP($A31,'Return Data'!$B$7:$R$1700,12,0)</f>
        <v>3.1855000000000002</v>
      </c>
      <c r="I31" s="66">
        <f>RANK(H31,H$8:H$33,0)</f>
        <v>3</v>
      </c>
      <c r="J31" s="65">
        <f>VLOOKUP($A31,'Return Data'!$B$7:$R$1700,13,0)</f>
        <v>2.1968000000000001</v>
      </c>
      <c r="K31" s="66">
        <f>RANK(J31,J$8:J$33,0)</f>
        <v>5</v>
      </c>
      <c r="L31" s="65">
        <f>VLOOKUP($A31,'Return Data'!$B$7:$R$1700,17,0)</f>
        <v>-1.9590000000000001</v>
      </c>
      <c r="M31" s="66">
        <f>RANK(L31,L$8:L$33,0)</f>
        <v>11</v>
      </c>
      <c r="N31" s="65">
        <f>VLOOKUP($A31,'Return Data'!$B$7:$R$1700,14,0)</f>
        <v>1.7746999999999999</v>
      </c>
      <c r="O31" s="66">
        <f>RANK(N31,N$8:N$33,0)</f>
        <v>5</v>
      </c>
      <c r="P31" s="65">
        <f>VLOOKUP($A31,'Return Data'!$B$7:$R$1700,15,0)</f>
        <v>6.3715999999999999</v>
      </c>
      <c r="Q31" s="66">
        <f>RANK(P31,P$8:P$33,0)</f>
        <v>6</v>
      </c>
      <c r="R31" s="65">
        <f>VLOOKUP($A31,'Return Data'!$B$7:$R$1700,16,0)</f>
        <v>12.7417</v>
      </c>
      <c r="S31" s="67">
        <f t="shared" si="7"/>
        <v>16</v>
      </c>
    </row>
    <row r="32" spans="1:19" x14ac:dyDescent="0.3">
      <c r="A32" s="63" t="s">
        <v>1235</v>
      </c>
      <c r="B32" s="64">
        <f>VLOOKUP($A32,'Return Data'!$B$7:$R$1700,3,0)</f>
        <v>44026</v>
      </c>
      <c r="C32" s="65">
        <f>VLOOKUP($A32,'Return Data'!$B$7:$R$1700,4,0)</f>
        <v>13.28</v>
      </c>
      <c r="D32" s="65">
        <f>VLOOKUP($A32,'Return Data'!$B$7:$R$1700,10,0)</f>
        <v>19.532</v>
      </c>
      <c r="E32" s="66">
        <f t="shared" si="0"/>
        <v>5</v>
      </c>
      <c r="F32" s="65"/>
      <c r="G32" s="66"/>
      <c r="H32" s="65"/>
      <c r="I32" s="66"/>
      <c r="J32" s="65"/>
      <c r="K32" s="66"/>
      <c r="L32" s="65"/>
      <c r="M32" s="66"/>
      <c r="N32" s="65"/>
      <c r="O32" s="66"/>
      <c r="P32" s="65"/>
      <c r="Q32" s="66"/>
      <c r="R32" s="65">
        <f>VLOOKUP($A32,'Return Data'!$B$7:$R$1700,16,0)</f>
        <v>32.799999999999997</v>
      </c>
      <c r="S32" s="67">
        <f t="shared" si="7"/>
        <v>1</v>
      </c>
    </row>
    <row r="33" spans="1:19" x14ac:dyDescent="0.3">
      <c r="A33" s="63" t="s">
        <v>1237</v>
      </c>
      <c r="B33" s="64">
        <f>VLOOKUP($A33,'Return Data'!$B$7:$R$1700,3,0)</f>
        <v>44026</v>
      </c>
      <c r="C33" s="65">
        <f>VLOOKUP($A33,'Return Data'!$B$7:$R$1700,4,0)</f>
        <v>68.756185094417404</v>
      </c>
      <c r="D33" s="65">
        <f>VLOOKUP($A33,'Return Data'!$B$7:$R$1700,10,0)</f>
        <v>19.208300000000001</v>
      </c>
      <c r="E33" s="66">
        <f t="shared" si="0"/>
        <v>7</v>
      </c>
      <c r="F33" s="65">
        <f>VLOOKUP($A33,'Return Data'!$B$7:$R$1700,11,0)</f>
        <v>-7.5698999999999996</v>
      </c>
      <c r="G33" s="66">
        <f>RANK(F33,F$8:F$33,0)</f>
        <v>7</v>
      </c>
      <c r="H33" s="65">
        <f>VLOOKUP($A33,'Return Data'!$B$7:$R$1700,12,0)</f>
        <v>1.7342</v>
      </c>
      <c r="I33" s="66">
        <f>RANK(H33,H$8:H$33,0)</f>
        <v>6</v>
      </c>
      <c r="J33" s="65">
        <f>VLOOKUP($A33,'Return Data'!$B$7:$R$1700,13,0)</f>
        <v>-0.496</v>
      </c>
      <c r="K33" s="66">
        <f>RANK(J33,J$8:J$33,0)</f>
        <v>8</v>
      </c>
      <c r="L33" s="65">
        <f>VLOOKUP($A33,'Return Data'!$B$7:$R$1700,17,0)</f>
        <v>-3.4407000000000001</v>
      </c>
      <c r="M33" s="66">
        <f>RANK(L33,L$8:L$33,0)</f>
        <v>13</v>
      </c>
      <c r="N33" s="65">
        <f>VLOOKUP($A33,'Return Data'!$B$7:$R$1700,14,0)</f>
        <v>-1.1661999999999999</v>
      </c>
      <c r="O33" s="66">
        <f>RANK(N33,N$8:N$33,0)</f>
        <v>13</v>
      </c>
      <c r="P33" s="65">
        <f>VLOOKUP($A33,'Return Data'!$B$7:$R$1700,15,0)</f>
        <v>3.9746000000000001</v>
      </c>
      <c r="Q33" s="66">
        <f>RANK(P33,P$8:P$33,0)</f>
        <v>15</v>
      </c>
      <c r="R33" s="65">
        <f>VLOOKUP($A33,'Return Data'!$B$7:$R$1700,16,0)</f>
        <v>14.4998</v>
      </c>
      <c r="S33" s="67">
        <f t="shared" si="7"/>
        <v>10</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17.709903846153843</v>
      </c>
      <c r="E35" s="74"/>
      <c r="F35" s="75">
        <f>AVERAGE(F8:F33)</f>
        <v>-9.8384166666666673</v>
      </c>
      <c r="G35" s="74"/>
      <c r="H35" s="75">
        <f>AVERAGE(H8:H33)</f>
        <v>-0.8956708333333333</v>
      </c>
      <c r="I35" s="74"/>
      <c r="J35" s="75">
        <f>AVERAGE(J8:J33)</f>
        <v>-2.7915652173913039</v>
      </c>
      <c r="K35" s="74"/>
      <c r="L35" s="75">
        <f>AVERAGE(L8:L33)</f>
        <v>-2.7167086956521738</v>
      </c>
      <c r="M35" s="74"/>
      <c r="N35" s="75">
        <f>AVERAGE(N8:N33)</f>
        <v>-0.47493636363636377</v>
      </c>
      <c r="O35" s="74"/>
      <c r="P35" s="75">
        <f>AVERAGE(P8:P33)</f>
        <v>5.08074761904762</v>
      </c>
      <c r="Q35" s="74"/>
      <c r="R35" s="75">
        <f>AVERAGE(R8:R33)</f>
        <v>11.644615384615385</v>
      </c>
      <c r="S35" s="76"/>
    </row>
    <row r="36" spans="1:19" x14ac:dyDescent="0.3">
      <c r="A36" s="73" t="s">
        <v>28</v>
      </c>
      <c r="B36" s="74"/>
      <c r="C36" s="74"/>
      <c r="D36" s="75">
        <f>MIN(D8:D33)</f>
        <v>11.611700000000001</v>
      </c>
      <c r="E36" s="74"/>
      <c r="F36" s="75">
        <f>MIN(F8:F33)</f>
        <v>-18.4375</v>
      </c>
      <c r="G36" s="74"/>
      <c r="H36" s="75">
        <f>MIN(H8:H33)</f>
        <v>-10.684699999999999</v>
      </c>
      <c r="I36" s="74"/>
      <c r="J36" s="75">
        <f>MIN(J8:J33)</f>
        <v>-14.685499999999999</v>
      </c>
      <c r="K36" s="74"/>
      <c r="L36" s="75">
        <f>MIN(L8:L33)</f>
        <v>-9.9710000000000001</v>
      </c>
      <c r="M36" s="74"/>
      <c r="N36" s="75">
        <f>MIN(N8:N33)</f>
        <v>-6.8585000000000003</v>
      </c>
      <c r="O36" s="74"/>
      <c r="P36" s="75">
        <f>MIN(P8:P33)</f>
        <v>0.83079999999999998</v>
      </c>
      <c r="Q36" s="74"/>
      <c r="R36" s="75">
        <f>MIN(R8:R33)</f>
        <v>-6.3</v>
      </c>
      <c r="S36" s="76"/>
    </row>
    <row r="37" spans="1:19" ht="15" thickBot="1" x14ac:dyDescent="0.35">
      <c r="A37" s="77" t="s">
        <v>29</v>
      </c>
      <c r="B37" s="78"/>
      <c r="C37" s="78"/>
      <c r="D37" s="79">
        <f>MAX(D8:D33)</f>
        <v>24.366299999999999</v>
      </c>
      <c r="E37" s="78"/>
      <c r="F37" s="79">
        <f>MAX(F8:F33)</f>
        <v>1.6940999999999999</v>
      </c>
      <c r="G37" s="78"/>
      <c r="H37" s="79">
        <f>MAX(H8:H33)</f>
        <v>14.149900000000001</v>
      </c>
      <c r="I37" s="78"/>
      <c r="J37" s="79">
        <f>MAX(J8:J33)</f>
        <v>10.0863</v>
      </c>
      <c r="K37" s="78"/>
      <c r="L37" s="79">
        <f>MAX(L8:L33)</f>
        <v>5.4053000000000004</v>
      </c>
      <c r="M37" s="78"/>
      <c r="N37" s="79">
        <f>MAX(N8:N33)</f>
        <v>9.1707999999999998</v>
      </c>
      <c r="O37" s="78"/>
      <c r="P37" s="79">
        <f>MAX(P8:P33)</f>
        <v>8.6100999999999992</v>
      </c>
      <c r="Q37" s="78"/>
      <c r="R37" s="79">
        <f>MAX(R8:R33)</f>
        <v>32.799999999999997</v>
      </c>
      <c r="S37" s="80"/>
    </row>
    <row r="38" spans="1:19" x14ac:dyDescent="0.3">
      <c r="A38" s="112" t="s">
        <v>433</v>
      </c>
    </row>
    <row r="39" spans="1:19" x14ac:dyDescent="0.3">
      <c r="A39" s="14" t="s">
        <v>340</v>
      </c>
    </row>
  </sheetData>
  <sheetProtection algorithmName="SHA-512" hashValue="asK86G8QYmmZLYidN+bwKRlOgRn0DgOlHEw/Ry8dyVOXTM5rkQJDDV1sn4CiGQ6x+Vr/xBatvvT3SgM/hcF1EA==" saltValue="e4gvSooKSge5F0KAF66DU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0A4527E-F2AF-4EB6-8B34-1179A2AE853A}"/>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8657D8-C540-4AFA-BC7B-45099742F3E7}">
  <dimension ref="A1:T3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1660</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1187</v>
      </c>
      <c r="B8" s="64">
        <f>VLOOKUP($A8,'Return Data'!$B$7:$R$1700,3,0)</f>
        <v>44026</v>
      </c>
      <c r="C8" s="65">
        <f>VLOOKUP($A8,'Return Data'!$B$7:$R$1700,4,0)</f>
        <v>236.5</v>
      </c>
      <c r="D8" s="65">
        <f>VLOOKUP($A8,'Return Data'!$B$7:$R$1700,10,0)</f>
        <v>17.096599999999999</v>
      </c>
      <c r="E8" s="66">
        <f t="shared" ref="E8:E33" si="0">RANK(D8,D$8:D$33,0)</f>
        <v>13</v>
      </c>
      <c r="F8" s="65">
        <f>VLOOKUP($A8,'Return Data'!$B$7:$R$1700,11,0)</f>
        <v>-17.189</v>
      </c>
      <c r="G8" s="66">
        <f t="shared" ref="G8:G25" si="1">RANK(F8,F$8:F$33,0)</f>
        <v>22</v>
      </c>
      <c r="H8" s="65">
        <f>VLOOKUP($A8,'Return Data'!$B$7:$R$1700,12,0)</f>
        <v>-8.8736999999999995</v>
      </c>
      <c r="I8" s="66">
        <f t="shared" ref="I8:I25" si="2">RANK(H8,H$8:H$33,0)</f>
        <v>22</v>
      </c>
      <c r="J8" s="65">
        <f>VLOOKUP($A8,'Return Data'!$B$7:$R$1700,13,0)</f>
        <v>-15.4602</v>
      </c>
      <c r="K8" s="66">
        <f t="shared" ref="K8:K21" si="3">RANK(J8,J$8:J$33,0)</f>
        <v>23</v>
      </c>
      <c r="L8" s="65">
        <f>VLOOKUP($A8,'Return Data'!$B$7:$R$1700,17,0)</f>
        <v>-10.7712</v>
      </c>
      <c r="M8" s="66">
        <f t="shared" ref="M8:M21" si="4">RANK(L8,L$8:L$33,0)</f>
        <v>23</v>
      </c>
      <c r="N8" s="65">
        <f>VLOOKUP($A8,'Return Data'!$B$7:$R$1700,14,0)</f>
        <v>-7.7070999999999996</v>
      </c>
      <c r="O8" s="66">
        <f t="shared" ref="O8:O20" si="5">RANK(N8,N$8:N$33,0)</f>
        <v>22</v>
      </c>
      <c r="P8" s="65">
        <f>VLOOKUP($A8,'Return Data'!$B$7:$R$1700,15,0)</f>
        <v>1.173</v>
      </c>
      <c r="Q8" s="66">
        <f t="shared" ref="Q8:Q16" si="6">RANK(P8,P$8:P$33,0)</f>
        <v>20</v>
      </c>
      <c r="R8" s="65">
        <f>VLOOKUP($A8,'Return Data'!$B$7:$R$1700,16,0)</f>
        <v>19.458500000000001</v>
      </c>
      <c r="S8" s="67">
        <f t="shared" ref="S8:S33" si="7">RANK(R8,R$8:R$33,0)</f>
        <v>4</v>
      </c>
    </row>
    <row r="9" spans="1:20" x14ac:dyDescent="0.3">
      <c r="A9" s="63" t="s">
        <v>1190</v>
      </c>
      <c r="B9" s="64">
        <f>VLOOKUP($A9,'Return Data'!$B$7:$R$1700,3,0)</f>
        <v>44026</v>
      </c>
      <c r="C9" s="65">
        <f>VLOOKUP($A9,'Return Data'!$B$7:$R$1700,4,0)</f>
        <v>38</v>
      </c>
      <c r="D9" s="65">
        <f>VLOOKUP($A9,'Return Data'!$B$7:$R$1700,10,0)</f>
        <v>11.241199999999999</v>
      </c>
      <c r="E9" s="66">
        <f t="shared" si="0"/>
        <v>26</v>
      </c>
      <c r="F9" s="65">
        <f>VLOOKUP($A9,'Return Data'!$B$7:$R$1700,11,0)</f>
        <v>-5.7072000000000003</v>
      </c>
      <c r="G9" s="66">
        <f t="shared" si="1"/>
        <v>5</v>
      </c>
      <c r="H9" s="65">
        <f>VLOOKUP($A9,'Return Data'!$B$7:$R$1700,12,0)</f>
        <v>0.39629999999999999</v>
      </c>
      <c r="I9" s="66">
        <f t="shared" si="2"/>
        <v>8</v>
      </c>
      <c r="J9" s="65">
        <f>VLOOKUP($A9,'Return Data'!$B$7:$R$1700,13,0)</f>
        <v>5.7023999999999999</v>
      </c>
      <c r="K9" s="66">
        <f t="shared" si="3"/>
        <v>2</v>
      </c>
      <c r="L9" s="65">
        <f>VLOOKUP($A9,'Return Data'!$B$7:$R$1700,17,0)</f>
        <v>4.0674000000000001</v>
      </c>
      <c r="M9" s="66">
        <f t="shared" si="4"/>
        <v>1</v>
      </c>
      <c r="N9" s="65">
        <f>VLOOKUP($A9,'Return Data'!$B$7:$R$1700,14,0)</f>
        <v>7.8445</v>
      </c>
      <c r="O9" s="66">
        <f t="shared" si="5"/>
        <v>1</v>
      </c>
      <c r="P9" s="65">
        <f>VLOOKUP($A9,'Return Data'!$B$7:$R$1700,15,0)</f>
        <v>7.2892000000000001</v>
      </c>
      <c r="Q9" s="66">
        <f t="shared" si="6"/>
        <v>2</v>
      </c>
      <c r="R9" s="65">
        <f>VLOOKUP($A9,'Return Data'!$B$7:$R$1700,16,0)</f>
        <v>15.245799999999999</v>
      </c>
      <c r="S9" s="67">
        <f t="shared" si="7"/>
        <v>8</v>
      </c>
    </row>
    <row r="10" spans="1:20" x14ac:dyDescent="0.3">
      <c r="A10" s="63" t="s">
        <v>1191</v>
      </c>
      <c r="B10" s="64">
        <f>VLOOKUP($A10,'Return Data'!$B$7:$R$1700,3,0)</f>
        <v>44026</v>
      </c>
      <c r="C10" s="65">
        <f>VLOOKUP($A10,'Return Data'!$B$7:$R$1700,4,0)</f>
        <v>8.57</v>
      </c>
      <c r="D10" s="65">
        <f>VLOOKUP($A10,'Return Data'!$B$7:$R$1700,10,0)</f>
        <v>17.719799999999999</v>
      </c>
      <c r="E10" s="66">
        <f t="shared" si="0"/>
        <v>10</v>
      </c>
      <c r="F10" s="65">
        <f>VLOOKUP($A10,'Return Data'!$B$7:$R$1700,11,0)</f>
        <v>-5.3038999999999996</v>
      </c>
      <c r="G10" s="66">
        <f t="shared" si="1"/>
        <v>4</v>
      </c>
      <c r="H10" s="65">
        <f>VLOOKUP($A10,'Return Data'!$B$7:$R$1700,12,0)</f>
        <v>0</v>
      </c>
      <c r="I10" s="66">
        <f t="shared" si="2"/>
        <v>10</v>
      </c>
      <c r="J10" s="65">
        <f>VLOOKUP($A10,'Return Data'!$B$7:$R$1700,13,0)</f>
        <v>-1.8328</v>
      </c>
      <c r="K10" s="66">
        <f t="shared" si="3"/>
        <v>9</v>
      </c>
      <c r="L10" s="65">
        <f>VLOOKUP($A10,'Return Data'!$B$7:$R$1700,17,0)</f>
        <v>-4.9074999999999998</v>
      </c>
      <c r="M10" s="66">
        <f t="shared" si="4"/>
        <v>14</v>
      </c>
      <c r="N10" s="65">
        <f>VLOOKUP($A10,'Return Data'!$B$7:$R$1700,14,0)</f>
        <v>-1.5077</v>
      </c>
      <c r="O10" s="66">
        <f t="shared" si="5"/>
        <v>11</v>
      </c>
      <c r="P10" s="65">
        <f>VLOOKUP($A10,'Return Data'!$B$7:$R$1700,15,0)</f>
        <v>-2.3300000000000001E-2</v>
      </c>
      <c r="Q10" s="66">
        <f t="shared" si="6"/>
        <v>21</v>
      </c>
      <c r="R10" s="65">
        <f>VLOOKUP($A10,'Return Data'!$B$7:$R$1700,16,0)</f>
        <v>-1.5649</v>
      </c>
      <c r="S10" s="67">
        <f t="shared" si="7"/>
        <v>24</v>
      </c>
    </row>
    <row r="11" spans="1:20" x14ac:dyDescent="0.3">
      <c r="A11" s="63" t="s">
        <v>1193</v>
      </c>
      <c r="B11" s="64">
        <f>VLOOKUP($A11,'Return Data'!$B$7:$R$1700,3,0)</f>
        <v>44026</v>
      </c>
      <c r="C11" s="65">
        <f>VLOOKUP($A11,'Return Data'!$B$7:$R$1700,4,0)</f>
        <v>30.518000000000001</v>
      </c>
      <c r="D11" s="65">
        <f>VLOOKUP($A11,'Return Data'!$B$7:$R$1700,10,0)</f>
        <v>15.9587</v>
      </c>
      <c r="E11" s="66">
        <f t="shared" si="0"/>
        <v>19</v>
      </c>
      <c r="F11" s="65">
        <f>VLOOKUP($A11,'Return Data'!$B$7:$R$1700,11,0)</f>
        <v>-10.987299999999999</v>
      </c>
      <c r="G11" s="66">
        <f t="shared" si="1"/>
        <v>14</v>
      </c>
      <c r="H11" s="65">
        <f>VLOOKUP($A11,'Return Data'!$B$7:$R$1700,12,0)</f>
        <v>9.8400000000000001E-2</v>
      </c>
      <c r="I11" s="66">
        <f t="shared" si="2"/>
        <v>9</v>
      </c>
      <c r="J11" s="65">
        <f>VLOOKUP($A11,'Return Data'!$B$7:$R$1700,13,0)</f>
        <v>-2.911</v>
      </c>
      <c r="K11" s="66">
        <f t="shared" si="3"/>
        <v>10</v>
      </c>
      <c r="L11" s="65">
        <f>VLOOKUP($A11,'Return Data'!$B$7:$R$1700,17,0)</f>
        <v>-1.5854999999999999</v>
      </c>
      <c r="M11" s="66">
        <f t="shared" si="4"/>
        <v>7</v>
      </c>
      <c r="N11" s="65">
        <f>VLOOKUP($A11,'Return Data'!$B$7:$R$1700,14,0)</f>
        <v>-2.5537000000000001</v>
      </c>
      <c r="O11" s="66">
        <f t="shared" si="5"/>
        <v>14</v>
      </c>
      <c r="P11" s="65">
        <f>VLOOKUP($A11,'Return Data'!$B$7:$R$1700,15,0)</f>
        <v>3.4609999999999999</v>
      </c>
      <c r="Q11" s="66">
        <f t="shared" si="6"/>
        <v>13</v>
      </c>
      <c r="R11" s="65">
        <f>VLOOKUP($A11,'Return Data'!$B$7:$R$1700,16,0)</f>
        <v>8.1676000000000002</v>
      </c>
      <c r="S11" s="67">
        <f t="shared" si="7"/>
        <v>19</v>
      </c>
    </row>
    <row r="12" spans="1:20" x14ac:dyDescent="0.3">
      <c r="A12" s="63" t="s">
        <v>1196</v>
      </c>
      <c r="B12" s="64">
        <f>VLOOKUP($A12,'Return Data'!$B$7:$R$1700,3,0)</f>
        <v>44026</v>
      </c>
      <c r="C12" s="65">
        <f>VLOOKUP($A12,'Return Data'!$B$7:$R$1700,4,0)</f>
        <v>54.28</v>
      </c>
      <c r="D12" s="65">
        <f>VLOOKUP($A12,'Return Data'!$B$7:$R$1700,10,0)</f>
        <v>16.515699999999999</v>
      </c>
      <c r="E12" s="66">
        <f t="shared" si="0"/>
        <v>17</v>
      </c>
      <c r="F12" s="65">
        <f>VLOOKUP($A12,'Return Data'!$B$7:$R$1700,11,0)</f>
        <v>-8.1151999999999997</v>
      </c>
      <c r="G12" s="66">
        <f t="shared" si="1"/>
        <v>9</v>
      </c>
      <c r="H12" s="65">
        <f>VLOOKUP($A12,'Return Data'!$B$7:$R$1700,12,0)</f>
        <v>2.0646</v>
      </c>
      <c r="I12" s="66">
        <f t="shared" si="2"/>
        <v>4</v>
      </c>
      <c r="J12" s="65">
        <f>VLOOKUP($A12,'Return Data'!$B$7:$R$1700,13,0)</f>
        <v>1.5567</v>
      </c>
      <c r="K12" s="66">
        <f t="shared" si="3"/>
        <v>5</v>
      </c>
      <c r="L12" s="65">
        <f>VLOOKUP($A12,'Return Data'!$B$7:$R$1700,17,0)</f>
        <v>0.64749999999999996</v>
      </c>
      <c r="M12" s="66">
        <f t="shared" si="4"/>
        <v>3</v>
      </c>
      <c r="N12" s="65">
        <f>VLOOKUP($A12,'Return Data'!$B$7:$R$1700,14,0)</f>
        <v>1.4589000000000001</v>
      </c>
      <c r="O12" s="66">
        <f t="shared" si="5"/>
        <v>4</v>
      </c>
      <c r="P12" s="65">
        <f>VLOOKUP($A12,'Return Data'!$B$7:$R$1700,15,0)</f>
        <v>7.7035999999999998</v>
      </c>
      <c r="Q12" s="66">
        <f t="shared" si="6"/>
        <v>1</v>
      </c>
      <c r="R12" s="65">
        <f>VLOOKUP($A12,'Return Data'!$B$7:$R$1700,16,0)</f>
        <v>13.1685</v>
      </c>
      <c r="S12" s="67">
        <f t="shared" si="7"/>
        <v>12</v>
      </c>
    </row>
    <row r="13" spans="1:20" x14ac:dyDescent="0.3">
      <c r="A13" s="63" t="s">
        <v>1198</v>
      </c>
      <c r="B13" s="64">
        <f>VLOOKUP($A13,'Return Data'!$B$7:$R$1700,3,0)</f>
        <v>44026</v>
      </c>
      <c r="C13" s="65">
        <f>VLOOKUP($A13,'Return Data'!$B$7:$R$1700,4,0)</f>
        <v>24.672000000000001</v>
      </c>
      <c r="D13" s="65">
        <f>VLOOKUP($A13,'Return Data'!$B$7:$R$1700,10,0)</f>
        <v>17.034300000000002</v>
      </c>
      <c r="E13" s="66">
        <f t="shared" si="0"/>
        <v>14</v>
      </c>
      <c r="F13" s="65">
        <f>VLOOKUP($A13,'Return Data'!$B$7:$R$1700,11,0)</f>
        <v>-10.647500000000001</v>
      </c>
      <c r="G13" s="66">
        <f t="shared" si="1"/>
        <v>12</v>
      </c>
      <c r="H13" s="65">
        <f>VLOOKUP($A13,'Return Data'!$B$7:$R$1700,12,0)</f>
        <v>-3.625</v>
      </c>
      <c r="I13" s="66">
        <f t="shared" si="2"/>
        <v>17</v>
      </c>
      <c r="J13" s="65">
        <f>VLOOKUP($A13,'Return Data'!$B$7:$R$1700,13,0)</f>
        <v>-4.6529999999999996</v>
      </c>
      <c r="K13" s="66">
        <f t="shared" si="3"/>
        <v>13</v>
      </c>
      <c r="L13" s="65">
        <f>VLOOKUP($A13,'Return Data'!$B$7:$R$1700,17,0)</f>
        <v>-5.5016999999999996</v>
      </c>
      <c r="M13" s="66">
        <f t="shared" si="4"/>
        <v>15</v>
      </c>
      <c r="N13" s="65">
        <f>VLOOKUP($A13,'Return Data'!$B$7:$R$1700,14,0)</f>
        <v>-0.88439999999999996</v>
      </c>
      <c r="O13" s="66">
        <f t="shared" si="5"/>
        <v>9</v>
      </c>
      <c r="P13" s="65">
        <f>VLOOKUP($A13,'Return Data'!$B$7:$R$1700,15,0)</f>
        <v>4.3940999999999999</v>
      </c>
      <c r="Q13" s="66">
        <f t="shared" si="6"/>
        <v>8</v>
      </c>
      <c r="R13" s="65">
        <f>VLOOKUP($A13,'Return Data'!$B$7:$R$1700,16,0)</f>
        <v>7.4555999999999996</v>
      </c>
      <c r="S13" s="67">
        <f t="shared" si="7"/>
        <v>20</v>
      </c>
    </row>
    <row r="14" spans="1:20" x14ac:dyDescent="0.3">
      <c r="A14" s="63" t="s">
        <v>1199</v>
      </c>
      <c r="B14" s="64">
        <f>VLOOKUP($A14,'Return Data'!$B$7:$R$1700,3,0)</f>
        <v>44026</v>
      </c>
      <c r="C14" s="65">
        <f>VLOOKUP($A14,'Return Data'!$B$7:$R$1700,4,0)</f>
        <v>839.09590000000003</v>
      </c>
      <c r="D14" s="65">
        <f>VLOOKUP($A14,'Return Data'!$B$7:$R$1700,10,0)</f>
        <v>17.598800000000001</v>
      </c>
      <c r="E14" s="66">
        <f t="shared" si="0"/>
        <v>11</v>
      </c>
      <c r="F14" s="65">
        <f>VLOOKUP($A14,'Return Data'!$B$7:$R$1700,11,0)</f>
        <v>-14.816800000000001</v>
      </c>
      <c r="G14" s="66">
        <f t="shared" si="1"/>
        <v>20</v>
      </c>
      <c r="H14" s="65">
        <f>VLOOKUP($A14,'Return Data'!$B$7:$R$1700,12,0)</f>
        <v>-7.9135999999999997</v>
      </c>
      <c r="I14" s="66">
        <f t="shared" si="2"/>
        <v>20</v>
      </c>
      <c r="J14" s="65">
        <f>VLOOKUP($A14,'Return Data'!$B$7:$R$1700,13,0)</f>
        <v>-10.0672</v>
      </c>
      <c r="K14" s="66">
        <f t="shared" si="3"/>
        <v>20</v>
      </c>
      <c r="L14" s="65">
        <f>VLOOKUP($A14,'Return Data'!$B$7:$R$1700,17,0)</f>
        <v>-5.8886000000000003</v>
      </c>
      <c r="M14" s="66">
        <f t="shared" si="4"/>
        <v>16</v>
      </c>
      <c r="N14" s="65">
        <f>VLOOKUP($A14,'Return Data'!$B$7:$R$1700,14,0)</f>
        <v>-2.4249999999999998</v>
      </c>
      <c r="O14" s="66">
        <f t="shared" si="5"/>
        <v>13</v>
      </c>
      <c r="P14" s="65">
        <f>VLOOKUP($A14,'Return Data'!$B$7:$R$1700,15,0)</f>
        <v>4.3285999999999998</v>
      </c>
      <c r="Q14" s="66">
        <f t="shared" si="6"/>
        <v>11</v>
      </c>
      <c r="R14" s="65">
        <f>VLOOKUP($A14,'Return Data'!$B$7:$R$1700,16,0)</f>
        <v>18.093800000000002</v>
      </c>
      <c r="S14" s="67">
        <f t="shared" si="7"/>
        <v>5</v>
      </c>
    </row>
    <row r="15" spans="1:20" x14ac:dyDescent="0.3">
      <c r="A15" s="63" t="s">
        <v>1201</v>
      </c>
      <c r="B15" s="64">
        <f>VLOOKUP($A15,'Return Data'!$B$7:$R$1700,3,0)</f>
        <v>44026</v>
      </c>
      <c r="C15" s="65">
        <f>VLOOKUP($A15,'Return Data'!$B$7:$R$1700,4,0)</f>
        <v>48.192</v>
      </c>
      <c r="D15" s="65">
        <f>VLOOKUP($A15,'Return Data'!$B$7:$R$1700,10,0)</f>
        <v>19.116099999999999</v>
      </c>
      <c r="E15" s="66">
        <f t="shared" si="0"/>
        <v>5</v>
      </c>
      <c r="F15" s="65">
        <f>VLOOKUP($A15,'Return Data'!$B$7:$R$1700,11,0)</f>
        <v>-12.2058</v>
      </c>
      <c r="G15" s="66">
        <f t="shared" si="1"/>
        <v>15</v>
      </c>
      <c r="H15" s="65">
        <f>VLOOKUP($A15,'Return Data'!$B$7:$R$1700,12,0)</f>
        <v>-3.9769999999999999</v>
      </c>
      <c r="I15" s="66">
        <f t="shared" si="2"/>
        <v>19</v>
      </c>
      <c r="J15" s="65">
        <f>VLOOKUP($A15,'Return Data'!$B$7:$R$1700,13,0)</f>
        <v>-9.0357000000000003</v>
      </c>
      <c r="K15" s="66">
        <f t="shared" si="3"/>
        <v>19</v>
      </c>
      <c r="L15" s="65">
        <f>VLOOKUP($A15,'Return Data'!$B$7:$R$1700,17,0)</f>
        <v>-7.3639999999999999</v>
      </c>
      <c r="M15" s="66">
        <f t="shared" si="4"/>
        <v>19</v>
      </c>
      <c r="N15" s="65">
        <f>VLOOKUP($A15,'Return Data'!$B$7:$R$1700,14,0)</f>
        <v>-3.4428000000000001</v>
      </c>
      <c r="O15" s="66">
        <f t="shared" si="5"/>
        <v>15</v>
      </c>
      <c r="P15" s="65">
        <f>VLOOKUP($A15,'Return Data'!$B$7:$R$1700,15,0)</f>
        <v>4.7596999999999996</v>
      </c>
      <c r="Q15" s="66">
        <f t="shared" si="6"/>
        <v>7</v>
      </c>
      <c r="R15" s="65">
        <f>VLOOKUP($A15,'Return Data'!$B$7:$R$1700,16,0)</f>
        <v>12.793200000000001</v>
      </c>
      <c r="S15" s="67">
        <f t="shared" si="7"/>
        <v>13</v>
      </c>
    </row>
    <row r="16" spans="1:20" x14ac:dyDescent="0.3">
      <c r="A16" s="63" t="s">
        <v>1203</v>
      </c>
      <c r="B16" s="64">
        <f>VLOOKUP($A16,'Return Data'!$B$7:$R$1700,3,0)</f>
        <v>44026</v>
      </c>
      <c r="C16" s="65">
        <f>VLOOKUP($A16,'Return Data'!$B$7:$R$1700,4,0)</f>
        <v>81.680000000000007</v>
      </c>
      <c r="D16" s="65">
        <f>VLOOKUP($A16,'Return Data'!$B$7:$R$1700,10,0)</f>
        <v>21.043299999999999</v>
      </c>
      <c r="E16" s="66">
        <f t="shared" si="0"/>
        <v>3</v>
      </c>
      <c r="F16" s="65">
        <f>VLOOKUP($A16,'Return Data'!$B$7:$R$1700,11,0)</f>
        <v>-15.8025</v>
      </c>
      <c r="G16" s="66">
        <f t="shared" si="1"/>
        <v>21</v>
      </c>
      <c r="H16" s="65">
        <f>VLOOKUP($A16,'Return Data'!$B$7:$R$1700,12,0)</f>
        <v>-8.5023</v>
      </c>
      <c r="I16" s="66">
        <f t="shared" si="2"/>
        <v>21</v>
      </c>
      <c r="J16" s="65">
        <f>VLOOKUP($A16,'Return Data'!$B$7:$R$1700,13,0)</f>
        <v>-12.351100000000001</v>
      </c>
      <c r="K16" s="66">
        <f t="shared" si="3"/>
        <v>21</v>
      </c>
      <c r="L16" s="65">
        <f>VLOOKUP($A16,'Return Data'!$B$7:$R$1700,17,0)</f>
        <v>-7.4211</v>
      </c>
      <c r="M16" s="66">
        <f t="shared" si="4"/>
        <v>20</v>
      </c>
      <c r="N16" s="65">
        <f>VLOOKUP($A16,'Return Data'!$B$7:$R$1700,14,0)</f>
        <v>-3.5908000000000002</v>
      </c>
      <c r="O16" s="66">
        <f t="shared" si="5"/>
        <v>17</v>
      </c>
      <c r="P16" s="65">
        <f>VLOOKUP($A16,'Return Data'!$B$7:$R$1700,15,0)</f>
        <v>2.3513000000000002</v>
      </c>
      <c r="Q16" s="66">
        <f t="shared" si="6"/>
        <v>16</v>
      </c>
      <c r="R16" s="65">
        <f>VLOOKUP($A16,'Return Data'!$B$7:$R$1700,16,0)</f>
        <v>14.2933</v>
      </c>
      <c r="S16" s="67">
        <f t="shared" si="7"/>
        <v>9</v>
      </c>
    </row>
    <row r="17" spans="1:19" x14ac:dyDescent="0.3">
      <c r="A17" s="63" t="s">
        <v>1205</v>
      </c>
      <c r="B17" s="64">
        <f>VLOOKUP($A17,'Return Data'!$B$7:$R$1700,3,0)</f>
        <v>44026</v>
      </c>
      <c r="C17" s="65">
        <f>VLOOKUP($A17,'Return Data'!$B$7:$R$1700,4,0)</f>
        <v>9.7200000000000006</v>
      </c>
      <c r="D17" s="65">
        <f>VLOOKUP($A17,'Return Data'!$B$7:$R$1700,10,0)</f>
        <v>20.297000000000001</v>
      </c>
      <c r="E17" s="66">
        <f t="shared" si="0"/>
        <v>4</v>
      </c>
      <c r="F17" s="65">
        <f>VLOOKUP($A17,'Return Data'!$B$7:$R$1700,11,0)</f>
        <v>-9.0739000000000001</v>
      </c>
      <c r="G17" s="66">
        <f t="shared" si="1"/>
        <v>10</v>
      </c>
      <c r="H17" s="65">
        <f>VLOOKUP($A17,'Return Data'!$B$7:$R$1700,12,0)</f>
        <v>-2.1147999999999998</v>
      </c>
      <c r="I17" s="66">
        <f t="shared" si="2"/>
        <v>12</v>
      </c>
      <c r="J17" s="65">
        <f>VLOOKUP($A17,'Return Data'!$B$7:$R$1700,13,0)</f>
        <v>-5.1707000000000001</v>
      </c>
      <c r="K17" s="66">
        <f t="shared" si="3"/>
        <v>15</v>
      </c>
      <c r="L17" s="65">
        <f>VLOOKUP($A17,'Return Data'!$B$7:$R$1700,17,0)</f>
        <v>-6.9885999999999999</v>
      </c>
      <c r="M17" s="66">
        <f t="shared" si="4"/>
        <v>18</v>
      </c>
      <c r="N17" s="65">
        <f>VLOOKUP($A17,'Return Data'!$B$7:$R$1700,14,0)</f>
        <v>-4.6951999999999998</v>
      </c>
      <c r="O17" s="66">
        <f t="shared" si="5"/>
        <v>19</v>
      </c>
      <c r="P17" s="65"/>
      <c r="Q17" s="66"/>
      <c r="R17" s="65">
        <f>VLOOKUP($A17,'Return Data'!$B$7:$R$1700,16,0)</f>
        <v>-0.81540000000000001</v>
      </c>
      <c r="S17" s="67">
        <f t="shared" si="7"/>
        <v>23</v>
      </c>
    </row>
    <row r="18" spans="1:19" x14ac:dyDescent="0.3">
      <c r="A18" s="63" t="s">
        <v>1207</v>
      </c>
      <c r="B18" s="64">
        <f>VLOOKUP($A18,'Return Data'!$B$7:$R$1700,3,0)</f>
        <v>44026</v>
      </c>
      <c r="C18" s="65">
        <f>VLOOKUP($A18,'Return Data'!$B$7:$R$1700,4,0)</f>
        <v>47.5</v>
      </c>
      <c r="D18" s="65">
        <f>VLOOKUP($A18,'Return Data'!$B$7:$R$1700,10,0)</f>
        <v>16.165299999999998</v>
      </c>
      <c r="E18" s="66">
        <f t="shared" si="0"/>
        <v>18</v>
      </c>
      <c r="F18" s="65">
        <f>VLOOKUP($A18,'Return Data'!$B$7:$R$1700,11,0)</f>
        <v>-7.2628000000000004</v>
      </c>
      <c r="G18" s="66">
        <f t="shared" si="1"/>
        <v>6</v>
      </c>
      <c r="H18" s="65">
        <f>VLOOKUP($A18,'Return Data'!$B$7:$R$1700,12,0)</f>
        <v>1.1284000000000001</v>
      </c>
      <c r="I18" s="66">
        <f t="shared" si="2"/>
        <v>5</v>
      </c>
      <c r="J18" s="65">
        <f>VLOOKUP($A18,'Return Data'!$B$7:$R$1700,13,0)</f>
        <v>0.65690000000000004</v>
      </c>
      <c r="K18" s="66">
        <f t="shared" si="3"/>
        <v>6</v>
      </c>
      <c r="L18" s="65">
        <f>VLOOKUP($A18,'Return Data'!$B$7:$R$1700,17,0)</f>
        <v>0.1895</v>
      </c>
      <c r="M18" s="66">
        <f t="shared" si="4"/>
        <v>4</v>
      </c>
      <c r="N18" s="65">
        <f>VLOOKUP($A18,'Return Data'!$B$7:$R$1700,14,0)</f>
        <v>2.6751</v>
      </c>
      <c r="O18" s="66">
        <f t="shared" si="5"/>
        <v>3</v>
      </c>
      <c r="P18" s="65">
        <f>VLOOKUP($A18,'Return Data'!$B$7:$R$1700,15,0)</f>
        <v>6.1097999999999999</v>
      </c>
      <c r="Q18" s="66">
        <f>RANK(P18,P$8:P$33,0)</f>
        <v>5</v>
      </c>
      <c r="R18" s="65">
        <f>VLOOKUP($A18,'Return Data'!$B$7:$R$1700,16,0)</f>
        <v>12.4824</v>
      </c>
      <c r="S18" s="67">
        <f t="shared" si="7"/>
        <v>14</v>
      </c>
    </row>
    <row r="19" spans="1:19" x14ac:dyDescent="0.3">
      <c r="A19" s="63" t="s">
        <v>1209</v>
      </c>
      <c r="B19" s="64">
        <f>VLOOKUP($A19,'Return Data'!$B$7:$R$1700,3,0)</f>
        <v>44026</v>
      </c>
      <c r="C19" s="65">
        <f>VLOOKUP($A19,'Return Data'!$B$7:$R$1700,4,0)</f>
        <v>36.268999999999998</v>
      </c>
      <c r="D19" s="65">
        <f>VLOOKUP($A19,'Return Data'!$B$7:$R$1700,10,0)</f>
        <v>18.5029</v>
      </c>
      <c r="E19" s="66">
        <f t="shared" si="0"/>
        <v>9</v>
      </c>
      <c r="F19" s="65">
        <f>VLOOKUP($A19,'Return Data'!$B$7:$R$1700,11,0)</f>
        <v>-13.6576</v>
      </c>
      <c r="G19" s="66">
        <f t="shared" si="1"/>
        <v>19</v>
      </c>
      <c r="H19" s="65">
        <f>VLOOKUP($A19,'Return Data'!$B$7:$R$1700,12,0)</f>
        <v>-2.5865</v>
      </c>
      <c r="I19" s="66">
        <f t="shared" si="2"/>
        <v>14</v>
      </c>
      <c r="J19" s="65">
        <f>VLOOKUP($A19,'Return Data'!$B$7:$R$1700,13,0)</f>
        <v>-4.7933000000000003</v>
      </c>
      <c r="K19" s="66">
        <f t="shared" si="3"/>
        <v>14</v>
      </c>
      <c r="L19" s="65">
        <f>VLOOKUP($A19,'Return Data'!$B$7:$R$1700,17,0)</f>
        <v>-2.3454000000000002</v>
      </c>
      <c r="M19" s="66">
        <f t="shared" si="4"/>
        <v>10</v>
      </c>
      <c r="N19" s="65">
        <f>VLOOKUP($A19,'Return Data'!$B$7:$R$1700,14,0)</f>
        <v>-0.80410000000000004</v>
      </c>
      <c r="O19" s="66">
        <f t="shared" si="5"/>
        <v>8</v>
      </c>
      <c r="P19" s="65">
        <f>VLOOKUP($A19,'Return Data'!$B$7:$R$1700,15,0)</f>
        <v>6.4053000000000004</v>
      </c>
      <c r="Q19" s="66">
        <f>RANK(P19,P$8:P$33,0)</f>
        <v>3</v>
      </c>
      <c r="R19" s="65">
        <f>VLOOKUP($A19,'Return Data'!$B$7:$R$1700,16,0)</f>
        <v>10.1707</v>
      </c>
      <c r="S19" s="67">
        <f t="shared" si="7"/>
        <v>17</v>
      </c>
    </row>
    <row r="20" spans="1:19" x14ac:dyDescent="0.3">
      <c r="A20" s="63" t="s">
        <v>1212</v>
      </c>
      <c r="B20" s="64">
        <f>VLOOKUP($A20,'Return Data'!$B$7:$R$1700,3,0)</f>
        <v>44026</v>
      </c>
      <c r="C20" s="65">
        <f>VLOOKUP($A20,'Return Data'!$B$7:$R$1700,4,0)</f>
        <v>120.3</v>
      </c>
      <c r="D20" s="65">
        <f>VLOOKUP($A20,'Return Data'!$B$7:$R$1700,10,0)</f>
        <v>16.705500000000001</v>
      </c>
      <c r="E20" s="66">
        <f t="shared" si="0"/>
        <v>15</v>
      </c>
      <c r="F20" s="65">
        <f>VLOOKUP($A20,'Return Data'!$B$7:$R$1700,11,0)</f>
        <v>-12.305</v>
      </c>
      <c r="G20" s="66">
        <f t="shared" si="1"/>
        <v>16</v>
      </c>
      <c r="H20" s="65">
        <f>VLOOKUP($A20,'Return Data'!$B$7:$R$1700,12,0)</f>
        <v>-3.218</v>
      </c>
      <c r="I20" s="66">
        <f t="shared" si="2"/>
        <v>16</v>
      </c>
      <c r="J20" s="65">
        <f>VLOOKUP($A20,'Return Data'!$B$7:$R$1700,13,0)</f>
        <v>-6.4322999999999997</v>
      </c>
      <c r="K20" s="66">
        <f t="shared" si="3"/>
        <v>16</v>
      </c>
      <c r="L20" s="65">
        <f>VLOOKUP($A20,'Return Data'!$B$7:$R$1700,17,0)</f>
        <v>-6.5446</v>
      </c>
      <c r="M20" s="66">
        <f t="shared" si="4"/>
        <v>17</v>
      </c>
      <c r="N20" s="65">
        <f>VLOOKUP($A20,'Return Data'!$B$7:$R$1700,14,0)</f>
        <v>-3.4967999999999999</v>
      </c>
      <c r="O20" s="66">
        <f t="shared" si="5"/>
        <v>16</v>
      </c>
      <c r="P20" s="65">
        <f>VLOOKUP($A20,'Return Data'!$B$7:$R$1700,15,0)</f>
        <v>6.2626999999999997</v>
      </c>
      <c r="Q20" s="66">
        <f>RANK(P20,P$8:P$33,0)</f>
        <v>4</v>
      </c>
      <c r="R20" s="65">
        <f>VLOOKUP($A20,'Return Data'!$B$7:$R$1700,16,0)</f>
        <v>16.888500000000001</v>
      </c>
      <c r="S20" s="67">
        <f t="shared" si="7"/>
        <v>6</v>
      </c>
    </row>
    <row r="21" spans="1:19" x14ac:dyDescent="0.3">
      <c r="A21" s="63" t="s">
        <v>1214</v>
      </c>
      <c r="B21" s="64">
        <f>VLOOKUP($A21,'Return Data'!$B$7:$R$1700,3,0)</f>
        <v>44026</v>
      </c>
      <c r="C21" s="65">
        <f>VLOOKUP($A21,'Return Data'!$B$7:$R$1700,4,0)</f>
        <v>9.0681999999999992</v>
      </c>
      <c r="D21" s="65">
        <f>VLOOKUP($A21,'Return Data'!$B$7:$R$1700,10,0)</f>
        <v>14.081200000000001</v>
      </c>
      <c r="E21" s="66">
        <f t="shared" si="0"/>
        <v>24</v>
      </c>
      <c r="F21" s="65">
        <f>VLOOKUP($A21,'Return Data'!$B$7:$R$1700,11,0)</f>
        <v>-9.5775000000000006</v>
      </c>
      <c r="G21" s="66">
        <f t="shared" si="1"/>
        <v>11</v>
      </c>
      <c r="H21" s="65">
        <f>VLOOKUP($A21,'Return Data'!$B$7:$R$1700,12,0)</f>
        <v>-2.4714999999999998</v>
      </c>
      <c r="I21" s="66">
        <f t="shared" si="2"/>
        <v>13</v>
      </c>
      <c r="J21" s="65">
        <f>VLOOKUP($A21,'Return Data'!$B$7:$R$1700,13,0)</f>
        <v>-0.68989999999999996</v>
      </c>
      <c r="K21" s="66">
        <f t="shared" si="3"/>
        <v>7</v>
      </c>
      <c r="L21" s="65">
        <f>VLOOKUP($A21,'Return Data'!$B$7:$R$1700,17,0)</f>
        <v>-2.2199</v>
      </c>
      <c r="M21" s="66">
        <f t="shared" si="4"/>
        <v>8</v>
      </c>
      <c r="N21" s="65"/>
      <c r="O21" s="66"/>
      <c r="P21" s="65"/>
      <c r="Q21" s="66"/>
      <c r="R21" s="65">
        <f>VLOOKUP($A21,'Return Data'!$B$7:$R$1700,16,0)</f>
        <v>-3.9062000000000001</v>
      </c>
      <c r="S21" s="67">
        <f t="shared" si="7"/>
        <v>25</v>
      </c>
    </row>
    <row r="22" spans="1:19" x14ac:dyDescent="0.3">
      <c r="A22" s="63" t="s">
        <v>1216</v>
      </c>
      <c r="B22" s="64">
        <f>VLOOKUP($A22,'Return Data'!$B$7:$R$1700,3,0)</f>
        <v>44026</v>
      </c>
      <c r="C22" s="65">
        <f>VLOOKUP($A22,'Return Data'!$B$7:$R$1700,4,0)</f>
        <v>10.103999999999999</v>
      </c>
      <c r="D22" s="65">
        <f>VLOOKUP($A22,'Return Data'!$B$7:$R$1700,10,0)</f>
        <v>18.633299999999998</v>
      </c>
      <c r="E22" s="66">
        <f t="shared" si="0"/>
        <v>8</v>
      </c>
      <c r="F22" s="65">
        <f>VLOOKUP($A22,'Return Data'!$B$7:$R$1700,11,0)</f>
        <v>-12.859</v>
      </c>
      <c r="G22" s="66">
        <f t="shared" si="1"/>
        <v>17</v>
      </c>
      <c r="H22" s="65">
        <f>VLOOKUP($A22,'Return Data'!$B$7:$R$1700,12,0)</f>
        <v>-1.8743000000000001</v>
      </c>
      <c r="I22" s="66">
        <f t="shared" si="2"/>
        <v>11</v>
      </c>
      <c r="J22" s="65"/>
      <c r="K22" s="66"/>
      <c r="L22" s="65"/>
      <c r="M22" s="66"/>
      <c r="N22" s="65"/>
      <c r="O22" s="66"/>
      <c r="P22" s="65"/>
      <c r="Q22" s="66"/>
      <c r="R22" s="65">
        <f>VLOOKUP($A22,'Return Data'!$B$7:$R$1700,16,0)</f>
        <v>1.04</v>
      </c>
      <c r="S22" s="67">
        <f t="shared" si="7"/>
        <v>22</v>
      </c>
    </row>
    <row r="23" spans="1:19" x14ac:dyDescent="0.3">
      <c r="A23" s="63" t="s">
        <v>1218</v>
      </c>
      <c r="B23" s="64">
        <f>VLOOKUP($A23,'Return Data'!$B$7:$R$1700,3,0)</f>
        <v>44026</v>
      </c>
      <c r="C23" s="65">
        <f>VLOOKUP($A23,'Return Data'!$B$7:$R$1700,4,0)</f>
        <v>22.128399999999999</v>
      </c>
      <c r="D23" s="65">
        <f>VLOOKUP($A23,'Return Data'!$B$7:$R$1700,10,0)</f>
        <v>14.2842</v>
      </c>
      <c r="E23" s="66">
        <f t="shared" si="0"/>
        <v>23</v>
      </c>
      <c r="F23" s="65">
        <f>VLOOKUP($A23,'Return Data'!$B$7:$R$1700,11,0)</f>
        <v>-18.9056</v>
      </c>
      <c r="G23" s="66">
        <f t="shared" si="1"/>
        <v>24</v>
      </c>
      <c r="H23" s="65">
        <f>VLOOKUP($A23,'Return Data'!$B$7:$R$1700,12,0)</f>
        <v>-11.4467</v>
      </c>
      <c r="I23" s="66">
        <f t="shared" si="2"/>
        <v>24</v>
      </c>
      <c r="J23" s="65">
        <f>VLOOKUP($A23,'Return Data'!$B$7:$R$1700,13,0)</f>
        <v>-7.6139000000000001</v>
      </c>
      <c r="K23" s="66">
        <f>RANK(J23,J$8:J$33,0)</f>
        <v>17</v>
      </c>
      <c r="L23" s="65">
        <f>VLOOKUP($A23,'Return Data'!$B$7:$R$1700,17,0)</f>
        <v>-7.4518000000000004</v>
      </c>
      <c r="M23" s="66">
        <f>RANK(L23,L$8:L$33,0)</f>
        <v>21</v>
      </c>
      <c r="N23" s="65">
        <f>VLOOKUP($A23,'Return Data'!$B$7:$R$1700,14,0)</f>
        <v>-4.6665999999999999</v>
      </c>
      <c r="O23" s="66">
        <f>RANK(N23,N$8:N$33,0)</f>
        <v>18</v>
      </c>
      <c r="P23" s="65">
        <f>VLOOKUP($A23,'Return Data'!$B$7:$R$1700,15,0)</f>
        <v>1.4932000000000001</v>
      </c>
      <c r="Q23" s="66">
        <f>RANK(P23,P$8:P$33,0)</f>
        <v>19</v>
      </c>
      <c r="R23" s="65">
        <f>VLOOKUP($A23,'Return Data'!$B$7:$R$1700,16,0)</f>
        <v>13.2377</v>
      </c>
      <c r="S23" s="67">
        <f t="shared" si="7"/>
        <v>11</v>
      </c>
    </row>
    <row r="24" spans="1:19" x14ac:dyDescent="0.3">
      <c r="A24" s="63" t="s">
        <v>1219</v>
      </c>
      <c r="B24" s="64">
        <f>VLOOKUP($A24,'Return Data'!$B$7:$R$1700,3,0)</f>
        <v>44026</v>
      </c>
      <c r="C24" s="65">
        <f>VLOOKUP($A24,'Return Data'!$B$7:$R$1700,4,0)</f>
        <v>1019.9412</v>
      </c>
      <c r="D24" s="65">
        <f>VLOOKUP($A24,'Return Data'!$B$7:$R$1700,10,0)</f>
        <v>16.599499999999999</v>
      </c>
      <c r="E24" s="66">
        <f t="shared" si="0"/>
        <v>16</v>
      </c>
      <c r="F24" s="65">
        <f>VLOOKUP($A24,'Return Data'!$B$7:$R$1700,11,0)</f>
        <v>-13.429</v>
      </c>
      <c r="G24" s="66">
        <f t="shared" si="1"/>
        <v>18</v>
      </c>
      <c r="H24" s="65">
        <f>VLOOKUP($A24,'Return Data'!$B$7:$R$1700,12,0)</f>
        <v>-3.8411</v>
      </c>
      <c r="I24" s="66">
        <f t="shared" si="2"/>
        <v>18</v>
      </c>
      <c r="J24" s="65">
        <f>VLOOKUP($A24,'Return Data'!$B$7:$R$1700,13,0)</f>
        <v>-7.7831999999999999</v>
      </c>
      <c r="K24" s="66">
        <f>RANK(J24,J$8:J$33,0)</f>
        <v>18</v>
      </c>
      <c r="L24" s="65">
        <f>VLOOKUP($A24,'Return Data'!$B$7:$R$1700,17,0)</f>
        <v>-2.3028</v>
      </c>
      <c r="M24" s="66">
        <f>RANK(L24,L$8:L$33,0)</f>
        <v>9</v>
      </c>
      <c r="N24" s="65">
        <f>VLOOKUP($A24,'Return Data'!$B$7:$R$1700,14,0)</f>
        <v>-1.0661</v>
      </c>
      <c r="O24" s="66">
        <f>RANK(N24,N$8:N$33,0)</f>
        <v>10</v>
      </c>
      <c r="P24" s="65">
        <f>VLOOKUP($A24,'Return Data'!$B$7:$R$1700,15,0)</f>
        <v>4.3528000000000002</v>
      </c>
      <c r="Q24" s="66">
        <f>RANK(P24,P$8:P$33,0)</f>
        <v>10</v>
      </c>
      <c r="R24" s="65">
        <f>VLOOKUP($A24,'Return Data'!$B$7:$R$1700,16,0)</f>
        <v>20.515999999999998</v>
      </c>
      <c r="S24" s="67">
        <f t="shared" si="7"/>
        <v>3</v>
      </c>
    </row>
    <row r="25" spans="1:19" x14ac:dyDescent="0.3">
      <c r="A25" s="63" t="s">
        <v>1222</v>
      </c>
      <c r="B25" s="64">
        <f>VLOOKUP($A25,'Return Data'!$B$7:$R$1700,3,0)</f>
        <v>44026</v>
      </c>
      <c r="C25" s="65">
        <f>VLOOKUP($A25,'Return Data'!$B$7:$R$1700,4,0)</f>
        <v>19.02</v>
      </c>
      <c r="D25" s="65">
        <f>VLOOKUP($A25,'Return Data'!$B$7:$R$1700,10,0)</f>
        <v>22.788900000000002</v>
      </c>
      <c r="E25" s="66">
        <f t="shared" si="0"/>
        <v>2</v>
      </c>
      <c r="F25" s="65">
        <f>VLOOKUP($A25,'Return Data'!$B$7:$R$1700,11,0)</f>
        <v>0.79490000000000005</v>
      </c>
      <c r="G25" s="66">
        <f t="shared" si="1"/>
        <v>1</v>
      </c>
      <c r="H25" s="65">
        <f>VLOOKUP($A25,'Return Data'!$B$7:$R$1700,12,0)</f>
        <v>12.7445</v>
      </c>
      <c r="I25" s="66">
        <f t="shared" si="2"/>
        <v>1</v>
      </c>
      <c r="J25" s="65">
        <f>VLOOKUP($A25,'Return Data'!$B$7:$R$1700,13,0)</f>
        <v>8.3143999999999991</v>
      </c>
      <c r="K25" s="66">
        <f>RANK(J25,J$8:J$33,0)</f>
        <v>1</v>
      </c>
      <c r="L25" s="65">
        <f>VLOOKUP($A25,'Return Data'!$B$7:$R$1700,17,0)</f>
        <v>-0.70040000000000002</v>
      </c>
      <c r="M25" s="66">
        <f>RANK(L25,L$8:L$33,0)</f>
        <v>5</v>
      </c>
      <c r="N25" s="65">
        <f>VLOOKUP($A25,'Return Data'!$B$7:$R$1700,14,0)</f>
        <v>3.5000000000000003E-2</v>
      </c>
      <c r="O25" s="66">
        <f>RANK(N25,N$8:N$33,0)</f>
        <v>6</v>
      </c>
      <c r="P25" s="65">
        <f>VLOOKUP($A25,'Return Data'!$B$7:$R$1700,15,0)</f>
        <v>3.3601999999999999</v>
      </c>
      <c r="Q25" s="66">
        <f>RANK(P25,P$8:P$33,0)</f>
        <v>14</v>
      </c>
      <c r="R25" s="65">
        <f>VLOOKUP($A25,'Return Data'!$B$7:$R$1700,16,0)</f>
        <v>10.200100000000001</v>
      </c>
      <c r="S25" s="67">
        <f t="shared" si="7"/>
        <v>16</v>
      </c>
    </row>
    <row r="26" spans="1:19" x14ac:dyDescent="0.3">
      <c r="A26" s="63" t="s">
        <v>1224</v>
      </c>
      <c r="B26" s="64">
        <f>VLOOKUP($A26,'Return Data'!$B$7:$R$1700,3,0)</f>
        <v>44026</v>
      </c>
      <c r="C26" s="65">
        <f>VLOOKUP($A26,'Return Data'!$B$7:$R$1700,4,0)</f>
        <v>9.27</v>
      </c>
      <c r="D26" s="65">
        <f>VLOOKUP($A26,'Return Data'!$B$7:$R$1700,10,0)</f>
        <v>17.1934</v>
      </c>
      <c r="E26" s="66">
        <f t="shared" si="0"/>
        <v>12</v>
      </c>
      <c r="F26" s="65"/>
      <c r="G26" s="66"/>
      <c r="H26" s="65"/>
      <c r="I26" s="66"/>
      <c r="J26" s="65"/>
      <c r="K26" s="66"/>
      <c r="L26" s="65"/>
      <c r="M26" s="66"/>
      <c r="N26" s="65"/>
      <c r="O26" s="66"/>
      <c r="P26" s="65"/>
      <c r="Q26" s="66"/>
      <c r="R26" s="65">
        <f>VLOOKUP($A26,'Return Data'!$B$7:$R$1700,16,0)</f>
        <v>-7.3</v>
      </c>
      <c r="S26" s="67">
        <f t="shared" si="7"/>
        <v>26</v>
      </c>
    </row>
    <row r="27" spans="1:19" x14ac:dyDescent="0.3">
      <c r="A27" s="63" t="s">
        <v>1225</v>
      </c>
      <c r="B27" s="64">
        <f>VLOOKUP($A27,'Return Data'!$B$7:$R$1700,3,0)</f>
        <v>44026</v>
      </c>
      <c r="C27" s="65">
        <f>VLOOKUP($A27,'Return Data'!$B$7:$R$1700,4,0)</f>
        <v>56.194099999999999</v>
      </c>
      <c r="D27" s="65">
        <f>VLOOKUP($A27,'Return Data'!$B$7:$R$1700,10,0)</f>
        <v>15.9397</v>
      </c>
      <c r="E27" s="66">
        <f t="shared" si="0"/>
        <v>20</v>
      </c>
      <c r="F27" s="65">
        <f>VLOOKUP($A27,'Return Data'!$B$7:$R$1700,11,0)</f>
        <v>-1.2463</v>
      </c>
      <c r="G27" s="66">
        <f>RANK(F27,F$8:F$33,0)</f>
        <v>2</v>
      </c>
      <c r="H27" s="65">
        <f>VLOOKUP($A27,'Return Data'!$B$7:$R$1700,12,0)</f>
        <v>10.049899999999999</v>
      </c>
      <c r="I27" s="66">
        <f>RANK(H27,H$8:H$33,0)</f>
        <v>2</v>
      </c>
      <c r="J27" s="65">
        <f>VLOOKUP($A27,'Return Data'!$B$7:$R$1700,13,0)</f>
        <v>4.8360000000000003</v>
      </c>
      <c r="K27" s="66">
        <f>RANK(J27,J$8:J$33,0)</f>
        <v>3</v>
      </c>
      <c r="L27" s="65">
        <f>VLOOKUP($A27,'Return Data'!$B$7:$R$1700,17,0)</f>
        <v>-0.7046</v>
      </c>
      <c r="M27" s="66">
        <f>RANK(L27,L$8:L$33,0)</f>
        <v>6</v>
      </c>
      <c r="N27" s="65">
        <f>VLOOKUP($A27,'Return Data'!$B$7:$R$1700,14,0)</f>
        <v>2.7999000000000001</v>
      </c>
      <c r="O27" s="66">
        <f>RANK(N27,N$8:N$33,0)</f>
        <v>2</v>
      </c>
      <c r="P27" s="65">
        <f>VLOOKUP($A27,'Return Data'!$B$7:$R$1700,15,0)</f>
        <v>3.7109000000000001</v>
      </c>
      <c r="Q27" s="66">
        <f>RANK(P27,P$8:P$33,0)</f>
        <v>12</v>
      </c>
      <c r="R27" s="65">
        <f>VLOOKUP($A27,'Return Data'!$B$7:$R$1700,16,0)</f>
        <v>9.3101000000000003</v>
      </c>
      <c r="S27" s="67">
        <f t="shared" si="7"/>
        <v>18</v>
      </c>
    </row>
    <row r="28" spans="1:19" x14ac:dyDescent="0.3">
      <c r="A28" s="63" t="s">
        <v>1228</v>
      </c>
      <c r="B28" s="64">
        <f>VLOOKUP($A28,'Return Data'!$B$7:$R$1700,3,0)</f>
        <v>44026</v>
      </c>
      <c r="C28" s="65">
        <f>VLOOKUP($A28,'Return Data'!$B$7:$R$1700,4,0)</f>
        <v>67.520799999999994</v>
      </c>
      <c r="D28" s="65">
        <f>VLOOKUP($A28,'Return Data'!$B$7:$R$1700,10,0)</f>
        <v>24.056899999999999</v>
      </c>
      <c r="E28" s="66">
        <f t="shared" si="0"/>
        <v>1</v>
      </c>
      <c r="F28" s="65">
        <f>VLOOKUP($A28,'Return Data'!$B$7:$R$1700,11,0)</f>
        <v>-8.0233000000000008</v>
      </c>
      <c r="G28" s="66">
        <f>RANK(F28,F$8:F$33,0)</f>
        <v>8</v>
      </c>
      <c r="H28" s="65">
        <f>VLOOKUP($A28,'Return Data'!$B$7:$R$1700,12,0)</f>
        <v>0.78090000000000004</v>
      </c>
      <c r="I28" s="66">
        <f>RANK(H28,H$8:H$33,0)</f>
        <v>7</v>
      </c>
      <c r="J28" s="65">
        <f>VLOOKUP($A28,'Return Data'!$B$7:$R$1700,13,0)</f>
        <v>-4.0008999999999997</v>
      </c>
      <c r="K28" s="66">
        <f>RANK(J28,J$8:J$33,0)</f>
        <v>11</v>
      </c>
      <c r="L28" s="65">
        <f>VLOOKUP($A28,'Return Data'!$B$7:$R$1700,17,0)</f>
        <v>-3.5790000000000002</v>
      </c>
      <c r="M28" s="66">
        <f>RANK(L28,L$8:L$33,0)</f>
        <v>12</v>
      </c>
      <c r="N28" s="65">
        <f>VLOOKUP($A28,'Return Data'!$B$7:$R$1700,14,0)</f>
        <v>-4.8154000000000003</v>
      </c>
      <c r="O28" s="66">
        <f>RANK(N28,N$8:N$33,0)</f>
        <v>20</v>
      </c>
      <c r="P28" s="65">
        <f>VLOOKUP($A28,'Return Data'!$B$7:$R$1700,15,0)</f>
        <v>2.0228999999999999</v>
      </c>
      <c r="Q28" s="66">
        <f>RANK(P28,P$8:P$33,0)</f>
        <v>18</v>
      </c>
      <c r="R28" s="65">
        <f>VLOOKUP($A28,'Return Data'!$B$7:$R$1700,16,0)</f>
        <v>13.291399999999999</v>
      </c>
      <c r="S28" s="67">
        <f t="shared" si="7"/>
        <v>10</v>
      </c>
    </row>
    <row r="29" spans="1:19" x14ac:dyDescent="0.3">
      <c r="A29" s="63" t="s">
        <v>1229</v>
      </c>
      <c r="B29" s="64">
        <f>VLOOKUP($A29,'Return Data'!$B$7:$R$1700,3,0)</f>
        <v>44026</v>
      </c>
      <c r="C29" s="65">
        <f>VLOOKUP($A29,'Return Data'!$B$7:$R$1700,4,0)</f>
        <v>392.33659999999998</v>
      </c>
      <c r="D29" s="65">
        <f>VLOOKUP($A29,'Return Data'!$B$7:$R$1700,10,0)</f>
        <v>15.615500000000001</v>
      </c>
      <c r="E29" s="66">
        <f t="shared" si="0"/>
        <v>21</v>
      </c>
      <c r="F29" s="65">
        <f>VLOOKUP($A29,'Return Data'!$B$7:$R$1700,11,0)</f>
        <v>-17.796299999999999</v>
      </c>
      <c r="G29" s="66">
        <f>RANK(F29,F$8:F$33,0)</f>
        <v>23</v>
      </c>
      <c r="H29" s="65">
        <f>VLOOKUP($A29,'Return Data'!$B$7:$R$1700,12,0)</f>
        <v>-9.3196999999999992</v>
      </c>
      <c r="I29" s="66">
        <f>RANK(H29,H$8:H$33,0)</f>
        <v>23</v>
      </c>
      <c r="J29" s="65">
        <f>VLOOKUP($A29,'Return Data'!$B$7:$R$1700,13,0)</f>
        <v>-13.374499999999999</v>
      </c>
      <c r="K29" s="66">
        <f>RANK(J29,J$8:J$33,0)</f>
        <v>22</v>
      </c>
      <c r="L29" s="65">
        <f>VLOOKUP($A29,'Return Data'!$B$7:$R$1700,17,0)</f>
        <v>-9.9641999999999999</v>
      </c>
      <c r="M29" s="66">
        <f>RANK(L29,L$8:L$33,0)</f>
        <v>22</v>
      </c>
      <c r="N29" s="65">
        <f>VLOOKUP($A29,'Return Data'!$B$7:$R$1700,14,0)</f>
        <v>-6.5316000000000001</v>
      </c>
      <c r="O29" s="66">
        <f>RANK(N29,N$8:N$33,0)</f>
        <v>21</v>
      </c>
      <c r="P29" s="65">
        <f>VLOOKUP($A29,'Return Data'!$B$7:$R$1700,15,0)</f>
        <v>2.331</v>
      </c>
      <c r="Q29" s="66">
        <f>RANK(P29,P$8:P$33,0)</f>
        <v>17</v>
      </c>
      <c r="R29" s="65">
        <f>VLOOKUP($A29,'Return Data'!$B$7:$R$1700,16,0)</f>
        <v>22.613</v>
      </c>
      <c r="S29" s="67">
        <f t="shared" si="7"/>
        <v>2</v>
      </c>
    </row>
    <row r="30" spans="1:19" x14ac:dyDescent="0.3">
      <c r="A30" s="63" t="s">
        <v>1231</v>
      </c>
      <c r="B30" s="64">
        <f>VLOOKUP($A30,'Return Data'!$B$7:$R$1700,3,0)</f>
        <v>44026</v>
      </c>
      <c r="C30" s="65">
        <f>VLOOKUP($A30,'Return Data'!$B$7:$R$1700,4,0)</f>
        <v>130.2081</v>
      </c>
      <c r="D30" s="65">
        <f>VLOOKUP($A30,'Return Data'!$B$7:$R$1700,10,0)</f>
        <v>15.565200000000001</v>
      </c>
      <c r="E30" s="66">
        <f t="shared" si="0"/>
        <v>22</v>
      </c>
      <c r="F30" s="65">
        <f>VLOOKUP($A30,'Return Data'!$B$7:$R$1700,11,0)</f>
        <v>-10.9854</v>
      </c>
      <c r="G30" s="66">
        <f>RANK(F30,F$8:F$33,0)</f>
        <v>13</v>
      </c>
      <c r="H30" s="65">
        <f>VLOOKUP($A30,'Return Data'!$B$7:$R$1700,12,0)</f>
        <v>-2.8980000000000001</v>
      </c>
      <c r="I30" s="66">
        <f>RANK(H30,H$8:H$33,0)</f>
        <v>15</v>
      </c>
      <c r="J30" s="65">
        <f>VLOOKUP($A30,'Return Data'!$B$7:$R$1700,13,0)</f>
        <v>-4.4512999999999998</v>
      </c>
      <c r="K30" s="66">
        <f>RANK(J30,J$8:J$33,0)</f>
        <v>12</v>
      </c>
      <c r="L30" s="65">
        <f>VLOOKUP($A30,'Return Data'!$B$7:$R$1700,17,0)</f>
        <v>0.80769999999999997</v>
      </c>
      <c r="M30" s="66">
        <f>RANK(L30,L$8:L$33,0)</f>
        <v>2</v>
      </c>
      <c r="N30" s="65">
        <f>VLOOKUP($A30,'Return Data'!$B$7:$R$1700,14,0)</f>
        <v>-0.246</v>
      </c>
      <c r="O30" s="66">
        <f>RANK(N30,N$8:N$33,0)</f>
        <v>7</v>
      </c>
      <c r="P30" s="65">
        <f>VLOOKUP($A30,'Return Data'!$B$7:$R$1700,15,0)</f>
        <v>4.3787000000000003</v>
      </c>
      <c r="Q30" s="66">
        <f>RANK(P30,P$8:P$33,0)</f>
        <v>9</v>
      </c>
      <c r="R30" s="65">
        <f>VLOOKUP($A30,'Return Data'!$B$7:$R$1700,16,0)</f>
        <v>10.3521</v>
      </c>
      <c r="S30" s="67">
        <f t="shared" si="7"/>
        <v>15</v>
      </c>
    </row>
    <row r="31" spans="1:19" x14ac:dyDescent="0.3">
      <c r="A31" s="63" t="s">
        <v>1234</v>
      </c>
      <c r="B31" s="64">
        <f>VLOOKUP($A31,'Return Data'!$B$7:$R$1700,3,0)</f>
        <v>44026</v>
      </c>
      <c r="C31" s="65">
        <f>VLOOKUP($A31,'Return Data'!$B$7:$R$1700,4,0)</f>
        <v>42.19</v>
      </c>
      <c r="D31" s="65">
        <f>VLOOKUP($A31,'Return Data'!$B$7:$R$1700,10,0)</f>
        <v>13.7197</v>
      </c>
      <c r="E31" s="66">
        <f t="shared" si="0"/>
        <v>25</v>
      </c>
      <c r="F31" s="65">
        <f>VLOOKUP($A31,'Return Data'!$B$7:$R$1700,11,0)</f>
        <v>-5.2549000000000001</v>
      </c>
      <c r="G31" s="66">
        <f>RANK(F31,F$8:F$33,0)</f>
        <v>3</v>
      </c>
      <c r="H31" s="65">
        <f>VLOOKUP($A31,'Return Data'!$B$7:$R$1700,12,0)</f>
        <v>2.8523000000000001</v>
      </c>
      <c r="I31" s="66">
        <f>RANK(H31,H$8:H$33,0)</f>
        <v>3</v>
      </c>
      <c r="J31" s="65">
        <f>VLOOKUP($A31,'Return Data'!$B$7:$R$1700,13,0)</f>
        <v>1.7606999999999999</v>
      </c>
      <c r="K31" s="66">
        <f>RANK(J31,J$8:J$33,0)</f>
        <v>4</v>
      </c>
      <c r="L31" s="65">
        <f>VLOOKUP($A31,'Return Data'!$B$7:$R$1700,17,0)</f>
        <v>-2.4479000000000002</v>
      </c>
      <c r="M31" s="66">
        <f>RANK(L31,L$8:L$33,0)</f>
        <v>11</v>
      </c>
      <c r="N31" s="65">
        <f>VLOOKUP($A31,'Return Data'!$B$7:$R$1700,14,0)</f>
        <v>1.3125</v>
      </c>
      <c r="O31" s="66">
        <f>RANK(N31,N$8:N$33,0)</f>
        <v>5</v>
      </c>
      <c r="P31" s="65">
        <f>VLOOKUP($A31,'Return Data'!$B$7:$R$1700,15,0)</f>
        <v>5.8372999999999999</v>
      </c>
      <c r="Q31" s="66">
        <f>RANK(P31,P$8:P$33,0)</f>
        <v>6</v>
      </c>
      <c r="R31" s="65">
        <f>VLOOKUP($A31,'Return Data'!$B$7:$R$1700,16,0)</f>
        <v>5.7215999999999996</v>
      </c>
      <c r="S31" s="67">
        <f t="shared" si="7"/>
        <v>21</v>
      </c>
    </row>
    <row r="32" spans="1:19" x14ac:dyDescent="0.3">
      <c r="A32" s="63" t="s">
        <v>1236</v>
      </c>
      <c r="B32" s="64">
        <f>VLOOKUP($A32,'Return Data'!$B$7:$R$1700,3,0)</f>
        <v>44026</v>
      </c>
      <c r="C32" s="65">
        <f>VLOOKUP($A32,'Return Data'!$B$7:$R$1700,4,0)</f>
        <v>13.23</v>
      </c>
      <c r="D32" s="65">
        <f>VLOOKUP($A32,'Return Data'!$B$7:$R$1700,10,0)</f>
        <v>19.081900000000001</v>
      </c>
      <c r="E32" s="66">
        <f t="shared" si="0"/>
        <v>6</v>
      </c>
      <c r="F32" s="65"/>
      <c r="G32" s="66"/>
      <c r="H32" s="65"/>
      <c r="I32" s="66"/>
      <c r="J32" s="65"/>
      <c r="K32" s="66"/>
      <c r="L32" s="65"/>
      <c r="M32" s="66"/>
      <c r="N32" s="65"/>
      <c r="O32" s="66"/>
      <c r="P32" s="65"/>
      <c r="Q32" s="66"/>
      <c r="R32" s="65">
        <f>VLOOKUP($A32,'Return Data'!$B$7:$R$1700,16,0)</f>
        <v>32.299999999999997</v>
      </c>
      <c r="S32" s="67">
        <f t="shared" si="7"/>
        <v>1</v>
      </c>
    </row>
    <row r="33" spans="1:19" x14ac:dyDescent="0.3">
      <c r="A33" s="63" t="s">
        <v>1238</v>
      </c>
      <c r="B33" s="64">
        <f>VLOOKUP($A33,'Return Data'!$B$7:$R$1700,3,0)</f>
        <v>44026</v>
      </c>
      <c r="C33" s="65">
        <f>VLOOKUP($A33,'Return Data'!$B$7:$R$1700,4,0)</f>
        <v>104.08576410833901</v>
      </c>
      <c r="D33" s="65">
        <f>VLOOKUP($A33,'Return Data'!$B$7:$R$1700,10,0)</f>
        <v>18.9236</v>
      </c>
      <c r="E33" s="66">
        <f t="shared" si="0"/>
        <v>7</v>
      </c>
      <c r="F33" s="65">
        <f>VLOOKUP($A33,'Return Data'!$B$7:$R$1700,11,0)</f>
        <v>-7.9858000000000002</v>
      </c>
      <c r="G33" s="66">
        <f>RANK(F33,F$8:F$33,0)</f>
        <v>7</v>
      </c>
      <c r="H33" s="65">
        <f>VLOOKUP($A33,'Return Data'!$B$7:$R$1700,12,0)</f>
        <v>1.0815999999999999</v>
      </c>
      <c r="I33" s="66">
        <f>RANK(H33,H$8:H$33,0)</f>
        <v>6</v>
      </c>
      <c r="J33" s="65">
        <f>VLOOKUP($A33,'Return Data'!$B$7:$R$1700,13,0)</f>
        <v>-1.3379000000000001</v>
      </c>
      <c r="K33" s="66">
        <f>RANK(J33,J$8:J$33,0)</f>
        <v>8</v>
      </c>
      <c r="L33" s="65">
        <f>VLOOKUP($A33,'Return Data'!$B$7:$R$1700,17,0)</f>
        <v>-4.2584999999999997</v>
      </c>
      <c r="M33" s="66">
        <f>RANK(L33,L$8:L$33,0)</f>
        <v>13</v>
      </c>
      <c r="N33" s="65">
        <f>VLOOKUP($A33,'Return Data'!$B$7:$R$1700,14,0)</f>
        <v>-2.0301999999999998</v>
      </c>
      <c r="O33" s="66">
        <f>RANK(N33,N$8:N$33,0)</f>
        <v>12</v>
      </c>
      <c r="P33" s="65">
        <f>VLOOKUP($A33,'Return Data'!$B$7:$R$1700,15,0)</f>
        <v>3.0503</v>
      </c>
      <c r="Q33" s="66">
        <f>RANK(P33,P$8:P$33,0)</f>
        <v>15</v>
      </c>
      <c r="R33" s="65">
        <f>VLOOKUP($A33,'Return Data'!$B$7:$R$1700,16,0)</f>
        <v>15.477</v>
      </c>
      <c r="S33" s="67">
        <f t="shared" si="7"/>
        <v>7</v>
      </c>
    </row>
    <row r="34" spans="1:19" x14ac:dyDescent="0.3">
      <c r="A34" s="69"/>
      <c r="B34" s="70"/>
      <c r="C34" s="70"/>
      <c r="D34" s="71"/>
      <c r="E34" s="70"/>
      <c r="F34" s="71"/>
      <c r="G34" s="70"/>
      <c r="H34" s="71"/>
      <c r="I34" s="70"/>
      <c r="J34" s="71"/>
      <c r="K34" s="70"/>
      <c r="L34" s="71"/>
      <c r="M34" s="70"/>
      <c r="N34" s="71"/>
      <c r="O34" s="70"/>
      <c r="P34" s="71"/>
      <c r="Q34" s="70"/>
      <c r="R34" s="71"/>
      <c r="S34" s="72"/>
    </row>
    <row r="35" spans="1:19" x14ac:dyDescent="0.3">
      <c r="A35" s="73" t="s">
        <v>27</v>
      </c>
      <c r="B35" s="74"/>
      <c r="C35" s="74"/>
      <c r="D35" s="75">
        <f>AVERAGE(D8:D33)</f>
        <v>17.364546153846156</v>
      </c>
      <c r="E35" s="74"/>
      <c r="F35" s="75">
        <f>AVERAGE(F8:F33)</f>
        <v>-10.347612499999999</v>
      </c>
      <c r="G35" s="74"/>
      <c r="H35" s="75">
        <f>AVERAGE(H8:H33)</f>
        <v>-1.7277208333333327</v>
      </c>
      <c r="I35" s="74"/>
      <c r="J35" s="75">
        <f>AVERAGE(J8:J33)</f>
        <v>-3.875295652173913</v>
      </c>
      <c r="K35" s="74"/>
      <c r="L35" s="75">
        <f>AVERAGE(L8:L33)</f>
        <v>-3.7928347826086961</v>
      </c>
      <c r="M35" s="74"/>
      <c r="N35" s="75">
        <f>AVERAGE(N8:N33)</f>
        <v>-1.5607999999999997</v>
      </c>
      <c r="O35" s="74"/>
      <c r="P35" s="75">
        <f>AVERAGE(P8:P33)</f>
        <v>4.0358238095238095</v>
      </c>
      <c r="Q35" s="74"/>
      <c r="R35" s="75">
        <f>AVERAGE(R8:R33)</f>
        <v>11.103476923076922</v>
      </c>
      <c r="S35" s="76"/>
    </row>
    <row r="36" spans="1:19" x14ac:dyDescent="0.3">
      <c r="A36" s="73" t="s">
        <v>28</v>
      </c>
      <c r="B36" s="74"/>
      <c r="C36" s="74"/>
      <c r="D36" s="75">
        <f>MIN(D8:D33)</f>
        <v>11.241199999999999</v>
      </c>
      <c r="E36" s="74"/>
      <c r="F36" s="75">
        <f>MIN(F8:F33)</f>
        <v>-18.9056</v>
      </c>
      <c r="G36" s="74"/>
      <c r="H36" s="75">
        <f>MIN(H8:H33)</f>
        <v>-11.4467</v>
      </c>
      <c r="I36" s="74"/>
      <c r="J36" s="75">
        <f>MIN(J8:J33)</f>
        <v>-15.4602</v>
      </c>
      <c r="K36" s="74"/>
      <c r="L36" s="75">
        <f>MIN(L8:L33)</f>
        <v>-10.7712</v>
      </c>
      <c r="M36" s="74"/>
      <c r="N36" s="75">
        <f>MIN(N8:N33)</f>
        <v>-7.7070999999999996</v>
      </c>
      <c r="O36" s="74"/>
      <c r="P36" s="75">
        <f>MIN(P8:P33)</f>
        <v>-2.3300000000000001E-2</v>
      </c>
      <c r="Q36" s="74"/>
      <c r="R36" s="75">
        <f>MIN(R8:R33)</f>
        <v>-7.3</v>
      </c>
      <c r="S36" s="76"/>
    </row>
    <row r="37" spans="1:19" ht="15" thickBot="1" x14ac:dyDescent="0.35">
      <c r="A37" s="77" t="s">
        <v>29</v>
      </c>
      <c r="B37" s="78"/>
      <c r="C37" s="78"/>
      <c r="D37" s="79">
        <f>MAX(D8:D33)</f>
        <v>24.056899999999999</v>
      </c>
      <c r="E37" s="78"/>
      <c r="F37" s="79">
        <f>MAX(F8:F33)</f>
        <v>0.79490000000000005</v>
      </c>
      <c r="G37" s="78"/>
      <c r="H37" s="79">
        <f>MAX(H8:H33)</f>
        <v>12.7445</v>
      </c>
      <c r="I37" s="78"/>
      <c r="J37" s="79">
        <f>MAX(J8:J33)</f>
        <v>8.3143999999999991</v>
      </c>
      <c r="K37" s="78"/>
      <c r="L37" s="79">
        <f>MAX(L8:L33)</f>
        <v>4.0674000000000001</v>
      </c>
      <c r="M37" s="78"/>
      <c r="N37" s="79">
        <f>MAX(N8:N33)</f>
        <v>7.8445</v>
      </c>
      <c r="O37" s="78"/>
      <c r="P37" s="79">
        <f>MAX(P8:P33)</f>
        <v>7.7035999999999998</v>
      </c>
      <c r="Q37" s="78"/>
      <c r="R37" s="79">
        <f>MAX(R8:R33)</f>
        <v>32.299999999999997</v>
      </c>
      <c r="S37" s="80"/>
    </row>
    <row r="38" spans="1:19" x14ac:dyDescent="0.3">
      <c r="A38" s="112" t="s">
        <v>433</v>
      </c>
    </row>
    <row r="39" spans="1:19" x14ac:dyDescent="0.3">
      <c r="A39" s="14" t="s">
        <v>340</v>
      </c>
    </row>
  </sheetData>
  <sheetProtection algorithmName="SHA-512" hashValue="gYDKM0KFBcDp0mQbUykCz0cAMwy3OapsND4ElbnJEWt49WSKP35sYn8PDXRJT0Q36J6nxVRRs1iL9E3oJMJ5ZA==" saltValue="abMU4V3AjoGwNxJpZsRBU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3AC256E-F222-406A-A486-BF0D17149052}"/>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AFDD0A-DA4B-447D-B595-1B432649E9DC}">
  <dimension ref="A1:T4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1658</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1302</v>
      </c>
      <c r="B8" s="64">
        <f>VLOOKUP($A8,'Return Data'!$B$7:$R$1700,3,0)</f>
        <v>44026</v>
      </c>
      <c r="C8" s="65">
        <f>VLOOKUP($A8,'Return Data'!$B$7:$R$1700,4,0)</f>
        <v>705.65</v>
      </c>
      <c r="D8" s="65">
        <f>VLOOKUP($A8,'Return Data'!$B$7:$R$1700,10,0)</f>
        <v>15.4438</v>
      </c>
      <c r="E8" s="66">
        <f>RANK(D8,D$8:D$41,0)</f>
        <v>13</v>
      </c>
      <c r="F8" s="65">
        <f>VLOOKUP($A8,'Return Data'!$B$7:$R$1700,11,0)</f>
        <v>-15.1282</v>
      </c>
      <c r="G8" s="66">
        <f>RANK(F8,F$8:F$41,0)</f>
        <v>26</v>
      </c>
      <c r="H8" s="65">
        <f>VLOOKUP($A8,'Return Data'!$B$7:$R$1700,12,0)</f>
        <v>-5.5000999999999998</v>
      </c>
      <c r="I8" s="66">
        <f>RANK(H8,H$8:H$41,0)</f>
        <v>19</v>
      </c>
      <c r="J8" s="65">
        <f>VLOOKUP($A8,'Return Data'!$B$7:$R$1700,13,0)</f>
        <v>-7.1794000000000002</v>
      </c>
      <c r="K8" s="66">
        <f>RANK(J8,J$8:J$41,0)</f>
        <v>21</v>
      </c>
      <c r="L8" s="65">
        <f>VLOOKUP($A8,'Return Data'!$B$7:$R$1700,17,0)</f>
        <v>-2.0547</v>
      </c>
      <c r="M8" s="66">
        <f>RANK(L8,L$8:L$41,0)</f>
        <v>15</v>
      </c>
      <c r="N8" s="65">
        <f>VLOOKUP($A8,'Return Data'!$B$7:$R$1700,14,0)</f>
        <v>0.1653</v>
      </c>
      <c r="O8" s="66">
        <f>RANK(N8,N$8:N$41,0)</f>
        <v>17</v>
      </c>
      <c r="P8" s="65">
        <f>VLOOKUP($A8,'Return Data'!$B$7:$R$1700,15,0)</f>
        <v>7.1058000000000003</v>
      </c>
      <c r="Q8" s="66">
        <f>RANK(P8,P$8:P$41,0)</f>
        <v>6</v>
      </c>
      <c r="R8" s="65">
        <f>VLOOKUP($A8,'Return Data'!$B$7:$R$1700,16,0)</f>
        <v>13.124499999999999</v>
      </c>
      <c r="S8" s="67">
        <f>RANK(R8,R$8:R$41,0)</f>
        <v>6</v>
      </c>
    </row>
    <row r="9" spans="1:20" x14ac:dyDescent="0.3">
      <c r="A9" s="63" t="s">
        <v>1303</v>
      </c>
      <c r="B9" s="64">
        <f>VLOOKUP($A9,'Return Data'!$B$7:$R$1700,3,0)</f>
        <v>44026</v>
      </c>
      <c r="C9" s="65">
        <f>VLOOKUP($A9,'Return Data'!$B$7:$R$1700,4,0)</f>
        <v>12.06</v>
      </c>
      <c r="D9" s="65">
        <f>VLOOKUP($A9,'Return Data'!$B$7:$R$1700,10,0)</f>
        <v>9.0416000000000007</v>
      </c>
      <c r="E9" s="66">
        <f t="shared" ref="E9:E41" si="0">RANK(D9,D$8:D$41,0)</f>
        <v>34</v>
      </c>
      <c r="F9" s="65">
        <f>VLOOKUP($A9,'Return Data'!$B$7:$R$1700,11,0)</f>
        <v>-9.7304999999999993</v>
      </c>
      <c r="G9" s="66">
        <f t="shared" ref="G9:G41" si="1">RANK(F9,F$8:F$41,0)</f>
        <v>8</v>
      </c>
      <c r="H9" s="65">
        <f>VLOOKUP($A9,'Return Data'!$B$7:$R$1700,12,0)</f>
        <v>-4.7393000000000001</v>
      </c>
      <c r="I9" s="66">
        <f t="shared" ref="I9:I41" si="2">RANK(H9,H$8:H$41,0)</f>
        <v>16</v>
      </c>
      <c r="J9" s="65">
        <f>VLOOKUP($A9,'Return Data'!$B$7:$R$1700,13,0)</f>
        <v>1.3445</v>
      </c>
      <c r="K9" s="66">
        <f t="shared" ref="K9:K41" si="3">RANK(J9,J$8:J$41,0)</f>
        <v>5</v>
      </c>
      <c r="L9" s="65">
        <f>VLOOKUP($A9,'Return Data'!$B$7:$R$1700,17,0)</f>
        <v>2.9361999999999999</v>
      </c>
      <c r="M9" s="66">
        <f t="shared" ref="M9:M41" si="4">RANK(L9,L$8:L$41,0)</f>
        <v>5</v>
      </c>
      <c r="N9" s="65"/>
      <c r="O9" s="66"/>
      <c r="P9" s="65"/>
      <c r="Q9" s="66"/>
      <c r="R9" s="65">
        <f>VLOOKUP($A9,'Return Data'!$B$7:$R$1700,16,0)</f>
        <v>7.3026</v>
      </c>
      <c r="S9" s="67">
        <f t="shared" ref="S9:S41" si="5">RANK(R9,R$8:R$41,0)</f>
        <v>26</v>
      </c>
    </row>
    <row r="10" spans="1:20" x14ac:dyDescent="0.3">
      <c r="A10" s="63" t="s">
        <v>1306</v>
      </c>
      <c r="B10" s="64">
        <f>VLOOKUP($A10,'Return Data'!$B$7:$R$1700,3,0)</f>
        <v>44026</v>
      </c>
      <c r="C10" s="65">
        <f>VLOOKUP($A10,'Return Data'!$B$7:$R$1700,4,0)</f>
        <v>96.71</v>
      </c>
      <c r="D10" s="65">
        <f>VLOOKUP($A10,'Return Data'!$B$7:$R$1700,10,0)</f>
        <v>13.5227</v>
      </c>
      <c r="E10" s="66">
        <f t="shared" si="0"/>
        <v>26</v>
      </c>
      <c r="F10" s="65">
        <f>VLOOKUP($A10,'Return Data'!$B$7:$R$1700,11,0)</f>
        <v>-11.071300000000001</v>
      </c>
      <c r="G10" s="66">
        <f t="shared" si="1"/>
        <v>13</v>
      </c>
      <c r="H10" s="65">
        <f>VLOOKUP($A10,'Return Data'!$B$7:$R$1700,12,0)</f>
        <v>-4.1715999999999998</v>
      </c>
      <c r="I10" s="66">
        <f t="shared" si="2"/>
        <v>11</v>
      </c>
      <c r="J10" s="65">
        <f>VLOOKUP($A10,'Return Data'!$B$7:$R$1700,13,0)</f>
        <v>-5.8509000000000002</v>
      </c>
      <c r="K10" s="66">
        <f t="shared" si="3"/>
        <v>18</v>
      </c>
      <c r="L10" s="65">
        <f>VLOOKUP($A10,'Return Data'!$B$7:$R$1700,17,0)</f>
        <v>-2.8104</v>
      </c>
      <c r="M10" s="66">
        <f t="shared" si="4"/>
        <v>17</v>
      </c>
      <c r="N10" s="65">
        <f>VLOOKUP($A10,'Return Data'!$B$7:$R$1700,14,0)</f>
        <v>-0.67600000000000005</v>
      </c>
      <c r="O10" s="66">
        <f t="shared" ref="O10:O41" si="6">RANK(N10,N$8:N$41,0)</f>
        <v>21</v>
      </c>
      <c r="P10" s="65">
        <f>VLOOKUP($A10,'Return Data'!$B$7:$R$1700,15,0)</f>
        <v>3.5488</v>
      </c>
      <c r="Q10" s="66">
        <f t="shared" ref="Q10:Q41" si="7">RANK(P10,P$8:P$41,0)</f>
        <v>22</v>
      </c>
      <c r="R10" s="65">
        <f>VLOOKUP($A10,'Return Data'!$B$7:$R$1700,16,0)</f>
        <v>8.9832000000000001</v>
      </c>
      <c r="S10" s="67">
        <f t="shared" si="5"/>
        <v>21</v>
      </c>
    </row>
    <row r="11" spans="1:20" x14ac:dyDescent="0.3">
      <c r="A11" s="63" t="s">
        <v>1308</v>
      </c>
      <c r="B11" s="64">
        <f>VLOOKUP($A11,'Return Data'!$B$7:$R$1700,3,0)</f>
        <v>44026</v>
      </c>
      <c r="C11" s="65">
        <f>VLOOKUP($A11,'Return Data'!$B$7:$R$1700,4,0)</f>
        <v>48.706000000000003</v>
      </c>
      <c r="D11" s="65">
        <f>VLOOKUP($A11,'Return Data'!$B$7:$R$1700,10,0)</f>
        <v>13.8523</v>
      </c>
      <c r="E11" s="66">
        <f t="shared" si="0"/>
        <v>22</v>
      </c>
      <c r="F11" s="65">
        <f>VLOOKUP($A11,'Return Data'!$B$7:$R$1700,11,0)</f>
        <v>-15.6518</v>
      </c>
      <c r="G11" s="66">
        <f t="shared" si="1"/>
        <v>29</v>
      </c>
      <c r="H11" s="65">
        <f>VLOOKUP($A11,'Return Data'!$B$7:$R$1700,12,0)</f>
        <v>-5.6999000000000004</v>
      </c>
      <c r="I11" s="66">
        <f t="shared" si="2"/>
        <v>20</v>
      </c>
      <c r="J11" s="65">
        <f>VLOOKUP($A11,'Return Data'!$B$7:$R$1700,13,0)</f>
        <v>-4.6569000000000003</v>
      </c>
      <c r="K11" s="66">
        <f t="shared" si="3"/>
        <v>15</v>
      </c>
      <c r="L11" s="65">
        <f>VLOOKUP($A11,'Return Data'!$B$7:$R$1700,17,0)</f>
        <v>-0.87590000000000001</v>
      </c>
      <c r="M11" s="66">
        <f t="shared" si="4"/>
        <v>13</v>
      </c>
      <c r="N11" s="65">
        <f>VLOOKUP($A11,'Return Data'!$B$7:$R$1700,14,0)</f>
        <v>0.438</v>
      </c>
      <c r="O11" s="66">
        <f t="shared" si="6"/>
        <v>16</v>
      </c>
      <c r="P11" s="65">
        <f>VLOOKUP($A11,'Return Data'!$B$7:$R$1700,15,0)</f>
        <v>5.4005000000000001</v>
      </c>
      <c r="Q11" s="66">
        <f t="shared" si="7"/>
        <v>15</v>
      </c>
      <c r="R11" s="65">
        <f>VLOOKUP($A11,'Return Data'!$B$7:$R$1700,16,0)</f>
        <v>11.9269</v>
      </c>
      <c r="S11" s="67">
        <f t="shared" si="5"/>
        <v>10</v>
      </c>
    </row>
    <row r="12" spans="1:20" x14ac:dyDescent="0.3">
      <c r="A12" s="63" t="s">
        <v>1310</v>
      </c>
      <c r="B12" s="64">
        <f>VLOOKUP($A12,'Return Data'!$B$7:$R$1700,3,0)</f>
        <v>44026</v>
      </c>
      <c r="C12" s="65">
        <f>VLOOKUP($A12,'Return Data'!$B$7:$R$1700,4,0)</f>
        <v>140.58000000000001</v>
      </c>
      <c r="D12" s="65">
        <f>VLOOKUP($A12,'Return Data'!$B$7:$R$1700,10,0)</f>
        <v>13.6919</v>
      </c>
      <c r="E12" s="66">
        <f t="shared" si="0"/>
        <v>23</v>
      </c>
      <c r="F12" s="65">
        <f>VLOOKUP($A12,'Return Data'!$B$7:$R$1700,11,0)</f>
        <v>-7.1097999999999999</v>
      </c>
      <c r="G12" s="66">
        <f t="shared" si="1"/>
        <v>4</v>
      </c>
      <c r="H12" s="65">
        <f>VLOOKUP($A12,'Return Data'!$B$7:$R$1700,12,0)</f>
        <v>0.84650000000000003</v>
      </c>
      <c r="I12" s="66">
        <f t="shared" si="2"/>
        <v>5</v>
      </c>
      <c r="J12" s="65">
        <f>VLOOKUP($A12,'Return Data'!$B$7:$R$1700,13,0)</f>
        <v>1.1731</v>
      </c>
      <c r="K12" s="66">
        <f t="shared" si="3"/>
        <v>6</v>
      </c>
      <c r="L12" s="65">
        <f>VLOOKUP($A12,'Return Data'!$B$7:$R$1700,17,0)</f>
        <v>3.1198999999999999</v>
      </c>
      <c r="M12" s="66">
        <f t="shared" si="4"/>
        <v>4</v>
      </c>
      <c r="N12" s="65">
        <f>VLOOKUP($A12,'Return Data'!$B$7:$R$1700,14,0)</f>
        <v>6.0702999999999996</v>
      </c>
      <c r="O12" s="66">
        <f t="shared" si="6"/>
        <v>3</v>
      </c>
      <c r="P12" s="65">
        <f>VLOOKUP($A12,'Return Data'!$B$7:$R$1700,15,0)</f>
        <v>7.1745999999999999</v>
      </c>
      <c r="Q12" s="66">
        <f t="shared" si="7"/>
        <v>5</v>
      </c>
      <c r="R12" s="65">
        <f>VLOOKUP($A12,'Return Data'!$B$7:$R$1700,16,0)</f>
        <v>11.021000000000001</v>
      </c>
      <c r="S12" s="67">
        <f t="shared" si="5"/>
        <v>14</v>
      </c>
    </row>
    <row r="13" spans="1:20" x14ac:dyDescent="0.3">
      <c r="A13" s="63" t="s">
        <v>1312</v>
      </c>
      <c r="B13" s="64">
        <f>VLOOKUP($A13,'Return Data'!$B$7:$R$1700,3,0)</f>
        <v>44026</v>
      </c>
      <c r="C13" s="65">
        <f>VLOOKUP($A13,'Return Data'!$B$7:$R$1700,4,0)</f>
        <v>112.848718701883</v>
      </c>
      <c r="D13" s="65">
        <f>VLOOKUP($A13,'Return Data'!$B$7:$R$1700,10,0)</f>
        <v>14.1275</v>
      </c>
      <c r="E13" s="66">
        <f t="shared" si="0"/>
        <v>20</v>
      </c>
      <c r="F13" s="65">
        <f>VLOOKUP($A13,'Return Data'!$B$7:$R$1700,11,0)</f>
        <v>-12.179399999999999</v>
      </c>
      <c r="G13" s="66">
        <f t="shared" si="1"/>
        <v>15</v>
      </c>
      <c r="H13" s="65">
        <f>VLOOKUP($A13,'Return Data'!$B$7:$R$1700,12,0)</f>
        <v>-4.8944999999999999</v>
      </c>
      <c r="I13" s="66">
        <f t="shared" si="2"/>
        <v>17</v>
      </c>
      <c r="J13" s="65">
        <f>VLOOKUP($A13,'Return Data'!$B$7:$R$1700,13,0)</f>
        <v>-0.92349999999999999</v>
      </c>
      <c r="K13" s="66">
        <f t="shared" si="3"/>
        <v>9</v>
      </c>
      <c r="L13" s="65">
        <f>VLOOKUP($A13,'Return Data'!$B$7:$R$1700,17,0)</f>
        <v>0.77480000000000004</v>
      </c>
      <c r="M13" s="66">
        <f t="shared" si="4"/>
        <v>8</v>
      </c>
      <c r="N13" s="65">
        <f>VLOOKUP($A13,'Return Data'!$B$7:$R$1700,14,0)</f>
        <v>3.1061999999999999</v>
      </c>
      <c r="O13" s="66">
        <f t="shared" si="6"/>
        <v>6</v>
      </c>
      <c r="P13" s="65">
        <f>VLOOKUP($A13,'Return Data'!$B$7:$R$1700,15,0)</f>
        <v>6.9414999999999996</v>
      </c>
      <c r="Q13" s="66">
        <f t="shared" si="7"/>
        <v>8</v>
      </c>
      <c r="R13" s="65">
        <f>VLOOKUP($A13,'Return Data'!$B$7:$R$1700,16,0)</f>
        <v>11.2125</v>
      </c>
      <c r="S13" s="67">
        <f t="shared" si="5"/>
        <v>13</v>
      </c>
    </row>
    <row r="14" spans="1:20" x14ac:dyDescent="0.3">
      <c r="A14" s="63" t="s">
        <v>1314</v>
      </c>
      <c r="B14" s="64">
        <f>VLOOKUP($A14,'Return Data'!$B$7:$R$1700,3,0)</f>
        <v>44026</v>
      </c>
      <c r="C14" s="65">
        <f>VLOOKUP($A14,'Return Data'!$B$7:$R$1700,4,0)</f>
        <v>13.95</v>
      </c>
      <c r="D14" s="65">
        <f>VLOOKUP($A14,'Return Data'!$B$7:$R$1700,10,0)</f>
        <v>14.2225</v>
      </c>
      <c r="E14" s="66">
        <f t="shared" si="0"/>
        <v>19</v>
      </c>
      <c r="F14" s="65">
        <f>VLOOKUP($A14,'Return Data'!$B$7:$R$1700,11,0)</f>
        <v>-13.659700000000001</v>
      </c>
      <c r="G14" s="66">
        <f t="shared" si="1"/>
        <v>23</v>
      </c>
      <c r="H14" s="65">
        <f>VLOOKUP($A14,'Return Data'!$B$7:$R$1700,12,0)</f>
        <v>-7.2103000000000002</v>
      </c>
      <c r="I14" s="66">
        <f t="shared" si="2"/>
        <v>25</v>
      </c>
      <c r="J14" s="65">
        <f>VLOOKUP($A14,'Return Data'!$B$7:$R$1700,13,0)</f>
        <v>-7.9633000000000003</v>
      </c>
      <c r="K14" s="66">
        <f t="shared" si="3"/>
        <v>25</v>
      </c>
      <c r="L14" s="65">
        <f>VLOOKUP($A14,'Return Data'!$B$7:$R$1700,17,0)</f>
        <v>-3.2349999999999999</v>
      </c>
      <c r="M14" s="66">
        <f t="shared" si="4"/>
        <v>18</v>
      </c>
      <c r="N14" s="65">
        <f>VLOOKUP($A14,'Return Data'!$B$7:$R$1700,14,0)</f>
        <v>2.8852000000000002</v>
      </c>
      <c r="O14" s="66">
        <f t="shared" si="6"/>
        <v>9</v>
      </c>
      <c r="P14" s="65">
        <f>VLOOKUP($A14,'Return Data'!$B$7:$R$1700,15,0)</f>
        <v>6.1590999999999996</v>
      </c>
      <c r="Q14" s="66">
        <f t="shared" si="7"/>
        <v>13</v>
      </c>
      <c r="R14" s="65">
        <f>VLOOKUP($A14,'Return Data'!$B$7:$R$1700,16,0)</f>
        <v>6.3026</v>
      </c>
      <c r="S14" s="67">
        <f t="shared" si="5"/>
        <v>27</v>
      </c>
    </row>
    <row r="15" spans="1:20" x14ac:dyDescent="0.3">
      <c r="A15" s="63" t="s">
        <v>1316</v>
      </c>
      <c r="B15" s="64">
        <f>VLOOKUP($A15,'Return Data'!$B$7:$R$1700,3,0)</f>
        <v>44026</v>
      </c>
      <c r="C15" s="65">
        <f>VLOOKUP($A15,'Return Data'!$B$7:$R$1700,4,0)</f>
        <v>9.9987999999999992</v>
      </c>
      <c r="D15" s="65">
        <f>VLOOKUP($A15,'Return Data'!$B$7:$R$1700,10,0)</f>
        <v>14.694100000000001</v>
      </c>
      <c r="E15" s="66">
        <f t="shared" si="0"/>
        <v>16</v>
      </c>
      <c r="F15" s="65">
        <f>VLOOKUP($A15,'Return Data'!$B$7:$R$1700,11,0)</f>
        <v>-14.876300000000001</v>
      </c>
      <c r="G15" s="66">
        <f t="shared" si="1"/>
        <v>25</v>
      </c>
      <c r="H15" s="65">
        <f>VLOOKUP($A15,'Return Data'!$B$7:$R$1700,12,0)</f>
        <v>-6.5768000000000004</v>
      </c>
      <c r="I15" s="66">
        <f t="shared" si="2"/>
        <v>23</v>
      </c>
      <c r="J15" s="65">
        <f>VLOOKUP($A15,'Return Data'!$B$7:$R$1700,13,0)</f>
        <v>-7.7984</v>
      </c>
      <c r="K15" s="66">
        <f t="shared" si="3"/>
        <v>24</v>
      </c>
      <c r="L15" s="65"/>
      <c r="M15" s="66"/>
      <c r="N15" s="65"/>
      <c r="O15" s="66"/>
      <c r="P15" s="65"/>
      <c r="Q15" s="66"/>
      <c r="R15" s="65">
        <f>VLOOKUP($A15,'Return Data'!$B$7:$R$1700,16,0)</f>
        <v>-6.0000000000000001E-3</v>
      </c>
      <c r="S15" s="67">
        <f t="shared" si="5"/>
        <v>32</v>
      </c>
    </row>
    <row r="16" spans="1:20" x14ac:dyDescent="0.3">
      <c r="A16" s="63" t="s">
        <v>1319</v>
      </c>
      <c r="B16" s="64">
        <f>VLOOKUP($A16,'Return Data'!$B$7:$R$1700,3,0)</f>
        <v>44026</v>
      </c>
      <c r="C16" s="65">
        <f>VLOOKUP($A16,'Return Data'!$B$7:$R$1700,4,0)</f>
        <v>551.12070000000006</v>
      </c>
      <c r="D16" s="65">
        <f>VLOOKUP($A16,'Return Data'!$B$7:$R$1700,10,0)</f>
        <v>15.234</v>
      </c>
      <c r="E16" s="66">
        <f t="shared" si="0"/>
        <v>14</v>
      </c>
      <c r="F16" s="65">
        <f>VLOOKUP($A16,'Return Data'!$B$7:$R$1700,11,0)</f>
        <v>-14.7788</v>
      </c>
      <c r="G16" s="66">
        <f t="shared" si="1"/>
        <v>24</v>
      </c>
      <c r="H16" s="65">
        <f>VLOOKUP($A16,'Return Data'!$B$7:$R$1700,12,0)</f>
        <v>-7.7634999999999996</v>
      </c>
      <c r="I16" s="66">
        <f t="shared" si="2"/>
        <v>26</v>
      </c>
      <c r="J16" s="65">
        <f>VLOOKUP($A16,'Return Data'!$B$7:$R$1700,13,0)</f>
        <v>-10.0314</v>
      </c>
      <c r="K16" s="66">
        <f t="shared" si="3"/>
        <v>29</v>
      </c>
      <c r="L16" s="65">
        <f>VLOOKUP($A16,'Return Data'!$B$7:$R$1700,17,0)</f>
        <v>-5.1764000000000001</v>
      </c>
      <c r="M16" s="66">
        <f t="shared" si="4"/>
        <v>26</v>
      </c>
      <c r="N16" s="65">
        <f>VLOOKUP($A16,'Return Data'!$B$7:$R$1700,14,0)</f>
        <v>-1.4105000000000001</v>
      </c>
      <c r="O16" s="66">
        <f t="shared" si="6"/>
        <v>23</v>
      </c>
      <c r="P16" s="65">
        <f>VLOOKUP($A16,'Return Data'!$B$7:$R$1700,15,0)</f>
        <v>3.6760999999999999</v>
      </c>
      <c r="Q16" s="66">
        <f t="shared" si="7"/>
        <v>21</v>
      </c>
      <c r="R16" s="65">
        <f>VLOOKUP($A16,'Return Data'!$B$7:$R$1700,16,0)</f>
        <v>10.8422</v>
      </c>
      <c r="S16" s="67">
        <f t="shared" si="5"/>
        <v>15</v>
      </c>
    </row>
    <row r="17" spans="1:19" x14ac:dyDescent="0.3">
      <c r="A17" s="63" t="s">
        <v>1321</v>
      </c>
      <c r="B17" s="64">
        <f>VLOOKUP($A17,'Return Data'!$B$7:$R$1700,3,0)</f>
        <v>44026</v>
      </c>
      <c r="C17" s="65">
        <f>VLOOKUP($A17,'Return Data'!$B$7:$R$1700,4,0)</f>
        <v>570.14499999999998</v>
      </c>
      <c r="D17" s="65">
        <f>VLOOKUP($A17,'Return Data'!$B$7:$R$1700,10,0)</f>
        <v>12.0068</v>
      </c>
      <c r="E17" s="66">
        <f t="shared" si="0"/>
        <v>29</v>
      </c>
      <c r="F17" s="65">
        <f>VLOOKUP($A17,'Return Data'!$B$7:$R$1700,11,0)</f>
        <v>-21.014700000000001</v>
      </c>
      <c r="G17" s="66">
        <f t="shared" si="1"/>
        <v>33</v>
      </c>
      <c r="H17" s="65">
        <f>VLOOKUP($A17,'Return Data'!$B$7:$R$1700,12,0)</f>
        <v>-13.572800000000001</v>
      </c>
      <c r="I17" s="66">
        <f t="shared" si="2"/>
        <v>33</v>
      </c>
      <c r="J17" s="65">
        <f>VLOOKUP($A17,'Return Data'!$B$7:$R$1700,13,0)</f>
        <v>-19.907</v>
      </c>
      <c r="K17" s="66">
        <f t="shared" si="3"/>
        <v>32</v>
      </c>
      <c r="L17" s="65">
        <f>VLOOKUP($A17,'Return Data'!$B$7:$R$1700,17,0)</f>
        <v>-4.3441999999999998</v>
      </c>
      <c r="M17" s="66">
        <f t="shared" si="4"/>
        <v>23</v>
      </c>
      <c r="N17" s="65">
        <f>VLOOKUP($A17,'Return Data'!$B$7:$R$1700,14,0)</f>
        <v>-2.4232</v>
      </c>
      <c r="O17" s="66">
        <f t="shared" si="6"/>
        <v>26</v>
      </c>
      <c r="P17" s="65">
        <f>VLOOKUP($A17,'Return Data'!$B$7:$R$1700,15,0)</f>
        <v>3.4249999999999998</v>
      </c>
      <c r="Q17" s="66">
        <f t="shared" si="7"/>
        <v>23</v>
      </c>
      <c r="R17" s="65">
        <f>VLOOKUP($A17,'Return Data'!$B$7:$R$1700,16,0)</f>
        <v>9.2103000000000002</v>
      </c>
      <c r="S17" s="67">
        <f t="shared" si="5"/>
        <v>20</v>
      </c>
    </row>
    <row r="18" spans="1:19" x14ac:dyDescent="0.3">
      <c r="A18" s="63" t="s">
        <v>1323</v>
      </c>
      <c r="B18" s="64">
        <f>VLOOKUP($A18,'Return Data'!$B$7:$R$1700,3,0)</f>
        <v>44026</v>
      </c>
      <c r="C18" s="65">
        <f>VLOOKUP($A18,'Return Data'!$B$7:$R$1700,4,0)</f>
        <v>82.013000000000005</v>
      </c>
      <c r="D18" s="65">
        <f>VLOOKUP($A18,'Return Data'!$B$7:$R$1700,10,0)</f>
        <v>16.3325</v>
      </c>
      <c r="E18" s="66">
        <f t="shared" si="0"/>
        <v>9</v>
      </c>
      <c r="F18" s="65">
        <f>VLOOKUP($A18,'Return Data'!$B$7:$R$1700,11,0)</f>
        <v>-13.3276</v>
      </c>
      <c r="G18" s="66">
        <f t="shared" si="1"/>
        <v>20</v>
      </c>
      <c r="H18" s="65">
        <f>VLOOKUP($A18,'Return Data'!$B$7:$R$1700,12,0)</f>
        <v>-3.5678000000000001</v>
      </c>
      <c r="I18" s="66">
        <f t="shared" si="2"/>
        <v>9</v>
      </c>
      <c r="J18" s="65">
        <f>VLOOKUP($A18,'Return Data'!$B$7:$R$1700,13,0)</f>
        <v>-6.4987000000000004</v>
      </c>
      <c r="K18" s="66">
        <f t="shared" si="3"/>
        <v>20</v>
      </c>
      <c r="L18" s="65">
        <f>VLOOKUP($A18,'Return Data'!$B$7:$R$1700,17,0)</f>
        <v>-4.8807</v>
      </c>
      <c r="M18" s="66">
        <f t="shared" si="4"/>
        <v>25</v>
      </c>
      <c r="N18" s="65">
        <f>VLOOKUP($A18,'Return Data'!$B$7:$R$1700,14,0)</f>
        <v>-1.4718</v>
      </c>
      <c r="O18" s="66">
        <f t="shared" si="6"/>
        <v>24</v>
      </c>
      <c r="P18" s="65">
        <f>VLOOKUP($A18,'Return Data'!$B$7:$R$1700,15,0)</f>
        <v>4.1426999999999996</v>
      </c>
      <c r="Q18" s="66">
        <f t="shared" si="7"/>
        <v>18</v>
      </c>
      <c r="R18" s="65">
        <f>VLOOKUP($A18,'Return Data'!$B$7:$R$1700,16,0)</f>
        <v>10.643599999999999</v>
      </c>
      <c r="S18" s="67">
        <f t="shared" si="5"/>
        <v>17</v>
      </c>
    </row>
    <row r="19" spans="1:19" x14ac:dyDescent="0.3">
      <c r="A19" s="63" t="s">
        <v>1325</v>
      </c>
      <c r="B19" s="64">
        <f>VLOOKUP($A19,'Return Data'!$B$7:$R$1700,3,0)</f>
        <v>44026</v>
      </c>
      <c r="C19" s="65">
        <f>VLOOKUP($A19,'Return Data'!$B$7:$R$1700,4,0)</f>
        <v>265.26</v>
      </c>
      <c r="D19" s="65">
        <f>VLOOKUP($A19,'Return Data'!$B$7:$R$1700,10,0)</f>
        <v>13.4414</v>
      </c>
      <c r="E19" s="66">
        <f t="shared" si="0"/>
        <v>27</v>
      </c>
      <c r="F19" s="65">
        <f>VLOOKUP($A19,'Return Data'!$B$7:$R$1700,11,0)</f>
        <v>-18.6294</v>
      </c>
      <c r="G19" s="66">
        <f t="shared" si="1"/>
        <v>32</v>
      </c>
      <c r="H19" s="65">
        <f>VLOOKUP($A19,'Return Data'!$B$7:$R$1700,12,0)</f>
        <v>-10.360900000000001</v>
      </c>
      <c r="I19" s="66">
        <f t="shared" si="2"/>
        <v>31</v>
      </c>
      <c r="J19" s="65">
        <f>VLOOKUP($A19,'Return Data'!$B$7:$R$1700,13,0)</f>
        <v>-14.2636</v>
      </c>
      <c r="K19" s="66">
        <f t="shared" si="3"/>
        <v>31</v>
      </c>
      <c r="L19" s="65">
        <f>VLOOKUP($A19,'Return Data'!$B$7:$R$1700,17,0)</f>
        <v>-3.8483000000000001</v>
      </c>
      <c r="M19" s="66">
        <f t="shared" si="4"/>
        <v>21</v>
      </c>
      <c r="N19" s="65">
        <f>VLOOKUP($A19,'Return Data'!$B$7:$R$1700,14,0)</f>
        <v>-0.54520000000000002</v>
      </c>
      <c r="O19" s="66">
        <f t="shared" si="6"/>
        <v>20</v>
      </c>
      <c r="P19" s="65">
        <f>VLOOKUP($A19,'Return Data'!$B$7:$R$1700,15,0)</f>
        <v>4.8654999999999999</v>
      </c>
      <c r="Q19" s="66">
        <f t="shared" si="7"/>
        <v>17</v>
      </c>
      <c r="R19" s="65">
        <f>VLOOKUP($A19,'Return Data'!$B$7:$R$1700,16,0)</f>
        <v>10.7539</v>
      </c>
      <c r="S19" s="67">
        <f t="shared" si="5"/>
        <v>16</v>
      </c>
    </row>
    <row r="20" spans="1:19" x14ac:dyDescent="0.3">
      <c r="A20" s="63" t="s">
        <v>1327</v>
      </c>
      <c r="B20" s="64">
        <f>VLOOKUP($A20,'Return Data'!$B$7:$R$1700,3,0)</f>
        <v>44026</v>
      </c>
      <c r="C20" s="65">
        <f>VLOOKUP($A20,'Return Data'!$B$7:$R$1700,4,0)</f>
        <v>21.73</v>
      </c>
      <c r="D20" s="65">
        <f>VLOOKUP($A20,'Return Data'!$B$7:$R$1700,10,0)</f>
        <v>14.549300000000001</v>
      </c>
      <c r="E20" s="66">
        <f t="shared" si="0"/>
        <v>18</v>
      </c>
      <c r="F20" s="65">
        <f>VLOOKUP($A20,'Return Data'!$B$7:$R$1700,11,0)</f>
        <v>-10.723100000000001</v>
      </c>
      <c r="G20" s="66">
        <f t="shared" si="1"/>
        <v>12</v>
      </c>
      <c r="H20" s="65">
        <f>VLOOKUP($A20,'Return Data'!$B$7:$R$1700,12,0)</f>
        <v>-4.3152999999999997</v>
      </c>
      <c r="I20" s="66">
        <f t="shared" si="2"/>
        <v>13</v>
      </c>
      <c r="J20" s="65">
        <f>VLOOKUP($A20,'Return Data'!$B$7:$R$1700,13,0)</f>
        <v>-1.0023</v>
      </c>
      <c r="K20" s="66">
        <f t="shared" si="3"/>
        <v>10</v>
      </c>
      <c r="L20" s="65">
        <f>VLOOKUP($A20,'Return Data'!$B$7:$R$1700,17,0)</f>
        <v>-1.5685</v>
      </c>
      <c r="M20" s="66">
        <f t="shared" si="4"/>
        <v>14</v>
      </c>
      <c r="N20" s="65">
        <f>VLOOKUP($A20,'Return Data'!$B$7:$R$1700,14,0)</f>
        <v>1.9429000000000001</v>
      </c>
      <c r="O20" s="66">
        <f t="shared" si="6"/>
        <v>11</v>
      </c>
      <c r="P20" s="65">
        <f>VLOOKUP($A20,'Return Data'!$B$7:$R$1700,15,0)</f>
        <v>4.9035000000000002</v>
      </c>
      <c r="Q20" s="66">
        <f t="shared" si="7"/>
        <v>16</v>
      </c>
      <c r="R20" s="65">
        <f>VLOOKUP($A20,'Return Data'!$B$7:$R$1700,16,0)</f>
        <v>13.107100000000001</v>
      </c>
      <c r="S20" s="67">
        <f t="shared" si="5"/>
        <v>7</v>
      </c>
    </row>
    <row r="21" spans="1:19" x14ac:dyDescent="0.3">
      <c r="A21" s="63" t="s">
        <v>1328</v>
      </c>
      <c r="B21" s="64">
        <f>VLOOKUP($A21,'Return Data'!$B$7:$R$1700,3,0)</f>
        <v>44026</v>
      </c>
      <c r="C21" s="65">
        <f>VLOOKUP($A21,'Return Data'!$B$7:$R$1700,4,0)</f>
        <v>85.91</v>
      </c>
      <c r="D21" s="65">
        <f>VLOOKUP($A21,'Return Data'!$B$7:$R$1700,10,0)</f>
        <v>9.8171999999999997</v>
      </c>
      <c r="E21" s="66">
        <f t="shared" si="0"/>
        <v>33</v>
      </c>
      <c r="F21" s="65">
        <f>VLOOKUP($A21,'Return Data'!$B$7:$R$1700,11,0)</f>
        <v>-16.946999999999999</v>
      </c>
      <c r="G21" s="66">
        <f t="shared" si="1"/>
        <v>30</v>
      </c>
      <c r="H21" s="65">
        <f>VLOOKUP($A21,'Return Data'!$B$7:$R$1700,12,0)</f>
        <v>-10.9741</v>
      </c>
      <c r="I21" s="66">
        <f t="shared" si="2"/>
        <v>32</v>
      </c>
      <c r="J21" s="65">
        <f>VLOOKUP($A21,'Return Data'!$B$7:$R$1700,13,0)</f>
        <v>-9.3968000000000007</v>
      </c>
      <c r="K21" s="66">
        <f t="shared" si="3"/>
        <v>27</v>
      </c>
      <c r="L21" s="65">
        <f>VLOOKUP($A21,'Return Data'!$B$7:$R$1700,17,0)</f>
        <v>-6.2763999999999998</v>
      </c>
      <c r="M21" s="66">
        <f t="shared" si="4"/>
        <v>27</v>
      </c>
      <c r="N21" s="65">
        <f>VLOOKUP($A21,'Return Data'!$B$7:$R$1700,14,0)</f>
        <v>-2.0735999999999999</v>
      </c>
      <c r="O21" s="66">
        <f t="shared" si="6"/>
        <v>25</v>
      </c>
      <c r="P21" s="65">
        <f>VLOOKUP($A21,'Return Data'!$B$7:$R$1700,15,0)</f>
        <v>2.7128999999999999</v>
      </c>
      <c r="Q21" s="66">
        <f t="shared" si="7"/>
        <v>25</v>
      </c>
      <c r="R21" s="65">
        <f>VLOOKUP($A21,'Return Data'!$B$7:$R$1700,16,0)</f>
        <v>10.5137</v>
      </c>
      <c r="S21" s="67">
        <f t="shared" si="5"/>
        <v>18</v>
      </c>
    </row>
    <row r="22" spans="1:19" x14ac:dyDescent="0.3">
      <c r="A22" s="63" t="s">
        <v>1332</v>
      </c>
      <c r="B22" s="64">
        <f>VLOOKUP($A22,'Return Data'!$B$7:$R$1700,3,0)</f>
        <v>44026</v>
      </c>
      <c r="C22" s="65">
        <f>VLOOKUP($A22,'Return Data'!$B$7:$R$1700,4,0)</f>
        <v>48.95</v>
      </c>
      <c r="D22" s="65">
        <f>VLOOKUP($A22,'Return Data'!$B$7:$R$1700,10,0)</f>
        <v>15.0952</v>
      </c>
      <c r="E22" s="66">
        <f t="shared" si="0"/>
        <v>15</v>
      </c>
      <c r="F22" s="65">
        <f>VLOOKUP($A22,'Return Data'!$B$7:$R$1700,11,0)</f>
        <v>-10.3644</v>
      </c>
      <c r="G22" s="66">
        <f t="shared" si="1"/>
        <v>10</v>
      </c>
      <c r="H22" s="65">
        <f>VLOOKUP($A22,'Return Data'!$B$7:$R$1700,12,0)</f>
        <v>-3.831</v>
      </c>
      <c r="I22" s="66">
        <f t="shared" si="2"/>
        <v>10</v>
      </c>
      <c r="J22" s="65">
        <f>VLOOKUP($A22,'Return Data'!$B$7:$R$1700,13,0)</f>
        <v>-2.6257999999999999</v>
      </c>
      <c r="K22" s="66">
        <f t="shared" si="3"/>
        <v>13</v>
      </c>
      <c r="L22" s="65">
        <f>VLOOKUP($A22,'Return Data'!$B$7:$R$1700,17,0)</f>
        <v>-3.7503000000000002</v>
      </c>
      <c r="M22" s="66">
        <f t="shared" si="4"/>
        <v>20</v>
      </c>
      <c r="N22" s="65">
        <f>VLOOKUP($A22,'Return Data'!$B$7:$R$1700,14,0)</f>
        <v>0.48780000000000001</v>
      </c>
      <c r="O22" s="66">
        <f t="shared" si="6"/>
        <v>15</v>
      </c>
      <c r="P22" s="65">
        <f>VLOOKUP($A22,'Return Data'!$B$7:$R$1700,15,0)</f>
        <v>5.5633999999999997</v>
      </c>
      <c r="Q22" s="66">
        <f t="shared" si="7"/>
        <v>14</v>
      </c>
      <c r="R22" s="65">
        <f>VLOOKUP($A22,'Return Data'!$B$7:$R$1700,16,0)</f>
        <v>14.3642</v>
      </c>
      <c r="S22" s="67">
        <f t="shared" si="5"/>
        <v>3</v>
      </c>
    </row>
    <row r="23" spans="1:19" x14ac:dyDescent="0.3">
      <c r="A23" s="63" t="s">
        <v>1333</v>
      </c>
      <c r="B23" s="64">
        <f>VLOOKUP($A23,'Return Data'!$B$7:$R$1700,3,0)</f>
        <v>44026</v>
      </c>
      <c r="C23" s="65">
        <f>VLOOKUP($A23,'Return Data'!$B$7:$R$1700,4,0)</f>
        <v>9.5078999999999994</v>
      </c>
      <c r="D23" s="65">
        <f>VLOOKUP($A23,'Return Data'!$B$7:$R$1700,10,0)</f>
        <v>11.894500000000001</v>
      </c>
      <c r="E23" s="66">
        <f t="shared" si="0"/>
        <v>30</v>
      </c>
      <c r="F23" s="65">
        <f>VLOOKUP($A23,'Return Data'!$B$7:$R$1700,11,0)</f>
        <v>-18.6281</v>
      </c>
      <c r="G23" s="66">
        <f t="shared" si="1"/>
        <v>31</v>
      </c>
      <c r="H23" s="65">
        <f>VLOOKUP($A23,'Return Data'!$B$7:$R$1700,12,0)</f>
        <v>-10.3071</v>
      </c>
      <c r="I23" s="66">
        <f t="shared" si="2"/>
        <v>30</v>
      </c>
      <c r="J23" s="65">
        <f>VLOOKUP($A23,'Return Data'!$B$7:$R$1700,13,0)</f>
        <v>-7.4467999999999996</v>
      </c>
      <c r="K23" s="66">
        <f t="shared" si="3"/>
        <v>23</v>
      </c>
      <c r="L23" s="65"/>
      <c r="M23" s="66"/>
      <c r="N23" s="65"/>
      <c r="O23" s="66"/>
      <c r="P23" s="65"/>
      <c r="Q23" s="66"/>
      <c r="R23" s="65">
        <f>VLOOKUP($A23,'Return Data'!$B$7:$R$1700,16,0)</f>
        <v>-4.2314999999999996</v>
      </c>
      <c r="S23" s="67">
        <f t="shared" si="5"/>
        <v>34</v>
      </c>
    </row>
    <row r="24" spans="1:19" x14ac:dyDescent="0.3">
      <c r="A24" s="63" t="s">
        <v>1336</v>
      </c>
      <c r="B24" s="64">
        <f>VLOOKUP($A24,'Return Data'!$B$7:$R$1700,3,0)</f>
        <v>44026</v>
      </c>
      <c r="C24" s="65">
        <f>VLOOKUP($A24,'Return Data'!$B$7:$R$1700,4,0)</f>
        <v>32.8855</v>
      </c>
      <c r="D24" s="65">
        <f>VLOOKUP($A24,'Return Data'!$B$7:$R$1700,10,0)</f>
        <v>13.579599999999999</v>
      </c>
      <c r="E24" s="66">
        <f t="shared" si="0"/>
        <v>24</v>
      </c>
      <c r="F24" s="65">
        <f>VLOOKUP($A24,'Return Data'!$B$7:$R$1700,11,0)</f>
        <v>-13.491099999999999</v>
      </c>
      <c r="G24" s="66">
        <f t="shared" si="1"/>
        <v>21</v>
      </c>
      <c r="H24" s="65">
        <f>VLOOKUP($A24,'Return Data'!$B$7:$R$1700,12,0)</f>
        <v>-8.2705000000000002</v>
      </c>
      <c r="I24" s="66">
        <f t="shared" si="2"/>
        <v>27</v>
      </c>
      <c r="J24" s="65">
        <f>VLOOKUP($A24,'Return Data'!$B$7:$R$1700,13,0)</f>
        <v>-1.954</v>
      </c>
      <c r="K24" s="66">
        <f t="shared" si="3"/>
        <v>12</v>
      </c>
      <c r="L24" s="65">
        <f>VLOOKUP($A24,'Return Data'!$B$7:$R$1700,17,0)</f>
        <v>-0.7994</v>
      </c>
      <c r="M24" s="66">
        <f t="shared" si="4"/>
        <v>12</v>
      </c>
      <c r="N24" s="65">
        <f>VLOOKUP($A24,'Return Data'!$B$7:$R$1700,14,0)</f>
        <v>1.8042</v>
      </c>
      <c r="O24" s="66">
        <f t="shared" si="6"/>
        <v>12</v>
      </c>
      <c r="P24" s="65">
        <f>VLOOKUP($A24,'Return Data'!$B$7:$R$1700,15,0)</f>
        <v>7.0247000000000002</v>
      </c>
      <c r="Q24" s="66">
        <f t="shared" si="7"/>
        <v>7</v>
      </c>
      <c r="R24" s="65">
        <f>VLOOKUP($A24,'Return Data'!$B$7:$R$1700,16,0)</f>
        <v>12.283200000000001</v>
      </c>
      <c r="S24" s="67">
        <f t="shared" si="5"/>
        <v>9</v>
      </c>
    </row>
    <row r="25" spans="1:19" x14ac:dyDescent="0.3">
      <c r="A25" s="63" t="s">
        <v>1338</v>
      </c>
      <c r="B25" s="64">
        <f>VLOOKUP($A25,'Return Data'!$B$7:$R$1700,3,0)</f>
        <v>44026</v>
      </c>
      <c r="C25" s="65">
        <f>VLOOKUP($A25,'Return Data'!$B$7:$R$1700,4,0)</f>
        <v>35.44</v>
      </c>
      <c r="D25" s="65">
        <f>VLOOKUP($A25,'Return Data'!$B$7:$R$1700,10,0)</f>
        <v>17.083500000000001</v>
      </c>
      <c r="E25" s="66">
        <f t="shared" si="0"/>
        <v>6</v>
      </c>
      <c r="F25" s="65">
        <f>VLOOKUP($A25,'Return Data'!$B$7:$R$1700,11,0)</f>
        <v>-13.275399999999999</v>
      </c>
      <c r="G25" s="66">
        <f t="shared" si="1"/>
        <v>19</v>
      </c>
      <c r="H25" s="65">
        <f>VLOOKUP($A25,'Return Data'!$B$7:$R$1700,12,0)</f>
        <v>-5.0350000000000001</v>
      </c>
      <c r="I25" s="66">
        <f t="shared" si="2"/>
        <v>18</v>
      </c>
      <c r="J25" s="65">
        <f>VLOOKUP($A25,'Return Data'!$B$7:$R$1700,13,0)</f>
        <v>-6.4488000000000003</v>
      </c>
      <c r="K25" s="66">
        <f t="shared" si="3"/>
        <v>19</v>
      </c>
      <c r="L25" s="65">
        <f>VLOOKUP($A25,'Return Data'!$B$7:$R$1700,17,0)</f>
        <v>-7.0000000000000001E-3</v>
      </c>
      <c r="M25" s="66">
        <f t="shared" si="4"/>
        <v>10</v>
      </c>
      <c r="N25" s="65">
        <f>VLOOKUP($A25,'Return Data'!$B$7:$R$1700,14,0)</f>
        <v>2.5024000000000002</v>
      </c>
      <c r="O25" s="66">
        <f t="shared" si="6"/>
        <v>10</v>
      </c>
      <c r="P25" s="65">
        <f>VLOOKUP($A25,'Return Data'!$B$7:$R$1700,15,0)</f>
        <v>8.2211999999999996</v>
      </c>
      <c r="Q25" s="66">
        <f t="shared" si="7"/>
        <v>3</v>
      </c>
      <c r="R25" s="65">
        <f>VLOOKUP($A25,'Return Data'!$B$7:$R$1700,16,0)</f>
        <v>13.795199999999999</v>
      </c>
      <c r="S25" s="67">
        <f t="shared" si="5"/>
        <v>4</v>
      </c>
    </row>
    <row r="26" spans="1:19" x14ac:dyDescent="0.3">
      <c r="A26" s="63" t="s">
        <v>1339</v>
      </c>
      <c r="B26" s="64">
        <f>VLOOKUP($A26,'Return Data'!$B$7:$R$1700,3,0)</f>
        <v>44026</v>
      </c>
      <c r="C26" s="65">
        <f>VLOOKUP($A26,'Return Data'!$B$7:$R$1700,4,0)</f>
        <v>78.781000000000006</v>
      </c>
      <c r="D26" s="65">
        <f>VLOOKUP($A26,'Return Data'!$B$7:$R$1700,10,0)</f>
        <v>17.611699999999999</v>
      </c>
      <c r="E26" s="66">
        <f t="shared" si="0"/>
        <v>5</v>
      </c>
      <c r="F26" s="65">
        <f>VLOOKUP($A26,'Return Data'!$B$7:$R$1700,11,0)</f>
        <v>-12.1982</v>
      </c>
      <c r="G26" s="66">
        <f t="shared" si="1"/>
        <v>16</v>
      </c>
      <c r="H26" s="65">
        <f>VLOOKUP($A26,'Return Data'!$B$7:$R$1700,12,0)</f>
        <v>-4.7365000000000004</v>
      </c>
      <c r="I26" s="66">
        <f t="shared" si="2"/>
        <v>15</v>
      </c>
      <c r="J26" s="65">
        <f>VLOOKUP($A26,'Return Data'!$B$7:$R$1700,13,0)</f>
        <v>-7.2367999999999997</v>
      </c>
      <c r="K26" s="66">
        <f t="shared" si="3"/>
        <v>22</v>
      </c>
      <c r="L26" s="65">
        <f>VLOOKUP($A26,'Return Data'!$B$7:$R$1700,17,0)</f>
        <v>-4.5819999999999999</v>
      </c>
      <c r="M26" s="66">
        <f t="shared" si="4"/>
        <v>24</v>
      </c>
      <c r="N26" s="65">
        <f>VLOOKUP($A26,'Return Data'!$B$7:$R$1700,14,0)</f>
        <v>-0.158</v>
      </c>
      <c r="O26" s="66">
        <f t="shared" si="6"/>
        <v>19</v>
      </c>
      <c r="P26" s="65">
        <f>VLOOKUP($A26,'Return Data'!$B$7:$R$1700,15,0)</f>
        <v>4.1383000000000001</v>
      </c>
      <c r="Q26" s="66">
        <f t="shared" si="7"/>
        <v>19</v>
      </c>
      <c r="R26" s="65">
        <f>VLOOKUP($A26,'Return Data'!$B$7:$R$1700,16,0)</f>
        <v>10.142899999999999</v>
      </c>
      <c r="S26" s="67">
        <f t="shared" si="5"/>
        <v>19</v>
      </c>
    </row>
    <row r="27" spans="1:19" x14ac:dyDescent="0.3">
      <c r="A27" s="63" t="s">
        <v>1342</v>
      </c>
      <c r="B27" s="64">
        <f>VLOOKUP($A27,'Return Data'!$B$7:$R$1700,3,0)</f>
        <v>44026</v>
      </c>
      <c r="C27" s="65">
        <f>VLOOKUP($A27,'Return Data'!$B$7:$R$1700,4,0)</f>
        <v>46.812100000000001</v>
      </c>
      <c r="D27" s="65">
        <f>VLOOKUP($A27,'Return Data'!$B$7:$R$1700,10,0)</f>
        <v>11.7722</v>
      </c>
      <c r="E27" s="66">
        <f t="shared" si="0"/>
        <v>31</v>
      </c>
      <c r="F27" s="65">
        <f>VLOOKUP($A27,'Return Data'!$B$7:$R$1700,11,0)</f>
        <v>-13.534000000000001</v>
      </c>
      <c r="G27" s="66">
        <f t="shared" si="1"/>
        <v>22</v>
      </c>
      <c r="H27" s="65">
        <f>VLOOKUP($A27,'Return Data'!$B$7:$R$1700,12,0)</f>
        <v>-5.9180000000000001</v>
      </c>
      <c r="I27" s="66">
        <f t="shared" si="2"/>
        <v>21</v>
      </c>
      <c r="J27" s="65">
        <f>VLOOKUP($A27,'Return Data'!$B$7:$R$1700,13,0)</f>
        <v>-4.1345000000000001</v>
      </c>
      <c r="K27" s="66">
        <f t="shared" si="3"/>
        <v>14</v>
      </c>
      <c r="L27" s="65">
        <f>VLOOKUP($A27,'Return Data'!$B$7:$R$1700,17,0)</f>
        <v>1.2322</v>
      </c>
      <c r="M27" s="66">
        <f t="shared" si="4"/>
        <v>7</v>
      </c>
      <c r="N27" s="65">
        <f>VLOOKUP($A27,'Return Data'!$B$7:$R$1700,14,0)</f>
        <v>1.7806999999999999</v>
      </c>
      <c r="O27" s="66">
        <f t="shared" si="6"/>
        <v>13</v>
      </c>
      <c r="P27" s="65">
        <f>VLOOKUP($A27,'Return Data'!$B$7:$R$1700,15,0)</f>
        <v>2.8229000000000002</v>
      </c>
      <c r="Q27" s="66">
        <f t="shared" si="7"/>
        <v>24</v>
      </c>
      <c r="R27" s="65">
        <f>VLOOKUP($A27,'Return Data'!$B$7:$R$1700,16,0)</f>
        <v>7.3263999999999996</v>
      </c>
      <c r="S27" s="67">
        <f t="shared" si="5"/>
        <v>25</v>
      </c>
    </row>
    <row r="28" spans="1:19" x14ac:dyDescent="0.3">
      <c r="A28" s="63" t="s">
        <v>1343</v>
      </c>
      <c r="B28" s="64">
        <f>VLOOKUP($A28,'Return Data'!$B$7:$R$1700,3,0)</f>
        <v>44026</v>
      </c>
      <c r="C28" s="65">
        <f>VLOOKUP($A28,'Return Data'!$B$7:$R$1700,4,0)</f>
        <v>11.4307</v>
      </c>
      <c r="D28" s="65">
        <f>VLOOKUP($A28,'Return Data'!$B$7:$R$1700,10,0)</f>
        <v>16.144400000000001</v>
      </c>
      <c r="E28" s="66">
        <f t="shared" si="0"/>
        <v>10</v>
      </c>
      <c r="F28" s="65">
        <f>VLOOKUP($A28,'Return Data'!$B$7:$R$1700,11,0)</f>
        <v>-9.7784999999999993</v>
      </c>
      <c r="G28" s="66">
        <f t="shared" si="1"/>
        <v>9</v>
      </c>
      <c r="H28" s="65">
        <f>VLOOKUP($A28,'Return Data'!$B$7:$R$1700,12,0)</f>
        <v>0.21829999999999999</v>
      </c>
      <c r="I28" s="66">
        <f t="shared" si="2"/>
        <v>6</v>
      </c>
      <c r="J28" s="65">
        <f>VLOOKUP($A28,'Return Data'!$B$7:$R$1700,13,0)</f>
        <v>0.44729999999999998</v>
      </c>
      <c r="K28" s="66">
        <f t="shared" si="3"/>
        <v>7</v>
      </c>
      <c r="L28" s="65">
        <f>VLOOKUP($A28,'Return Data'!$B$7:$R$1700,17,0)</f>
        <v>2.3932000000000002</v>
      </c>
      <c r="M28" s="66">
        <f t="shared" si="4"/>
        <v>6</v>
      </c>
      <c r="N28" s="65">
        <f>VLOOKUP($A28,'Return Data'!$B$7:$R$1700,14,0)</f>
        <v>2.9834999999999998</v>
      </c>
      <c r="O28" s="66">
        <f t="shared" si="6"/>
        <v>7</v>
      </c>
      <c r="P28" s="65"/>
      <c r="Q28" s="66"/>
      <c r="R28" s="65">
        <f>VLOOKUP($A28,'Return Data'!$B$7:$R$1700,16,0)</f>
        <v>4.2972999999999999</v>
      </c>
      <c r="S28" s="67">
        <f t="shared" si="5"/>
        <v>29</v>
      </c>
    </row>
    <row r="29" spans="1:19" x14ac:dyDescent="0.3">
      <c r="A29" s="63" t="s">
        <v>1345</v>
      </c>
      <c r="B29" s="64">
        <f>VLOOKUP($A29,'Return Data'!$B$7:$R$1700,3,0)</f>
        <v>44026</v>
      </c>
      <c r="C29" s="65">
        <f>VLOOKUP($A29,'Return Data'!$B$7:$R$1700,4,0)</f>
        <v>25.4693</v>
      </c>
      <c r="D29" s="65">
        <f>VLOOKUP($A29,'Return Data'!$B$7:$R$1700,10,0)</f>
        <v>17.9435</v>
      </c>
      <c r="E29" s="66">
        <f t="shared" si="0"/>
        <v>4</v>
      </c>
      <c r="F29" s="65">
        <f>VLOOKUP($A29,'Return Data'!$B$7:$R$1700,11,0)</f>
        <v>-11.6226</v>
      </c>
      <c r="G29" s="66">
        <f t="shared" si="1"/>
        <v>14</v>
      </c>
      <c r="H29" s="65">
        <f>VLOOKUP($A29,'Return Data'!$B$7:$R$1700,12,0)</f>
        <v>-6.4382000000000001</v>
      </c>
      <c r="I29" s="66">
        <f t="shared" si="2"/>
        <v>22</v>
      </c>
      <c r="J29" s="65">
        <f>VLOOKUP($A29,'Return Data'!$B$7:$R$1700,13,0)</f>
        <v>-5.8376999999999999</v>
      </c>
      <c r="K29" s="66">
        <f t="shared" si="3"/>
        <v>17</v>
      </c>
      <c r="L29" s="65">
        <f>VLOOKUP($A29,'Return Data'!$B$7:$R$1700,17,0)</f>
        <v>-3.9474</v>
      </c>
      <c r="M29" s="66">
        <f t="shared" si="4"/>
        <v>22</v>
      </c>
      <c r="N29" s="65">
        <f>VLOOKUP($A29,'Return Data'!$B$7:$R$1700,14,0)</f>
        <v>-3.2899999999999999E-2</v>
      </c>
      <c r="O29" s="66">
        <f t="shared" si="6"/>
        <v>18</v>
      </c>
      <c r="P29" s="65">
        <f>VLOOKUP($A29,'Return Data'!$B$7:$R$1700,15,0)</f>
        <v>6.7206999999999999</v>
      </c>
      <c r="Q29" s="66">
        <f t="shared" si="7"/>
        <v>10</v>
      </c>
      <c r="R29" s="65">
        <f>VLOOKUP($A29,'Return Data'!$B$7:$R$1700,16,0)</f>
        <v>16.2287</v>
      </c>
      <c r="S29" s="67">
        <f t="shared" si="5"/>
        <v>1</v>
      </c>
    </row>
    <row r="30" spans="1:19" x14ac:dyDescent="0.3">
      <c r="A30" s="63" t="s">
        <v>1348</v>
      </c>
      <c r="B30" s="64">
        <f>VLOOKUP($A30,'Return Data'!$B$7:$R$1700,3,0)</f>
        <v>44026</v>
      </c>
      <c r="C30" s="65">
        <f>VLOOKUP($A30,'Return Data'!$B$7:$R$1700,4,0)</f>
        <v>78.645300000000006</v>
      </c>
      <c r="D30" s="65">
        <f>VLOOKUP($A30,'Return Data'!$B$7:$R$1700,10,0)</f>
        <v>11.054399999999999</v>
      </c>
      <c r="E30" s="66">
        <f t="shared" si="0"/>
        <v>32</v>
      </c>
      <c r="F30" s="65">
        <f>VLOOKUP($A30,'Return Data'!$B$7:$R$1700,11,0)</f>
        <v>-25.067599999999999</v>
      </c>
      <c r="G30" s="66">
        <f t="shared" si="1"/>
        <v>34</v>
      </c>
      <c r="H30" s="65">
        <f>VLOOKUP($A30,'Return Data'!$B$7:$R$1700,12,0)</f>
        <v>-17.781500000000001</v>
      </c>
      <c r="I30" s="66">
        <f t="shared" si="2"/>
        <v>34</v>
      </c>
      <c r="J30" s="65">
        <f>VLOOKUP($A30,'Return Data'!$B$7:$R$1700,13,0)</f>
        <v>-23.6831</v>
      </c>
      <c r="K30" s="66">
        <f t="shared" si="3"/>
        <v>33</v>
      </c>
      <c r="L30" s="65">
        <f>VLOOKUP($A30,'Return Data'!$B$7:$R$1700,17,0)</f>
        <v>-7.6307</v>
      </c>
      <c r="M30" s="66">
        <f t="shared" si="4"/>
        <v>29</v>
      </c>
      <c r="N30" s="65">
        <f>VLOOKUP($A30,'Return Data'!$B$7:$R$1700,14,0)</f>
        <v>-4.0876999999999999</v>
      </c>
      <c r="O30" s="66">
        <f t="shared" si="6"/>
        <v>27</v>
      </c>
      <c r="P30" s="65">
        <f>VLOOKUP($A30,'Return Data'!$B$7:$R$1700,15,0)</f>
        <v>0.45469999999999999</v>
      </c>
      <c r="Q30" s="66">
        <f t="shared" si="7"/>
        <v>26</v>
      </c>
      <c r="R30" s="65">
        <f>VLOOKUP($A30,'Return Data'!$B$7:$R$1700,16,0)</f>
        <v>7.7889999999999997</v>
      </c>
      <c r="S30" s="67">
        <f t="shared" si="5"/>
        <v>24</v>
      </c>
    </row>
    <row r="31" spans="1:19" x14ac:dyDescent="0.3">
      <c r="A31" s="63" t="s">
        <v>1349</v>
      </c>
      <c r="B31" s="64">
        <f>VLOOKUP($A31,'Return Data'!$B$7:$R$1700,3,0)</f>
        <v>44026</v>
      </c>
      <c r="C31" s="65">
        <f>VLOOKUP($A31,'Return Data'!$B$7:$R$1700,4,0)</f>
        <v>29.202200000000001</v>
      </c>
      <c r="D31" s="65">
        <f>VLOOKUP($A31,'Return Data'!$B$7:$R$1700,10,0)</f>
        <v>24.003</v>
      </c>
      <c r="E31" s="66">
        <f t="shared" si="0"/>
        <v>2</v>
      </c>
      <c r="F31" s="65">
        <f>VLOOKUP($A31,'Return Data'!$B$7:$R$1700,11,0)</f>
        <v>3.2416</v>
      </c>
      <c r="G31" s="66">
        <f t="shared" si="1"/>
        <v>1</v>
      </c>
      <c r="H31" s="65">
        <f>VLOOKUP($A31,'Return Data'!$B$7:$R$1700,12,0)</f>
        <v>11.7715</v>
      </c>
      <c r="I31" s="66">
        <f t="shared" si="2"/>
        <v>1</v>
      </c>
      <c r="J31" s="65">
        <f>VLOOKUP($A31,'Return Data'!$B$7:$R$1700,13,0)</f>
        <v>12.051500000000001</v>
      </c>
      <c r="K31" s="66">
        <f t="shared" si="3"/>
        <v>1</v>
      </c>
      <c r="L31" s="65">
        <f>VLOOKUP($A31,'Return Data'!$B$7:$R$1700,17,0)</f>
        <v>7.36</v>
      </c>
      <c r="M31" s="66">
        <f t="shared" si="4"/>
        <v>1</v>
      </c>
      <c r="N31" s="65">
        <f>VLOOKUP($A31,'Return Data'!$B$7:$R$1700,14,0)</f>
        <v>10.8718</v>
      </c>
      <c r="O31" s="66">
        <f t="shared" si="6"/>
        <v>1</v>
      </c>
      <c r="P31" s="65">
        <f>VLOOKUP($A31,'Return Data'!$B$7:$R$1700,15,0)</f>
        <v>11.396599999999999</v>
      </c>
      <c r="Q31" s="66">
        <f t="shared" si="7"/>
        <v>1</v>
      </c>
      <c r="R31" s="65">
        <f>VLOOKUP($A31,'Return Data'!$B$7:$R$1700,16,0)</f>
        <v>16.209499999999998</v>
      </c>
      <c r="S31" s="67">
        <f t="shared" si="5"/>
        <v>2</v>
      </c>
    </row>
    <row r="32" spans="1:19" x14ac:dyDescent="0.3">
      <c r="A32" s="63" t="s">
        <v>1351</v>
      </c>
      <c r="B32" s="64">
        <f>VLOOKUP($A32,'Return Data'!$B$7:$R$1700,3,0)</f>
        <v>44026</v>
      </c>
      <c r="C32" s="65">
        <f>VLOOKUP($A32,'Return Data'!$B$7:$R$1700,4,0)</f>
        <v>15.03</v>
      </c>
      <c r="D32" s="65">
        <f>VLOOKUP($A32,'Return Data'!$B$7:$R$1700,10,0)</f>
        <v>25.459099999999999</v>
      </c>
      <c r="E32" s="66">
        <f t="shared" si="0"/>
        <v>1</v>
      </c>
      <c r="F32" s="65">
        <f>VLOOKUP($A32,'Return Data'!$B$7:$R$1700,11,0)</f>
        <v>-1.893</v>
      </c>
      <c r="G32" s="66">
        <f t="shared" si="1"/>
        <v>3</v>
      </c>
      <c r="H32" s="65">
        <f>VLOOKUP($A32,'Return Data'!$B$7:$R$1700,12,0)</f>
        <v>8.2073</v>
      </c>
      <c r="I32" s="66">
        <f t="shared" si="2"/>
        <v>3</v>
      </c>
      <c r="J32" s="65">
        <f>VLOOKUP($A32,'Return Data'!$B$7:$R$1700,13,0)</f>
        <v>6.2191000000000001</v>
      </c>
      <c r="K32" s="66">
        <f t="shared" si="3"/>
        <v>2</v>
      </c>
      <c r="L32" s="65">
        <f>VLOOKUP($A32,'Return Data'!$B$7:$R$1700,17,0)</f>
        <v>4.5004</v>
      </c>
      <c r="M32" s="66">
        <f t="shared" si="4"/>
        <v>2</v>
      </c>
      <c r="N32" s="65">
        <f>VLOOKUP($A32,'Return Data'!$B$7:$R$1700,14,0)</f>
        <v>4.8434999999999997</v>
      </c>
      <c r="O32" s="66">
        <f t="shared" si="6"/>
        <v>5</v>
      </c>
      <c r="P32" s="65">
        <f>VLOOKUP($A32,'Return Data'!$B$7:$R$1700,15,0)</f>
        <v>7.5721999999999996</v>
      </c>
      <c r="Q32" s="66">
        <f t="shared" si="7"/>
        <v>4</v>
      </c>
      <c r="R32" s="65">
        <f>VLOOKUP($A32,'Return Data'!$B$7:$R$1700,16,0)</f>
        <v>7.8874000000000004</v>
      </c>
      <c r="S32" s="67">
        <f t="shared" si="5"/>
        <v>23</v>
      </c>
    </row>
    <row r="33" spans="1:19" x14ac:dyDescent="0.3">
      <c r="A33" s="63" t="s">
        <v>1354</v>
      </c>
      <c r="B33" s="64">
        <f>VLOOKUP($A33,'Return Data'!$B$7:$R$1700,3,0)</f>
        <v>44026</v>
      </c>
      <c r="C33" s="65">
        <f>VLOOKUP($A33,'Return Data'!$B$7:$R$1700,4,0)</f>
        <v>134.36000000000001</v>
      </c>
      <c r="D33" s="65">
        <f>VLOOKUP($A33,'Return Data'!$B$7:$R$1700,10,0)</f>
        <v>15.5686</v>
      </c>
      <c r="E33" s="66">
        <f t="shared" si="0"/>
        <v>12</v>
      </c>
      <c r="F33" s="65">
        <f>VLOOKUP($A33,'Return Data'!$B$7:$R$1700,11,0)</f>
        <v>-12.770200000000001</v>
      </c>
      <c r="G33" s="66">
        <f t="shared" si="1"/>
        <v>17</v>
      </c>
      <c r="H33" s="65">
        <f>VLOOKUP($A33,'Return Data'!$B$7:$R$1700,12,0)</f>
        <v>-4.5534999999999997</v>
      </c>
      <c r="I33" s="66">
        <f t="shared" si="2"/>
        <v>14</v>
      </c>
      <c r="J33" s="65">
        <f>VLOOKUP($A33,'Return Data'!$B$7:$R$1700,13,0)</f>
        <v>-8.3680000000000003</v>
      </c>
      <c r="K33" s="66">
        <f t="shared" si="3"/>
        <v>26</v>
      </c>
      <c r="L33" s="65">
        <f>VLOOKUP($A33,'Return Data'!$B$7:$R$1700,17,0)</f>
        <v>-3.6989999999999998</v>
      </c>
      <c r="M33" s="66">
        <f t="shared" si="4"/>
        <v>19</v>
      </c>
      <c r="N33" s="65">
        <f>VLOOKUP($A33,'Return Data'!$B$7:$R$1700,14,0)</f>
        <v>-0.67969999999999997</v>
      </c>
      <c r="O33" s="66">
        <f t="shared" si="6"/>
        <v>22</v>
      </c>
      <c r="P33" s="65">
        <f>VLOOKUP($A33,'Return Data'!$B$7:$R$1700,15,0)</f>
        <v>6.2805999999999997</v>
      </c>
      <c r="Q33" s="66">
        <f t="shared" si="7"/>
        <v>12</v>
      </c>
      <c r="R33" s="65">
        <f>VLOOKUP($A33,'Return Data'!$B$7:$R$1700,16,0)</f>
        <v>11.737399999999999</v>
      </c>
      <c r="S33" s="67">
        <f t="shared" si="5"/>
        <v>11</v>
      </c>
    </row>
    <row r="34" spans="1:19" x14ac:dyDescent="0.3">
      <c r="A34" s="63" t="s">
        <v>1356</v>
      </c>
      <c r="B34" s="64">
        <f>VLOOKUP($A34,'Return Data'!$B$7:$R$1700,3,0)</f>
        <v>44026</v>
      </c>
      <c r="C34" s="65">
        <f>VLOOKUP($A34,'Return Data'!$B$7:$R$1700,4,0)</f>
        <v>192.75790000000001</v>
      </c>
      <c r="D34" s="65">
        <f>VLOOKUP($A34,'Return Data'!$B$7:$R$1700,10,0)</f>
        <v>22.640799999999999</v>
      </c>
      <c r="E34" s="66">
        <f t="shared" si="0"/>
        <v>3</v>
      </c>
      <c r="F34" s="65">
        <f>VLOOKUP($A34,'Return Data'!$B$7:$R$1700,11,0)</f>
        <v>0.1105</v>
      </c>
      <c r="G34" s="66">
        <f t="shared" si="1"/>
        <v>2</v>
      </c>
      <c r="H34" s="65">
        <f>VLOOKUP($A34,'Return Data'!$B$7:$R$1700,12,0)</f>
        <v>9.2378</v>
      </c>
      <c r="I34" s="66">
        <f t="shared" si="2"/>
        <v>2</v>
      </c>
      <c r="J34" s="65">
        <f>VLOOKUP($A34,'Return Data'!$B$7:$R$1700,13,0)</f>
        <v>3.0284</v>
      </c>
      <c r="K34" s="66">
        <f t="shared" si="3"/>
        <v>3</v>
      </c>
      <c r="L34" s="65">
        <f>VLOOKUP($A34,'Return Data'!$B$7:$R$1700,17,0)</f>
        <v>3.9676999999999998</v>
      </c>
      <c r="M34" s="66">
        <f t="shared" si="4"/>
        <v>3</v>
      </c>
      <c r="N34" s="65">
        <f>VLOOKUP($A34,'Return Data'!$B$7:$R$1700,14,0)</f>
        <v>6.8348000000000004</v>
      </c>
      <c r="O34" s="66">
        <f t="shared" si="6"/>
        <v>2</v>
      </c>
      <c r="P34" s="65">
        <f>VLOOKUP($A34,'Return Data'!$B$7:$R$1700,15,0)</f>
        <v>8.7353000000000005</v>
      </c>
      <c r="Q34" s="66">
        <f t="shared" si="7"/>
        <v>2</v>
      </c>
      <c r="R34" s="65">
        <f>VLOOKUP($A34,'Return Data'!$B$7:$R$1700,16,0)</f>
        <v>13.5967</v>
      </c>
      <c r="S34" s="67">
        <f t="shared" si="5"/>
        <v>5</v>
      </c>
    </row>
    <row r="35" spans="1:19" x14ac:dyDescent="0.3">
      <c r="A35" s="63" t="s">
        <v>1357</v>
      </c>
      <c r="B35" s="64">
        <f>VLOOKUP($A35,'Return Data'!$B$7:$R$1700,3,0)</f>
        <v>44026</v>
      </c>
      <c r="C35" s="65">
        <f>VLOOKUP($A35,'Return Data'!$B$7:$R$1700,4,0)</f>
        <v>46.761800000000001</v>
      </c>
      <c r="D35" s="65">
        <f>VLOOKUP($A35,'Return Data'!$B$7:$R$1700,10,0)</f>
        <v>12.606</v>
      </c>
      <c r="E35" s="66">
        <f t="shared" si="0"/>
        <v>28</v>
      </c>
      <c r="F35" s="65">
        <f>VLOOKUP($A35,'Return Data'!$B$7:$R$1700,11,0)</f>
        <v>-15.535399999999999</v>
      </c>
      <c r="G35" s="66">
        <f t="shared" si="1"/>
        <v>27</v>
      </c>
      <c r="H35" s="65">
        <f>VLOOKUP($A35,'Return Data'!$B$7:$R$1700,12,0)</f>
        <v>-10.1617</v>
      </c>
      <c r="I35" s="66">
        <f t="shared" si="2"/>
        <v>29</v>
      </c>
      <c r="J35" s="65">
        <f>VLOOKUP($A35,'Return Data'!$B$7:$R$1700,13,0)</f>
        <v>-9.4298999999999999</v>
      </c>
      <c r="K35" s="66">
        <f t="shared" si="3"/>
        <v>28</v>
      </c>
      <c r="L35" s="65">
        <f>VLOOKUP($A35,'Return Data'!$B$7:$R$1700,17,0)</f>
        <v>-2.2252999999999998</v>
      </c>
      <c r="M35" s="66">
        <f t="shared" si="4"/>
        <v>16</v>
      </c>
      <c r="N35" s="65">
        <f>VLOOKUP($A35,'Return Data'!$B$7:$R$1700,14,0)</f>
        <v>1.0898000000000001</v>
      </c>
      <c r="O35" s="66">
        <f t="shared" si="6"/>
        <v>14</v>
      </c>
      <c r="P35" s="65">
        <f>VLOOKUP($A35,'Return Data'!$B$7:$R$1700,15,0)</f>
        <v>6.7840999999999996</v>
      </c>
      <c r="Q35" s="66">
        <f t="shared" si="7"/>
        <v>9</v>
      </c>
      <c r="R35" s="65">
        <f>VLOOKUP($A35,'Return Data'!$B$7:$R$1700,16,0)</f>
        <v>12.691599999999999</v>
      </c>
      <c r="S35" s="67">
        <f t="shared" si="5"/>
        <v>8</v>
      </c>
    </row>
    <row r="36" spans="1:19" x14ac:dyDescent="0.3">
      <c r="A36" s="63" t="s">
        <v>1359</v>
      </c>
      <c r="B36" s="64">
        <f>VLOOKUP($A36,'Return Data'!$B$7:$R$1700,3,0)</f>
        <v>44026</v>
      </c>
      <c r="C36" s="65">
        <f>VLOOKUP($A36,'Return Data'!$B$7:$R$1700,4,0)</f>
        <v>10.065</v>
      </c>
      <c r="D36" s="65">
        <f>VLOOKUP($A36,'Return Data'!$B$7:$R$1700,10,0)</f>
        <v>14.0937</v>
      </c>
      <c r="E36" s="66">
        <f t="shared" si="0"/>
        <v>21</v>
      </c>
      <c r="F36" s="65">
        <f>VLOOKUP($A36,'Return Data'!$B$7:$R$1700,11,0)</f>
        <v>-10.7135</v>
      </c>
      <c r="G36" s="66">
        <f t="shared" si="1"/>
        <v>11</v>
      </c>
      <c r="H36" s="65">
        <f>VLOOKUP($A36,'Return Data'!$B$7:$R$1700,12,0)</f>
        <v>-4.2960000000000003</v>
      </c>
      <c r="I36" s="66">
        <f t="shared" si="2"/>
        <v>12</v>
      </c>
      <c r="J36" s="65">
        <f>VLOOKUP($A36,'Return Data'!$B$7:$R$1700,13,0)</f>
        <v>-5.4494999999999996</v>
      </c>
      <c r="K36" s="66">
        <f t="shared" si="3"/>
        <v>16</v>
      </c>
      <c r="L36" s="65"/>
      <c r="M36" s="66"/>
      <c r="N36" s="65"/>
      <c r="O36" s="66"/>
      <c r="P36" s="65"/>
      <c r="Q36" s="66"/>
      <c r="R36" s="65">
        <f>VLOOKUP($A36,'Return Data'!$B$7:$R$1700,16,0)</f>
        <v>0.36170000000000002</v>
      </c>
      <c r="S36" s="67">
        <f t="shared" si="5"/>
        <v>31</v>
      </c>
    </row>
    <row r="37" spans="1:19" x14ac:dyDescent="0.3">
      <c r="A37" s="63" t="s">
        <v>1361</v>
      </c>
      <c r="B37" s="64">
        <f>VLOOKUP($A37,'Return Data'!$B$7:$R$1700,3,0)</f>
        <v>44026</v>
      </c>
      <c r="C37" s="65">
        <f>VLOOKUP($A37,'Return Data'!$B$7:$R$1700,4,0)</f>
        <v>9.6085999999999991</v>
      </c>
      <c r="D37" s="65">
        <f>VLOOKUP($A37,'Return Data'!$B$7:$R$1700,10,0)</f>
        <v>15.748100000000001</v>
      </c>
      <c r="E37" s="66">
        <f t="shared" si="0"/>
        <v>11</v>
      </c>
      <c r="F37" s="65">
        <f>VLOOKUP($A37,'Return Data'!$B$7:$R$1700,11,0)</f>
        <v>-12.911899999999999</v>
      </c>
      <c r="G37" s="66">
        <f t="shared" si="1"/>
        <v>18</v>
      </c>
      <c r="H37" s="65">
        <f>VLOOKUP($A37,'Return Data'!$B$7:$R$1700,12,0)</f>
        <v>-6.7958999999999996</v>
      </c>
      <c r="I37" s="66">
        <f t="shared" si="2"/>
        <v>24</v>
      </c>
      <c r="J37" s="65"/>
      <c r="K37" s="66"/>
      <c r="L37" s="65"/>
      <c r="M37" s="66"/>
      <c r="N37" s="65"/>
      <c r="O37" s="66"/>
      <c r="P37" s="65"/>
      <c r="Q37" s="66"/>
      <c r="R37" s="65">
        <f>VLOOKUP($A37,'Return Data'!$B$7:$R$1700,16,0)</f>
        <v>-3.9140000000000001</v>
      </c>
      <c r="S37" s="67">
        <f t="shared" si="5"/>
        <v>33</v>
      </c>
    </row>
    <row r="38" spans="1:19" x14ac:dyDescent="0.3">
      <c r="A38" s="63" t="s">
        <v>1363</v>
      </c>
      <c r="B38" s="64">
        <f>VLOOKUP($A38,'Return Data'!$B$7:$R$1700,3,0)</f>
        <v>44026</v>
      </c>
      <c r="C38" s="65">
        <f>VLOOKUP($A38,'Return Data'!$B$7:$R$1700,4,0)</f>
        <v>10.553000000000001</v>
      </c>
      <c r="D38" s="65">
        <f>VLOOKUP($A38,'Return Data'!$B$7:$R$1700,10,0)</f>
        <v>13.559799999999999</v>
      </c>
      <c r="E38" s="66">
        <f t="shared" si="0"/>
        <v>25</v>
      </c>
      <c r="F38" s="65">
        <f>VLOOKUP($A38,'Return Data'!$B$7:$R$1700,11,0)</f>
        <v>-9.7007999999999992</v>
      </c>
      <c r="G38" s="66">
        <f t="shared" si="1"/>
        <v>7</v>
      </c>
      <c r="H38" s="65">
        <f>VLOOKUP($A38,'Return Data'!$B$7:$R$1700,12,0)</f>
        <v>-2.5604</v>
      </c>
      <c r="I38" s="66">
        <f t="shared" si="2"/>
        <v>8</v>
      </c>
      <c r="J38" s="65">
        <f>VLOOKUP($A38,'Return Data'!$B$7:$R$1700,13,0)</f>
        <v>-0.2382</v>
      </c>
      <c r="K38" s="66">
        <f t="shared" si="3"/>
        <v>8</v>
      </c>
      <c r="L38" s="65"/>
      <c r="M38" s="66"/>
      <c r="N38" s="65"/>
      <c r="O38" s="66"/>
      <c r="P38" s="65"/>
      <c r="Q38" s="66"/>
      <c r="R38" s="65">
        <f>VLOOKUP($A38,'Return Data'!$B$7:$R$1700,16,0)</f>
        <v>2.9445000000000001</v>
      </c>
      <c r="S38" s="67">
        <f t="shared" si="5"/>
        <v>30</v>
      </c>
    </row>
    <row r="39" spans="1:19" x14ac:dyDescent="0.3">
      <c r="A39" s="63" t="s">
        <v>1365</v>
      </c>
      <c r="B39" s="64">
        <f>VLOOKUP($A39,'Return Data'!$B$7:$R$1700,3,0)</f>
        <v>44026</v>
      </c>
      <c r="C39" s="65">
        <f>VLOOKUP($A39,'Return Data'!$B$7:$R$1700,4,0)</f>
        <v>99.37</v>
      </c>
      <c r="D39" s="65">
        <f>VLOOKUP($A39,'Return Data'!$B$7:$R$1700,10,0)</f>
        <v>14.693</v>
      </c>
      <c r="E39" s="66">
        <f t="shared" si="0"/>
        <v>17</v>
      </c>
      <c r="F39" s="65">
        <f>VLOOKUP($A39,'Return Data'!$B$7:$R$1700,11,0)</f>
        <v>-15.573499999999999</v>
      </c>
      <c r="G39" s="66">
        <f t="shared" si="1"/>
        <v>28</v>
      </c>
      <c r="H39" s="65">
        <f>VLOOKUP($A39,'Return Data'!$B$7:$R$1700,12,0)</f>
        <v>-9.0768000000000004</v>
      </c>
      <c r="I39" s="66">
        <f t="shared" si="2"/>
        <v>28</v>
      </c>
      <c r="J39" s="65">
        <f>VLOOKUP($A39,'Return Data'!$B$7:$R$1700,13,0)</f>
        <v>-13.1153</v>
      </c>
      <c r="K39" s="66">
        <f t="shared" si="3"/>
        <v>30</v>
      </c>
      <c r="L39" s="65">
        <f>VLOOKUP($A39,'Return Data'!$B$7:$R$1700,17,0)</f>
        <v>-7.4813999999999998</v>
      </c>
      <c r="M39" s="66">
        <f t="shared" si="4"/>
        <v>28</v>
      </c>
      <c r="N39" s="65">
        <f>VLOOKUP($A39,'Return Data'!$B$7:$R$1700,14,0)</f>
        <v>-4.6018999999999997</v>
      </c>
      <c r="O39" s="66">
        <f t="shared" si="6"/>
        <v>28</v>
      </c>
      <c r="P39" s="65">
        <f>VLOOKUP($A39,'Return Data'!$B$7:$R$1700,15,0)</f>
        <v>0.44209999999999999</v>
      </c>
      <c r="Q39" s="66">
        <f t="shared" si="7"/>
        <v>27</v>
      </c>
      <c r="R39" s="65">
        <f>VLOOKUP($A39,'Return Data'!$B$7:$R$1700,16,0)</f>
        <v>6.0068000000000001</v>
      </c>
      <c r="S39" s="67">
        <f t="shared" si="5"/>
        <v>28</v>
      </c>
    </row>
    <row r="40" spans="1:19" x14ac:dyDescent="0.3">
      <c r="A40" s="63" t="s">
        <v>1367</v>
      </c>
      <c r="B40" s="64">
        <f>VLOOKUP($A40,'Return Data'!$B$7:$R$1700,3,0)</f>
        <v>44026</v>
      </c>
      <c r="C40" s="65">
        <f>VLOOKUP($A40,'Return Data'!$B$7:$R$1700,4,0)</f>
        <v>20.13</v>
      </c>
      <c r="D40" s="65">
        <f>VLOOKUP($A40,'Return Data'!$B$7:$R$1700,10,0)</f>
        <v>16.695699999999999</v>
      </c>
      <c r="E40" s="66">
        <f t="shared" si="0"/>
        <v>8</v>
      </c>
      <c r="F40" s="65">
        <f>VLOOKUP($A40,'Return Data'!$B$7:$R$1700,11,0)</f>
        <v>-9.3651999999999997</v>
      </c>
      <c r="G40" s="66">
        <f t="shared" si="1"/>
        <v>6</v>
      </c>
      <c r="H40" s="65">
        <f>VLOOKUP($A40,'Return Data'!$B$7:$R$1700,12,0)</f>
        <v>-1.9961</v>
      </c>
      <c r="I40" s="66">
        <f t="shared" si="2"/>
        <v>7</v>
      </c>
      <c r="J40" s="65">
        <f>VLOOKUP($A40,'Return Data'!$B$7:$R$1700,13,0)</f>
        <v>-1.2266999999999999</v>
      </c>
      <c r="K40" s="66">
        <f t="shared" si="3"/>
        <v>11</v>
      </c>
      <c r="L40" s="65">
        <f>VLOOKUP($A40,'Return Data'!$B$7:$R$1700,17,0)</f>
        <v>4.9599999999999998E-2</v>
      </c>
      <c r="M40" s="66">
        <f t="shared" si="4"/>
        <v>9</v>
      </c>
      <c r="N40" s="65">
        <f>VLOOKUP($A40,'Return Data'!$B$7:$R$1700,14,0)</f>
        <v>2.9076</v>
      </c>
      <c r="O40" s="66">
        <f t="shared" si="6"/>
        <v>8</v>
      </c>
      <c r="P40" s="65">
        <f>VLOOKUP($A40,'Return Data'!$B$7:$R$1700,15,0)</f>
        <v>4.0651999999999999</v>
      </c>
      <c r="Q40" s="66">
        <f t="shared" si="7"/>
        <v>20</v>
      </c>
      <c r="R40" s="65">
        <f>VLOOKUP($A40,'Return Data'!$B$7:$R$1700,16,0)</f>
        <v>8.4928000000000008</v>
      </c>
      <c r="S40" s="67">
        <f t="shared" si="5"/>
        <v>22</v>
      </c>
    </row>
    <row r="41" spans="1:19" x14ac:dyDescent="0.3">
      <c r="A41" s="63" t="s">
        <v>1369</v>
      </c>
      <c r="B41" s="64">
        <f>VLOOKUP($A41,'Return Data'!$B$7:$R$1700,3,0)</f>
        <v>44026</v>
      </c>
      <c r="C41" s="65">
        <f>VLOOKUP($A41,'Return Data'!$B$7:$R$1700,4,0)</f>
        <v>127.740671893952</v>
      </c>
      <c r="D41" s="65">
        <f>VLOOKUP($A41,'Return Data'!$B$7:$R$1700,10,0)</f>
        <v>16.947399999999998</v>
      </c>
      <c r="E41" s="66">
        <f t="shared" si="0"/>
        <v>7</v>
      </c>
      <c r="F41" s="65">
        <f>VLOOKUP($A41,'Return Data'!$B$7:$R$1700,11,0)</f>
        <v>-8.9945000000000004</v>
      </c>
      <c r="G41" s="66">
        <f t="shared" si="1"/>
        <v>5</v>
      </c>
      <c r="H41" s="65">
        <f>VLOOKUP($A41,'Return Data'!$B$7:$R$1700,12,0)</f>
        <v>1.3229</v>
      </c>
      <c r="I41" s="66">
        <f t="shared" si="2"/>
        <v>4</v>
      </c>
      <c r="J41" s="65">
        <f>VLOOKUP($A41,'Return Data'!$B$7:$R$1700,13,0)</f>
        <v>2.5051000000000001</v>
      </c>
      <c r="K41" s="66">
        <f t="shared" si="3"/>
        <v>4</v>
      </c>
      <c r="L41" s="65">
        <f>VLOOKUP($A41,'Return Data'!$B$7:$R$1700,17,0)</f>
        <v>-0.57030000000000003</v>
      </c>
      <c r="M41" s="66">
        <f t="shared" si="4"/>
        <v>11</v>
      </c>
      <c r="N41" s="65">
        <f>VLOOKUP($A41,'Return Data'!$B$7:$R$1700,14,0)</f>
        <v>5.2458</v>
      </c>
      <c r="O41" s="66">
        <f t="shared" si="6"/>
        <v>4</v>
      </c>
      <c r="P41" s="65">
        <f>VLOOKUP($A41,'Return Data'!$B$7:$R$1700,15,0)</f>
        <v>6.6768000000000001</v>
      </c>
      <c r="Q41" s="66">
        <f t="shared" si="7"/>
        <v>11</v>
      </c>
      <c r="R41" s="65">
        <f>VLOOKUP($A41,'Return Data'!$B$7:$R$1700,16,0)</f>
        <v>11.5563</v>
      </c>
      <c r="S41" s="67">
        <f t="shared" si="5"/>
        <v>12</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15.122699999999998</v>
      </c>
      <c r="E43" s="74"/>
      <c r="F43" s="75">
        <f>AVERAGE(F8:F41)</f>
        <v>-12.261570588235292</v>
      </c>
      <c r="G43" s="74"/>
      <c r="H43" s="75">
        <f>AVERAGE(H8:H41)</f>
        <v>-4.6911999999999994</v>
      </c>
      <c r="I43" s="74"/>
      <c r="J43" s="75">
        <f>AVERAGE(J8:J41)</f>
        <v>-5.0272212121212112</v>
      </c>
      <c r="K43" s="74"/>
      <c r="L43" s="75">
        <f>AVERAGE(L8:L41)</f>
        <v>-1.4975620689655171</v>
      </c>
      <c r="M43" s="74"/>
      <c r="N43" s="75">
        <f>AVERAGE(N8:N41)</f>
        <v>1.3499750000000001</v>
      </c>
      <c r="O43" s="74"/>
      <c r="P43" s="75">
        <f>AVERAGE(P8:P41)</f>
        <v>5.4427703703703694</v>
      </c>
      <c r="Q43" s="74"/>
      <c r="R43" s="75">
        <f>AVERAGE(R8:R41)</f>
        <v>8.956005882352942</v>
      </c>
      <c r="S43" s="76"/>
    </row>
    <row r="44" spans="1:19" x14ac:dyDescent="0.3">
      <c r="A44" s="73" t="s">
        <v>28</v>
      </c>
      <c r="B44" s="74"/>
      <c r="C44" s="74"/>
      <c r="D44" s="75">
        <f>MIN(D8:D41)</f>
        <v>9.0416000000000007</v>
      </c>
      <c r="E44" s="74"/>
      <c r="F44" s="75">
        <f>MIN(F8:F41)</f>
        <v>-25.067599999999999</v>
      </c>
      <c r="G44" s="74"/>
      <c r="H44" s="75">
        <f>MIN(H8:H41)</f>
        <v>-17.781500000000001</v>
      </c>
      <c r="I44" s="74"/>
      <c r="J44" s="75">
        <f>MIN(J8:J41)</f>
        <v>-23.6831</v>
      </c>
      <c r="K44" s="74"/>
      <c r="L44" s="75">
        <f>MIN(L8:L41)</f>
        <v>-7.6307</v>
      </c>
      <c r="M44" s="74"/>
      <c r="N44" s="75">
        <f>MIN(N8:N41)</f>
        <v>-4.6018999999999997</v>
      </c>
      <c r="O44" s="74"/>
      <c r="P44" s="75">
        <f>MIN(P8:P41)</f>
        <v>0.44209999999999999</v>
      </c>
      <c r="Q44" s="74"/>
      <c r="R44" s="75">
        <f>MIN(R8:R41)</f>
        <v>-4.2314999999999996</v>
      </c>
      <c r="S44" s="76"/>
    </row>
    <row r="45" spans="1:19" ht="15" thickBot="1" x14ac:dyDescent="0.35">
      <c r="A45" s="77" t="s">
        <v>29</v>
      </c>
      <c r="B45" s="78"/>
      <c r="C45" s="78"/>
      <c r="D45" s="79">
        <f>MAX(D8:D41)</f>
        <v>25.459099999999999</v>
      </c>
      <c r="E45" s="78"/>
      <c r="F45" s="79">
        <f>MAX(F8:F41)</f>
        <v>3.2416</v>
      </c>
      <c r="G45" s="78"/>
      <c r="H45" s="79">
        <f>MAX(H8:H41)</f>
        <v>11.7715</v>
      </c>
      <c r="I45" s="78"/>
      <c r="J45" s="79">
        <f>MAX(J8:J41)</f>
        <v>12.051500000000001</v>
      </c>
      <c r="K45" s="78"/>
      <c r="L45" s="79">
        <f>MAX(L8:L41)</f>
        <v>7.36</v>
      </c>
      <c r="M45" s="78"/>
      <c r="N45" s="79">
        <f>MAX(N8:N41)</f>
        <v>10.8718</v>
      </c>
      <c r="O45" s="78"/>
      <c r="P45" s="79">
        <f>MAX(P8:P41)</f>
        <v>11.396599999999999</v>
      </c>
      <c r="Q45" s="78"/>
      <c r="R45" s="79">
        <f>MAX(R8:R41)</f>
        <v>16.2287</v>
      </c>
      <c r="S45" s="80"/>
    </row>
    <row r="46" spans="1:19" x14ac:dyDescent="0.3">
      <c r="A46" s="112" t="s">
        <v>433</v>
      </c>
    </row>
    <row r="47" spans="1:19" x14ac:dyDescent="0.3">
      <c r="A47" s="14" t="s">
        <v>340</v>
      </c>
    </row>
  </sheetData>
  <sheetProtection algorithmName="SHA-512" hashValue="bKNy+XdIORo09SXWaY+liA4lUnyeIHPyaI92zO624WLnhPGvSdXumiznZCj1SgFUMZeBBnlSyNOLaM7nAZVIOw==" saltValue="bgrWGM/pa+gr9xTXfnmBj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DD69EBA-6928-4A64-BB54-153CFB303EB6}"/>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C5B39-8D9D-4AAB-8A71-D0B0D4128210}">
  <dimension ref="A1:T4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1700</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1301</v>
      </c>
      <c r="B8" s="64">
        <f>VLOOKUP($A8,'Return Data'!$B$7:$R$1700,3,0)</f>
        <v>44026</v>
      </c>
      <c r="C8" s="65">
        <f>VLOOKUP($A8,'Return Data'!$B$7:$R$1700,4,0)</f>
        <v>658.33</v>
      </c>
      <c r="D8" s="65">
        <f>VLOOKUP($A8,'Return Data'!$B$7:$R$1700,10,0)</f>
        <v>15.1591</v>
      </c>
      <c r="E8" s="66">
        <f>RANK(D8,D$8:D$41,0)</f>
        <v>13</v>
      </c>
      <c r="F8" s="65">
        <f>VLOOKUP($A8,'Return Data'!$B$7:$R$1700,11,0)</f>
        <v>-15.4969</v>
      </c>
      <c r="G8" s="66">
        <f>RANK(F8,F$8:F$41,0)</f>
        <v>25</v>
      </c>
      <c r="H8" s="65">
        <f>VLOOKUP($A8,'Return Data'!$B$7:$R$1700,12,0)</f>
        <v>-6.1231999999999998</v>
      </c>
      <c r="I8" s="66">
        <f>RANK(H8,H$8:H$41,0)</f>
        <v>19</v>
      </c>
      <c r="J8" s="65">
        <f>VLOOKUP($A8,'Return Data'!$B$7:$R$1700,13,0)</f>
        <v>-7.9851000000000001</v>
      </c>
      <c r="K8" s="66">
        <f>RANK(J8,J$8:J$41,0)</f>
        <v>22</v>
      </c>
      <c r="L8" s="65">
        <f>VLOOKUP($A8,'Return Data'!$B$7:$R$1700,17,0)</f>
        <v>-2.9434</v>
      </c>
      <c r="M8" s="66">
        <f>RANK(L8,L$8:L$41,0)</f>
        <v>14</v>
      </c>
      <c r="N8" s="65">
        <f>VLOOKUP($A8,'Return Data'!$B$7:$R$1700,14,0)</f>
        <v>-0.8508</v>
      </c>
      <c r="O8" s="66">
        <f>RANK(N8,N$8:N$41,0)</f>
        <v>15</v>
      </c>
      <c r="P8" s="65">
        <f>VLOOKUP($A8,'Return Data'!$B$7:$R$1700,15,0)</f>
        <v>6.0523999999999996</v>
      </c>
      <c r="Q8" s="66">
        <f>RANK(P8,P$8:P$41,0)</f>
        <v>7</v>
      </c>
      <c r="R8" s="65">
        <f>VLOOKUP($A8,'Return Data'!$B$7:$R$1700,16,0)</f>
        <v>21.073599999999999</v>
      </c>
      <c r="S8" s="67">
        <f>RANK(R8,R$8:R$41,0)</f>
        <v>1</v>
      </c>
    </row>
    <row r="9" spans="1:20" x14ac:dyDescent="0.3">
      <c r="A9" s="63" t="s">
        <v>1304</v>
      </c>
      <c r="B9" s="64">
        <f>VLOOKUP($A9,'Return Data'!$B$7:$R$1700,3,0)</f>
        <v>44026</v>
      </c>
      <c r="C9" s="65">
        <f>VLOOKUP($A9,'Return Data'!$B$7:$R$1700,4,0)</f>
        <v>11.57</v>
      </c>
      <c r="D9" s="65">
        <f>VLOOKUP($A9,'Return Data'!$B$7:$R$1700,10,0)</f>
        <v>8.7406000000000006</v>
      </c>
      <c r="E9" s="66">
        <f t="shared" ref="E9:E41" si="0">RANK(D9,D$8:D$41,0)</f>
        <v>34</v>
      </c>
      <c r="F9" s="65">
        <f>VLOOKUP($A9,'Return Data'!$B$7:$R$1700,11,0)</f>
        <v>-10.3101</v>
      </c>
      <c r="G9" s="66">
        <f t="shared" ref="G9:G41" si="1">RANK(F9,F$8:F$41,0)</f>
        <v>7</v>
      </c>
      <c r="H9" s="65">
        <f>VLOOKUP($A9,'Return Data'!$B$7:$R$1700,12,0)</f>
        <v>-5.7050000000000001</v>
      </c>
      <c r="I9" s="66">
        <f t="shared" ref="I9:I41" si="2">RANK(H9,H$8:H$41,0)</f>
        <v>17</v>
      </c>
      <c r="J9" s="65">
        <f>VLOOKUP($A9,'Return Data'!$B$7:$R$1700,13,0)</f>
        <v>-8.6400000000000005E-2</v>
      </c>
      <c r="K9" s="66">
        <f t="shared" ref="K9:K41" si="3">RANK(J9,J$8:J$41,0)</f>
        <v>5</v>
      </c>
      <c r="L9" s="65">
        <f>VLOOKUP($A9,'Return Data'!$B$7:$R$1700,17,0)</f>
        <v>1.3633999999999999</v>
      </c>
      <c r="M9" s="66">
        <f t="shared" ref="M9:M41" si="4">RANK(L9,L$8:L$41,0)</f>
        <v>5</v>
      </c>
      <c r="N9" s="65"/>
      <c r="O9" s="66"/>
      <c r="P9" s="65"/>
      <c r="Q9" s="66"/>
      <c r="R9" s="65">
        <f>VLOOKUP($A9,'Return Data'!$B$7:$R$1700,16,0)</f>
        <v>5.6407999999999996</v>
      </c>
      <c r="S9" s="67">
        <f t="shared" ref="S9:S41" si="5">RANK(R9,R$8:R$41,0)</f>
        <v>27</v>
      </c>
    </row>
    <row r="10" spans="1:20" x14ac:dyDescent="0.3">
      <c r="A10" s="63" t="s">
        <v>1305</v>
      </c>
      <c r="B10" s="64">
        <f>VLOOKUP($A10,'Return Data'!$B$7:$R$1700,3,0)</f>
        <v>44026</v>
      </c>
      <c r="C10" s="65">
        <f>VLOOKUP($A10,'Return Data'!$B$7:$R$1700,4,0)</f>
        <v>90.48</v>
      </c>
      <c r="D10" s="65">
        <f>VLOOKUP($A10,'Return Data'!$B$7:$R$1700,10,0)</f>
        <v>13.326700000000001</v>
      </c>
      <c r="E10" s="66">
        <f t="shared" si="0"/>
        <v>24</v>
      </c>
      <c r="F10" s="65">
        <f>VLOOKUP($A10,'Return Data'!$B$7:$R$1700,11,0)</f>
        <v>-11.398400000000001</v>
      </c>
      <c r="G10" s="66">
        <f t="shared" si="1"/>
        <v>12</v>
      </c>
      <c r="H10" s="65">
        <f>VLOOKUP($A10,'Return Data'!$B$7:$R$1700,12,0)</f>
        <v>-4.7378</v>
      </c>
      <c r="I10" s="66">
        <f t="shared" si="2"/>
        <v>10</v>
      </c>
      <c r="J10" s="65">
        <f>VLOOKUP($A10,'Return Data'!$B$7:$R$1700,13,0)</f>
        <v>-6.5868000000000002</v>
      </c>
      <c r="K10" s="66">
        <f t="shared" si="3"/>
        <v>16</v>
      </c>
      <c r="L10" s="65">
        <f>VLOOKUP($A10,'Return Data'!$B$7:$R$1700,17,0)</f>
        <v>-3.6425999999999998</v>
      </c>
      <c r="M10" s="66">
        <f t="shared" si="4"/>
        <v>17</v>
      </c>
      <c r="N10" s="65">
        <f>VLOOKUP($A10,'Return Data'!$B$7:$R$1700,14,0)</f>
        <v>-1.5689</v>
      </c>
      <c r="O10" s="66">
        <f t="shared" ref="O10:O41" si="6">RANK(N10,N$8:N$41,0)</f>
        <v>21</v>
      </c>
      <c r="P10" s="65">
        <f>VLOOKUP($A10,'Return Data'!$B$7:$R$1700,15,0)</f>
        <v>2.6777000000000002</v>
      </c>
      <c r="Q10" s="66">
        <f t="shared" ref="Q10:Q41" si="7">RANK(P10,P$8:P$41,0)</f>
        <v>21</v>
      </c>
      <c r="R10" s="65">
        <f>VLOOKUP($A10,'Return Data'!$B$7:$R$1700,16,0)</f>
        <v>13.9649</v>
      </c>
      <c r="S10" s="67">
        <f t="shared" si="5"/>
        <v>12</v>
      </c>
    </row>
    <row r="11" spans="1:20" x14ac:dyDescent="0.3">
      <c r="A11" s="63" t="s">
        <v>1307</v>
      </c>
      <c r="B11" s="64">
        <f>VLOOKUP($A11,'Return Data'!$B$7:$R$1700,3,0)</f>
        <v>44026</v>
      </c>
      <c r="C11" s="65">
        <f>VLOOKUP($A11,'Return Data'!$B$7:$R$1700,4,0)</f>
        <v>43.689</v>
      </c>
      <c r="D11" s="65">
        <f>VLOOKUP($A11,'Return Data'!$B$7:$R$1700,10,0)</f>
        <v>13.472</v>
      </c>
      <c r="E11" s="66">
        <f t="shared" si="0"/>
        <v>22</v>
      </c>
      <c r="F11" s="65">
        <f>VLOOKUP($A11,'Return Data'!$B$7:$R$1700,11,0)</f>
        <v>-16.181000000000001</v>
      </c>
      <c r="G11" s="66">
        <f t="shared" si="1"/>
        <v>29</v>
      </c>
      <c r="H11" s="65">
        <f>VLOOKUP($A11,'Return Data'!$B$7:$R$1700,12,0)</f>
        <v>-6.6035000000000004</v>
      </c>
      <c r="I11" s="66">
        <f t="shared" si="2"/>
        <v>21</v>
      </c>
      <c r="J11" s="65">
        <f>VLOOKUP($A11,'Return Data'!$B$7:$R$1700,13,0)</f>
        <v>-5.9135999999999997</v>
      </c>
      <c r="K11" s="66">
        <f t="shared" si="3"/>
        <v>15</v>
      </c>
      <c r="L11" s="65">
        <f>VLOOKUP($A11,'Return Data'!$B$7:$R$1700,17,0)</f>
        <v>-2.2627000000000002</v>
      </c>
      <c r="M11" s="66">
        <f t="shared" si="4"/>
        <v>13</v>
      </c>
      <c r="N11" s="65">
        <f>VLOOKUP($A11,'Return Data'!$B$7:$R$1700,14,0)</f>
        <v>-1.0785</v>
      </c>
      <c r="O11" s="66">
        <f t="shared" si="6"/>
        <v>19</v>
      </c>
      <c r="P11" s="65">
        <f>VLOOKUP($A11,'Return Data'!$B$7:$R$1700,15,0)</f>
        <v>3.7743000000000002</v>
      </c>
      <c r="Q11" s="66">
        <f t="shared" si="7"/>
        <v>16</v>
      </c>
      <c r="R11" s="65">
        <f>VLOOKUP($A11,'Return Data'!$B$7:$R$1700,16,0)</f>
        <v>10.447699999999999</v>
      </c>
      <c r="S11" s="67">
        <f t="shared" si="5"/>
        <v>21</v>
      </c>
    </row>
    <row r="12" spans="1:20" x14ac:dyDescent="0.3">
      <c r="A12" s="63" t="s">
        <v>1311</v>
      </c>
      <c r="B12" s="64">
        <f>VLOOKUP($A12,'Return Data'!$B$7:$R$1700,3,0)</f>
        <v>44026</v>
      </c>
      <c r="C12" s="65">
        <f>VLOOKUP($A12,'Return Data'!$B$7:$R$1700,4,0)</f>
        <v>133.41</v>
      </c>
      <c r="D12" s="65">
        <f>VLOOKUP($A12,'Return Data'!$B$7:$R$1700,10,0)</f>
        <v>13.2417</v>
      </c>
      <c r="E12" s="66">
        <f t="shared" si="0"/>
        <v>25</v>
      </c>
      <c r="F12" s="65">
        <f>VLOOKUP($A12,'Return Data'!$B$7:$R$1700,11,0)</f>
        <v>-7.7641</v>
      </c>
      <c r="G12" s="66">
        <f t="shared" si="1"/>
        <v>4</v>
      </c>
      <c r="H12" s="65">
        <f>VLOOKUP($A12,'Return Data'!$B$7:$R$1700,12,0)</f>
        <v>-0.17960000000000001</v>
      </c>
      <c r="I12" s="66">
        <f t="shared" si="2"/>
        <v>5</v>
      </c>
      <c r="J12" s="65">
        <f>VLOOKUP($A12,'Return Data'!$B$7:$R$1700,13,0)</f>
        <v>-0.1646</v>
      </c>
      <c r="K12" s="66">
        <f t="shared" si="3"/>
        <v>6</v>
      </c>
      <c r="L12" s="65">
        <f>VLOOKUP($A12,'Return Data'!$B$7:$R$1700,17,0)</f>
        <v>2.0895999999999999</v>
      </c>
      <c r="M12" s="66">
        <f t="shared" si="4"/>
        <v>4</v>
      </c>
      <c r="N12" s="65">
        <f>VLOOKUP($A12,'Return Data'!$B$7:$R$1700,14,0)</f>
        <v>5.1153000000000004</v>
      </c>
      <c r="O12" s="66">
        <f t="shared" si="6"/>
        <v>3</v>
      </c>
      <c r="P12" s="65">
        <f>VLOOKUP($A12,'Return Data'!$B$7:$R$1700,15,0)</f>
        <v>6.3259999999999996</v>
      </c>
      <c r="Q12" s="66">
        <f t="shared" si="7"/>
        <v>4</v>
      </c>
      <c r="R12" s="65">
        <f>VLOOKUP($A12,'Return Data'!$B$7:$R$1700,16,0)</f>
        <v>16.633400000000002</v>
      </c>
      <c r="S12" s="67">
        <f t="shared" si="5"/>
        <v>4</v>
      </c>
    </row>
    <row r="13" spans="1:20" x14ac:dyDescent="0.3">
      <c r="A13" s="63" t="s">
        <v>1313</v>
      </c>
      <c r="B13" s="64">
        <f>VLOOKUP($A13,'Return Data'!$B$7:$R$1700,3,0)</f>
        <v>44026</v>
      </c>
      <c r="C13" s="65">
        <f>VLOOKUP($A13,'Return Data'!$B$7:$R$1700,4,0)</f>
        <v>483.03308008219801</v>
      </c>
      <c r="D13" s="65">
        <f>VLOOKUP($A13,'Return Data'!$B$7:$R$1700,10,0)</f>
        <v>13.848599999999999</v>
      </c>
      <c r="E13" s="66">
        <f t="shared" si="0"/>
        <v>19</v>
      </c>
      <c r="F13" s="65">
        <f>VLOOKUP($A13,'Return Data'!$B$7:$R$1700,11,0)</f>
        <v>-12.6534</v>
      </c>
      <c r="G13" s="66">
        <f t="shared" si="1"/>
        <v>16</v>
      </c>
      <c r="H13" s="65">
        <f>VLOOKUP($A13,'Return Data'!$B$7:$R$1700,12,0)</f>
        <v>-5.625</v>
      </c>
      <c r="I13" s="66">
        <f t="shared" si="2"/>
        <v>16</v>
      </c>
      <c r="J13" s="65">
        <f>VLOOKUP($A13,'Return Data'!$B$7:$R$1700,13,0)</f>
        <v>-1.8887</v>
      </c>
      <c r="K13" s="66">
        <f t="shared" si="3"/>
        <v>8</v>
      </c>
      <c r="L13" s="65">
        <f>VLOOKUP($A13,'Return Data'!$B$7:$R$1700,17,0)</f>
        <v>-0.1094</v>
      </c>
      <c r="M13" s="66">
        <f t="shared" si="4"/>
        <v>8</v>
      </c>
      <c r="N13" s="65">
        <f>VLOOKUP($A13,'Return Data'!$B$7:$R$1700,14,0)</f>
        <v>2.2400000000000002</v>
      </c>
      <c r="O13" s="66">
        <f t="shared" si="6"/>
        <v>7</v>
      </c>
      <c r="P13" s="65">
        <f>VLOOKUP($A13,'Return Data'!$B$7:$R$1700,15,0)</f>
        <v>6.1109</v>
      </c>
      <c r="Q13" s="66">
        <f t="shared" si="7"/>
        <v>6</v>
      </c>
      <c r="R13" s="65">
        <f>VLOOKUP($A13,'Return Data'!$B$7:$R$1700,16,0)</f>
        <v>18.170200000000001</v>
      </c>
      <c r="S13" s="67">
        <f t="shared" si="5"/>
        <v>2</v>
      </c>
    </row>
    <row r="14" spans="1:20" x14ac:dyDescent="0.3">
      <c r="A14" s="63" t="s">
        <v>1315</v>
      </c>
      <c r="B14" s="64">
        <f>VLOOKUP($A14,'Return Data'!$B$7:$R$1700,3,0)</f>
        <v>44026</v>
      </c>
      <c r="C14" s="65">
        <f>VLOOKUP($A14,'Return Data'!$B$7:$R$1700,4,0)</f>
        <v>13.103</v>
      </c>
      <c r="D14" s="65">
        <f>VLOOKUP($A14,'Return Data'!$B$7:$R$1700,10,0)</f>
        <v>13.7216</v>
      </c>
      <c r="E14" s="66">
        <f t="shared" si="0"/>
        <v>20</v>
      </c>
      <c r="F14" s="65">
        <f>VLOOKUP($A14,'Return Data'!$B$7:$R$1700,11,0)</f>
        <v>-14.426600000000001</v>
      </c>
      <c r="G14" s="66">
        <f t="shared" si="1"/>
        <v>23</v>
      </c>
      <c r="H14" s="65">
        <f>VLOOKUP($A14,'Return Data'!$B$7:$R$1700,12,0)</f>
        <v>-8.4539000000000009</v>
      </c>
      <c r="I14" s="66">
        <f t="shared" si="2"/>
        <v>26</v>
      </c>
      <c r="J14" s="65">
        <f>VLOOKUP($A14,'Return Data'!$B$7:$R$1700,13,0)</f>
        <v>-9.6095000000000006</v>
      </c>
      <c r="K14" s="66">
        <f t="shared" si="3"/>
        <v>26</v>
      </c>
      <c r="L14" s="65">
        <f>VLOOKUP($A14,'Return Data'!$B$7:$R$1700,17,0)</f>
        <v>-4.8769999999999998</v>
      </c>
      <c r="M14" s="66">
        <f t="shared" si="4"/>
        <v>21</v>
      </c>
      <c r="N14" s="65">
        <f>VLOOKUP($A14,'Return Data'!$B$7:$R$1700,14,0)</f>
        <v>1.4168000000000001</v>
      </c>
      <c r="O14" s="66">
        <f t="shared" si="6"/>
        <v>9</v>
      </c>
      <c r="P14" s="65">
        <f>VLOOKUP($A14,'Return Data'!$B$7:$R$1700,15,0)</f>
        <v>4.9668999999999999</v>
      </c>
      <c r="Q14" s="66">
        <f t="shared" si="7"/>
        <v>13</v>
      </c>
      <c r="R14" s="65">
        <f>VLOOKUP($A14,'Return Data'!$B$7:$R$1700,16,0)</f>
        <v>5.0871000000000004</v>
      </c>
      <c r="S14" s="67">
        <f t="shared" si="5"/>
        <v>28</v>
      </c>
    </row>
    <row r="15" spans="1:20" x14ac:dyDescent="0.3">
      <c r="A15" s="63" t="s">
        <v>1317</v>
      </c>
      <c r="B15" s="64">
        <f>VLOOKUP($A15,'Return Data'!$B$7:$R$1700,3,0)</f>
        <v>44026</v>
      </c>
      <c r="C15" s="65">
        <f>VLOOKUP($A15,'Return Data'!$B$7:$R$1700,4,0)</f>
        <v>9.5828000000000007</v>
      </c>
      <c r="D15" s="65">
        <f>VLOOKUP($A15,'Return Data'!$B$7:$R$1700,10,0)</f>
        <v>14.1068</v>
      </c>
      <c r="E15" s="66">
        <f t="shared" si="0"/>
        <v>18</v>
      </c>
      <c r="F15" s="65">
        <f>VLOOKUP($A15,'Return Data'!$B$7:$R$1700,11,0)</f>
        <v>-15.6243</v>
      </c>
      <c r="G15" s="66">
        <f t="shared" si="1"/>
        <v>26</v>
      </c>
      <c r="H15" s="65">
        <f>VLOOKUP($A15,'Return Data'!$B$7:$R$1700,12,0)</f>
        <v>-7.8532999999999999</v>
      </c>
      <c r="I15" s="66">
        <f t="shared" si="2"/>
        <v>23</v>
      </c>
      <c r="J15" s="65">
        <f>VLOOKUP($A15,'Return Data'!$B$7:$R$1700,13,0)</f>
        <v>-9.5510000000000002</v>
      </c>
      <c r="K15" s="66">
        <f t="shared" si="3"/>
        <v>25</v>
      </c>
      <c r="L15" s="65"/>
      <c r="M15" s="66"/>
      <c r="N15" s="65"/>
      <c r="O15" s="66"/>
      <c r="P15" s="65"/>
      <c r="Q15" s="66"/>
      <c r="R15" s="65">
        <f>VLOOKUP($A15,'Return Data'!$B$7:$R$1700,16,0)</f>
        <v>-2.0912000000000002</v>
      </c>
      <c r="S15" s="67">
        <f t="shared" si="5"/>
        <v>32</v>
      </c>
    </row>
    <row r="16" spans="1:20" x14ac:dyDescent="0.3">
      <c r="A16" s="63" t="s">
        <v>1318</v>
      </c>
      <c r="B16" s="64">
        <f>VLOOKUP($A16,'Return Data'!$B$7:$R$1700,3,0)</f>
        <v>44026</v>
      </c>
      <c r="C16" s="65">
        <f>VLOOKUP($A16,'Return Data'!$B$7:$R$1700,4,0)</f>
        <v>514.12900000000002</v>
      </c>
      <c r="D16" s="65">
        <f>VLOOKUP($A16,'Return Data'!$B$7:$R$1700,10,0)</f>
        <v>15.014900000000001</v>
      </c>
      <c r="E16" s="66">
        <f t="shared" si="0"/>
        <v>14</v>
      </c>
      <c r="F16" s="65">
        <f>VLOOKUP($A16,'Return Data'!$B$7:$R$1700,11,0)</f>
        <v>-15.1037</v>
      </c>
      <c r="G16" s="66">
        <f t="shared" si="1"/>
        <v>24</v>
      </c>
      <c r="H16" s="65">
        <f>VLOOKUP($A16,'Return Data'!$B$7:$R$1700,12,0)</f>
        <v>-8.3046000000000006</v>
      </c>
      <c r="I16" s="66">
        <f t="shared" si="2"/>
        <v>25</v>
      </c>
      <c r="J16" s="65">
        <f>VLOOKUP($A16,'Return Data'!$B$7:$R$1700,13,0)</f>
        <v>-10.734999999999999</v>
      </c>
      <c r="K16" s="66">
        <f t="shared" si="3"/>
        <v>29</v>
      </c>
      <c r="L16" s="65">
        <f>VLOOKUP($A16,'Return Data'!$B$7:$R$1700,17,0)</f>
        <v>-5.9748999999999999</v>
      </c>
      <c r="M16" s="66">
        <f t="shared" si="4"/>
        <v>26</v>
      </c>
      <c r="N16" s="65">
        <f>VLOOKUP($A16,'Return Data'!$B$7:$R$1700,14,0)</f>
        <v>-2.3100999999999998</v>
      </c>
      <c r="O16" s="66">
        <f t="shared" si="6"/>
        <v>23</v>
      </c>
      <c r="P16" s="65">
        <f>VLOOKUP($A16,'Return Data'!$B$7:$R$1700,15,0)</f>
        <v>2.6417999999999999</v>
      </c>
      <c r="Q16" s="66">
        <f t="shared" si="7"/>
        <v>22</v>
      </c>
      <c r="R16" s="65">
        <f>VLOOKUP($A16,'Return Data'!$B$7:$R$1700,16,0)</f>
        <v>16.492899999999999</v>
      </c>
      <c r="S16" s="67">
        <f t="shared" si="5"/>
        <v>5</v>
      </c>
    </row>
    <row r="17" spans="1:19" x14ac:dyDescent="0.3">
      <c r="A17" s="63" t="s">
        <v>1320</v>
      </c>
      <c r="B17" s="64">
        <f>VLOOKUP($A17,'Return Data'!$B$7:$R$1700,3,0)</f>
        <v>44026</v>
      </c>
      <c r="C17" s="65">
        <f>VLOOKUP($A17,'Return Data'!$B$7:$R$1700,4,0)</f>
        <v>538.55499999999995</v>
      </c>
      <c r="D17" s="65">
        <f>VLOOKUP($A17,'Return Data'!$B$7:$R$1700,10,0)</f>
        <v>11.8439</v>
      </c>
      <c r="E17" s="66">
        <f t="shared" si="0"/>
        <v>29</v>
      </c>
      <c r="F17" s="65">
        <f>VLOOKUP($A17,'Return Data'!$B$7:$R$1700,11,0)</f>
        <v>-21.242699999999999</v>
      </c>
      <c r="G17" s="66">
        <f t="shared" si="1"/>
        <v>33</v>
      </c>
      <c r="H17" s="65">
        <f>VLOOKUP($A17,'Return Data'!$B$7:$R$1700,12,0)</f>
        <v>-13.937799999999999</v>
      </c>
      <c r="I17" s="66">
        <f t="shared" si="2"/>
        <v>33</v>
      </c>
      <c r="J17" s="65">
        <f>VLOOKUP($A17,'Return Data'!$B$7:$R$1700,13,0)</f>
        <v>-20.350200000000001</v>
      </c>
      <c r="K17" s="66">
        <f t="shared" si="3"/>
        <v>32</v>
      </c>
      <c r="L17" s="65">
        <f>VLOOKUP($A17,'Return Data'!$B$7:$R$1700,17,0)</f>
        <v>-4.9561000000000002</v>
      </c>
      <c r="M17" s="66">
        <f t="shared" si="4"/>
        <v>22</v>
      </c>
      <c r="N17" s="65">
        <f>VLOOKUP($A17,'Return Data'!$B$7:$R$1700,14,0)</f>
        <v>-3.1423000000000001</v>
      </c>
      <c r="O17" s="66">
        <f t="shared" si="6"/>
        <v>26</v>
      </c>
      <c r="P17" s="65">
        <f>VLOOKUP($A17,'Return Data'!$B$7:$R$1700,15,0)</f>
        <v>2.6212</v>
      </c>
      <c r="Q17" s="66">
        <f t="shared" si="7"/>
        <v>23</v>
      </c>
      <c r="R17" s="65">
        <f>VLOOKUP($A17,'Return Data'!$B$7:$R$1700,16,0)</f>
        <v>16.884399999999999</v>
      </c>
      <c r="S17" s="67">
        <f t="shared" si="5"/>
        <v>3</v>
      </c>
    </row>
    <row r="18" spans="1:19" x14ac:dyDescent="0.3">
      <c r="A18" s="63" t="s">
        <v>1322</v>
      </c>
      <c r="B18" s="64">
        <f>VLOOKUP($A18,'Return Data'!$B$7:$R$1700,3,0)</f>
        <v>44026</v>
      </c>
      <c r="C18" s="65">
        <f>VLOOKUP($A18,'Return Data'!$B$7:$R$1700,4,0)</f>
        <v>77.183899999999994</v>
      </c>
      <c r="D18" s="65">
        <f>VLOOKUP($A18,'Return Data'!$B$7:$R$1700,10,0)</f>
        <v>16.002700000000001</v>
      </c>
      <c r="E18" s="66">
        <f t="shared" si="0"/>
        <v>9</v>
      </c>
      <c r="F18" s="65">
        <f>VLOOKUP($A18,'Return Data'!$B$7:$R$1700,11,0)</f>
        <v>-13.825200000000001</v>
      </c>
      <c r="G18" s="66">
        <f t="shared" si="1"/>
        <v>20</v>
      </c>
      <c r="H18" s="65">
        <f>VLOOKUP($A18,'Return Data'!$B$7:$R$1700,12,0)</f>
        <v>-4.3978999999999999</v>
      </c>
      <c r="I18" s="66">
        <f t="shared" si="2"/>
        <v>9</v>
      </c>
      <c r="J18" s="65">
        <f>VLOOKUP($A18,'Return Data'!$B$7:$R$1700,13,0)</f>
        <v>-7.5773999999999999</v>
      </c>
      <c r="K18" s="66">
        <f t="shared" si="3"/>
        <v>20</v>
      </c>
      <c r="L18" s="65">
        <f>VLOOKUP($A18,'Return Data'!$B$7:$R$1700,17,0)</f>
        <v>-5.8101000000000003</v>
      </c>
      <c r="M18" s="66">
        <f t="shared" si="4"/>
        <v>25</v>
      </c>
      <c r="N18" s="65">
        <f>VLOOKUP($A18,'Return Data'!$B$7:$R$1700,14,0)</f>
        <v>-2.3622999999999998</v>
      </c>
      <c r="O18" s="66">
        <f t="shared" si="6"/>
        <v>24</v>
      </c>
      <c r="P18" s="65">
        <f>VLOOKUP($A18,'Return Data'!$B$7:$R$1700,15,0)</f>
        <v>3.2776999999999998</v>
      </c>
      <c r="Q18" s="66">
        <f t="shared" si="7"/>
        <v>20</v>
      </c>
      <c r="R18" s="65">
        <f>VLOOKUP($A18,'Return Data'!$B$7:$R$1700,16,0)</f>
        <v>13.273</v>
      </c>
      <c r="S18" s="67">
        <f t="shared" si="5"/>
        <v>14</v>
      </c>
    </row>
    <row r="19" spans="1:19" x14ac:dyDescent="0.3">
      <c r="A19" s="63" t="s">
        <v>1324</v>
      </c>
      <c r="B19" s="64">
        <f>VLOOKUP($A19,'Return Data'!$B$7:$R$1700,3,0)</f>
        <v>44026</v>
      </c>
      <c r="C19" s="65">
        <f>VLOOKUP($A19,'Return Data'!$B$7:$R$1700,4,0)</f>
        <v>248.25</v>
      </c>
      <c r="D19" s="65">
        <f>VLOOKUP($A19,'Return Data'!$B$7:$R$1700,10,0)</f>
        <v>13.134</v>
      </c>
      <c r="E19" s="66">
        <f t="shared" si="0"/>
        <v>26</v>
      </c>
      <c r="F19" s="65">
        <f>VLOOKUP($A19,'Return Data'!$B$7:$R$1700,11,0)</f>
        <v>-19.0181</v>
      </c>
      <c r="G19" s="66">
        <f t="shared" si="1"/>
        <v>31</v>
      </c>
      <c r="H19" s="65">
        <f>VLOOKUP($A19,'Return Data'!$B$7:$R$1700,12,0)</f>
        <v>-11.0151</v>
      </c>
      <c r="I19" s="66">
        <f t="shared" si="2"/>
        <v>30</v>
      </c>
      <c r="J19" s="65">
        <f>VLOOKUP($A19,'Return Data'!$B$7:$R$1700,13,0)</f>
        <v>-15.096299999999999</v>
      </c>
      <c r="K19" s="66">
        <f t="shared" si="3"/>
        <v>31</v>
      </c>
      <c r="L19" s="65">
        <f>VLOOKUP($A19,'Return Data'!$B$7:$R$1700,17,0)</f>
        <v>-4.7672999999999996</v>
      </c>
      <c r="M19" s="66">
        <f t="shared" si="4"/>
        <v>19</v>
      </c>
      <c r="N19" s="65">
        <f>VLOOKUP($A19,'Return Data'!$B$7:$R$1700,14,0)</f>
        <v>-1.5485</v>
      </c>
      <c r="O19" s="66">
        <f t="shared" si="6"/>
        <v>20</v>
      </c>
      <c r="P19" s="65">
        <f>VLOOKUP($A19,'Return Data'!$B$7:$R$1700,15,0)</f>
        <v>3.8035000000000001</v>
      </c>
      <c r="Q19" s="66">
        <f t="shared" si="7"/>
        <v>15</v>
      </c>
      <c r="R19" s="65">
        <f>VLOOKUP($A19,'Return Data'!$B$7:$R$1700,16,0)</f>
        <v>13.255599999999999</v>
      </c>
      <c r="S19" s="67">
        <f t="shared" si="5"/>
        <v>15</v>
      </c>
    </row>
    <row r="20" spans="1:19" x14ac:dyDescent="0.3">
      <c r="A20" s="63" t="s">
        <v>1326</v>
      </c>
      <c r="B20" s="64">
        <f>VLOOKUP($A20,'Return Data'!$B$7:$R$1700,3,0)</f>
        <v>44026</v>
      </c>
      <c r="C20" s="65">
        <f>VLOOKUP($A20,'Return Data'!$B$7:$R$1700,4,0)</f>
        <v>20.02</v>
      </c>
      <c r="D20" s="65">
        <f>VLOOKUP($A20,'Return Data'!$B$7:$R$1700,10,0)</f>
        <v>14.2042</v>
      </c>
      <c r="E20" s="66">
        <f t="shared" si="0"/>
        <v>17</v>
      </c>
      <c r="F20" s="65">
        <f>VLOOKUP($A20,'Return Data'!$B$7:$R$1700,11,0)</f>
        <v>-11.2982</v>
      </c>
      <c r="G20" s="66">
        <f t="shared" si="1"/>
        <v>11</v>
      </c>
      <c r="H20" s="65">
        <f>VLOOKUP($A20,'Return Data'!$B$7:$R$1700,12,0)</f>
        <v>-5.2083000000000004</v>
      </c>
      <c r="I20" s="66">
        <f t="shared" si="2"/>
        <v>14</v>
      </c>
      <c r="J20" s="65">
        <f>VLOOKUP($A20,'Return Data'!$B$7:$R$1700,13,0)</f>
        <v>-2.3414999999999999</v>
      </c>
      <c r="K20" s="66">
        <f t="shared" si="3"/>
        <v>11</v>
      </c>
      <c r="L20" s="65">
        <f>VLOOKUP($A20,'Return Data'!$B$7:$R$1700,17,0)</f>
        <v>-3.0884</v>
      </c>
      <c r="M20" s="66">
        <f t="shared" si="4"/>
        <v>15</v>
      </c>
      <c r="N20" s="65">
        <f>VLOOKUP($A20,'Return Data'!$B$7:$R$1700,14,0)</f>
        <v>0.1837</v>
      </c>
      <c r="O20" s="66">
        <f t="shared" si="6"/>
        <v>13</v>
      </c>
      <c r="P20" s="65">
        <f>VLOOKUP($A20,'Return Data'!$B$7:$R$1700,15,0)</f>
        <v>3.3329</v>
      </c>
      <c r="Q20" s="66">
        <f t="shared" si="7"/>
        <v>18</v>
      </c>
      <c r="R20" s="65">
        <f>VLOOKUP($A20,'Return Data'!$B$7:$R$1700,16,0)</f>
        <v>11.6455</v>
      </c>
      <c r="S20" s="67">
        <f t="shared" si="5"/>
        <v>18</v>
      </c>
    </row>
    <row r="21" spans="1:19" x14ac:dyDescent="0.3">
      <c r="A21" s="63" t="s">
        <v>1329</v>
      </c>
      <c r="B21" s="64">
        <f>VLOOKUP($A21,'Return Data'!$B$7:$R$1700,3,0)</f>
        <v>44026</v>
      </c>
      <c r="C21" s="65">
        <f>VLOOKUP($A21,'Return Data'!$B$7:$R$1700,4,0)</f>
        <v>81.430000000000007</v>
      </c>
      <c r="D21" s="65">
        <f>VLOOKUP($A21,'Return Data'!$B$7:$R$1700,10,0)</f>
        <v>9.6257000000000001</v>
      </c>
      <c r="E21" s="66">
        <f t="shared" si="0"/>
        <v>33</v>
      </c>
      <c r="F21" s="65">
        <f>VLOOKUP($A21,'Return Data'!$B$7:$R$1700,11,0)</f>
        <v>-17.229099999999999</v>
      </c>
      <c r="G21" s="66">
        <f t="shared" si="1"/>
        <v>30</v>
      </c>
      <c r="H21" s="65">
        <f>VLOOKUP($A21,'Return Data'!$B$7:$R$1700,12,0)</f>
        <v>-11.4217</v>
      </c>
      <c r="I21" s="66">
        <f t="shared" si="2"/>
        <v>31</v>
      </c>
      <c r="J21" s="65">
        <f>VLOOKUP($A21,'Return Data'!$B$7:$R$1700,13,0)</f>
        <v>-9.9923000000000002</v>
      </c>
      <c r="K21" s="66">
        <f t="shared" si="3"/>
        <v>27</v>
      </c>
      <c r="L21" s="65">
        <f>VLOOKUP($A21,'Return Data'!$B$7:$R$1700,17,0)</f>
        <v>-6.9173999999999998</v>
      </c>
      <c r="M21" s="66">
        <f t="shared" si="4"/>
        <v>27</v>
      </c>
      <c r="N21" s="65">
        <f>VLOOKUP($A21,'Return Data'!$B$7:$R$1700,14,0)</f>
        <v>-2.7650000000000001</v>
      </c>
      <c r="O21" s="66">
        <f t="shared" si="6"/>
        <v>25</v>
      </c>
      <c r="P21" s="65">
        <f>VLOOKUP($A21,'Return Data'!$B$7:$R$1700,15,0)</f>
        <v>1.9749000000000001</v>
      </c>
      <c r="Q21" s="66">
        <f t="shared" si="7"/>
        <v>25</v>
      </c>
      <c r="R21" s="65">
        <f>VLOOKUP($A21,'Return Data'!$B$7:$R$1700,16,0)</f>
        <v>15.2201</v>
      </c>
      <c r="S21" s="67">
        <f t="shared" si="5"/>
        <v>8</v>
      </c>
    </row>
    <row r="22" spans="1:19" x14ac:dyDescent="0.3">
      <c r="A22" s="63" t="s">
        <v>1331</v>
      </c>
      <c r="B22" s="64">
        <f>VLOOKUP($A22,'Return Data'!$B$7:$R$1700,3,0)</f>
        <v>44026</v>
      </c>
      <c r="C22" s="65">
        <f>VLOOKUP($A22,'Return Data'!$B$7:$R$1700,4,0)</f>
        <v>43.93</v>
      </c>
      <c r="D22" s="65">
        <f>VLOOKUP($A22,'Return Data'!$B$7:$R$1700,10,0)</f>
        <v>14.729699999999999</v>
      </c>
      <c r="E22" s="66">
        <f t="shared" si="0"/>
        <v>15</v>
      </c>
      <c r="F22" s="65">
        <f>VLOOKUP($A22,'Return Data'!$B$7:$R$1700,11,0)</f>
        <v>-10.9467</v>
      </c>
      <c r="G22" s="66">
        <f t="shared" si="1"/>
        <v>10</v>
      </c>
      <c r="H22" s="65">
        <f>VLOOKUP($A22,'Return Data'!$B$7:$R$1700,12,0)</f>
        <v>-4.7484999999999999</v>
      </c>
      <c r="I22" s="66">
        <f t="shared" si="2"/>
        <v>11</v>
      </c>
      <c r="J22" s="65">
        <f>VLOOKUP($A22,'Return Data'!$B$7:$R$1700,13,0)</f>
        <v>-3.8731</v>
      </c>
      <c r="K22" s="66">
        <f t="shared" si="3"/>
        <v>13</v>
      </c>
      <c r="L22" s="65">
        <f>VLOOKUP($A22,'Return Data'!$B$7:$R$1700,17,0)</f>
        <v>-5.0877999999999997</v>
      </c>
      <c r="M22" s="66">
        <f t="shared" si="4"/>
        <v>23</v>
      </c>
      <c r="N22" s="65">
        <f>VLOOKUP($A22,'Return Data'!$B$7:$R$1700,14,0)</f>
        <v>-1.0028999999999999</v>
      </c>
      <c r="O22" s="66">
        <f t="shared" si="6"/>
        <v>18</v>
      </c>
      <c r="P22" s="65">
        <f>VLOOKUP($A22,'Return Data'!$B$7:$R$1700,15,0)</f>
        <v>3.9136000000000002</v>
      </c>
      <c r="Q22" s="66">
        <f t="shared" si="7"/>
        <v>14</v>
      </c>
      <c r="R22" s="65">
        <f>VLOOKUP($A22,'Return Data'!$B$7:$R$1700,16,0)</f>
        <v>12.748799999999999</v>
      </c>
      <c r="S22" s="67">
        <f t="shared" si="5"/>
        <v>16</v>
      </c>
    </row>
    <row r="23" spans="1:19" x14ac:dyDescent="0.3">
      <c r="A23" s="63" t="s">
        <v>1334</v>
      </c>
      <c r="B23" s="64">
        <f>VLOOKUP($A23,'Return Data'!$B$7:$R$1700,3,0)</f>
        <v>44026</v>
      </c>
      <c r="C23" s="65">
        <f>VLOOKUP($A23,'Return Data'!$B$7:$R$1700,4,0)</f>
        <v>9.2734000000000005</v>
      </c>
      <c r="D23" s="65">
        <f>VLOOKUP($A23,'Return Data'!$B$7:$R$1700,10,0)</f>
        <v>11.2532</v>
      </c>
      <c r="E23" s="66">
        <f t="shared" si="0"/>
        <v>31</v>
      </c>
      <c r="F23" s="65">
        <f>VLOOKUP($A23,'Return Data'!$B$7:$R$1700,11,0)</f>
        <v>-19.5213</v>
      </c>
      <c r="G23" s="66">
        <f t="shared" si="1"/>
        <v>32</v>
      </c>
      <c r="H23" s="65">
        <f>VLOOKUP($A23,'Return Data'!$B$7:$R$1700,12,0)</f>
        <v>-11.7659</v>
      </c>
      <c r="I23" s="66">
        <f t="shared" si="2"/>
        <v>32</v>
      </c>
      <c r="J23" s="65">
        <f>VLOOKUP($A23,'Return Data'!$B$7:$R$1700,13,0)</f>
        <v>-9.4465000000000003</v>
      </c>
      <c r="K23" s="66">
        <f t="shared" si="3"/>
        <v>24</v>
      </c>
      <c r="L23" s="65"/>
      <c r="M23" s="66"/>
      <c r="N23" s="65"/>
      <c r="O23" s="66"/>
      <c r="P23" s="65"/>
      <c r="Q23" s="66"/>
      <c r="R23" s="65">
        <f>VLOOKUP($A23,'Return Data'!$B$7:$R$1700,16,0)</f>
        <v>-6.2588999999999997</v>
      </c>
      <c r="S23" s="67">
        <f t="shared" si="5"/>
        <v>34</v>
      </c>
    </row>
    <row r="24" spans="1:19" x14ac:dyDescent="0.3">
      <c r="A24" s="63" t="s">
        <v>1335</v>
      </c>
      <c r="B24" s="64">
        <f>VLOOKUP($A24,'Return Data'!$B$7:$R$1700,3,0)</f>
        <v>44026</v>
      </c>
      <c r="C24" s="65">
        <f>VLOOKUP($A24,'Return Data'!$B$7:$R$1700,4,0)</f>
        <v>30.452200000000001</v>
      </c>
      <c r="D24" s="65">
        <f>VLOOKUP($A24,'Return Data'!$B$7:$R$1700,10,0)</f>
        <v>13.3569</v>
      </c>
      <c r="E24" s="66">
        <f t="shared" si="0"/>
        <v>23</v>
      </c>
      <c r="F24" s="65">
        <f>VLOOKUP($A24,'Return Data'!$B$7:$R$1700,11,0)</f>
        <v>-13.8262</v>
      </c>
      <c r="G24" s="66">
        <f t="shared" si="1"/>
        <v>21</v>
      </c>
      <c r="H24" s="65">
        <f>VLOOKUP($A24,'Return Data'!$B$7:$R$1700,12,0)</f>
        <v>-8.8047000000000004</v>
      </c>
      <c r="I24" s="66">
        <f t="shared" si="2"/>
        <v>27</v>
      </c>
      <c r="J24" s="65">
        <f>VLOOKUP($A24,'Return Data'!$B$7:$R$1700,13,0)</f>
        <v>-2.7201</v>
      </c>
      <c r="K24" s="66">
        <f t="shared" si="3"/>
        <v>12</v>
      </c>
      <c r="L24" s="65">
        <f>VLOOKUP($A24,'Return Data'!$B$7:$R$1700,17,0)</f>
        <v>-1.5689</v>
      </c>
      <c r="M24" s="66">
        <f t="shared" si="4"/>
        <v>12</v>
      </c>
      <c r="N24" s="65">
        <f>VLOOKUP($A24,'Return Data'!$B$7:$R$1700,14,0)</f>
        <v>1.014</v>
      </c>
      <c r="O24" s="66">
        <f t="shared" si="6"/>
        <v>10</v>
      </c>
      <c r="P24" s="65">
        <f>VLOOKUP($A24,'Return Data'!$B$7:$R$1700,15,0)</f>
        <v>5.7755000000000001</v>
      </c>
      <c r="Q24" s="66">
        <f t="shared" si="7"/>
        <v>9</v>
      </c>
      <c r="R24" s="65">
        <f>VLOOKUP($A24,'Return Data'!$B$7:$R$1700,16,0)</f>
        <v>9.8847000000000005</v>
      </c>
      <c r="S24" s="67">
        <f t="shared" si="5"/>
        <v>22</v>
      </c>
    </row>
    <row r="25" spans="1:19" x14ac:dyDescent="0.3">
      <c r="A25" s="63" t="s">
        <v>1337</v>
      </c>
      <c r="B25" s="64">
        <f>VLOOKUP($A25,'Return Data'!$B$7:$R$1700,3,0)</f>
        <v>44026</v>
      </c>
      <c r="C25" s="65">
        <f>VLOOKUP($A25,'Return Data'!$B$7:$R$1700,4,0)</f>
        <v>32.921999999999997</v>
      </c>
      <c r="D25" s="65">
        <f>VLOOKUP($A25,'Return Data'!$B$7:$R$1700,10,0)</f>
        <v>16.7944</v>
      </c>
      <c r="E25" s="66">
        <f t="shared" si="0"/>
        <v>6</v>
      </c>
      <c r="F25" s="65">
        <f>VLOOKUP($A25,'Return Data'!$B$7:$R$1700,11,0)</f>
        <v>-13.7264</v>
      </c>
      <c r="G25" s="66">
        <f t="shared" si="1"/>
        <v>18</v>
      </c>
      <c r="H25" s="65">
        <f>VLOOKUP($A25,'Return Data'!$B$7:$R$1700,12,0)</f>
        <v>-5.7297000000000002</v>
      </c>
      <c r="I25" s="66">
        <f t="shared" si="2"/>
        <v>18</v>
      </c>
      <c r="J25" s="65">
        <f>VLOOKUP($A25,'Return Data'!$B$7:$R$1700,13,0)</f>
        <v>-7.3455000000000004</v>
      </c>
      <c r="K25" s="66">
        <f t="shared" si="3"/>
        <v>19</v>
      </c>
      <c r="L25" s="65">
        <f>VLOOKUP($A25,'Return Data'!$B$7:$R$1700,17,0)</f>
        <v>-0.98780000000000001</v>
      </c>
      <c r="M25" s="66">
        <f t="shared" si="4"/>
        <v>10</v>
      </c>
      <c r="N25" s="65">
        <f>VLOOKUP($A25,'Return Data'!$B$7:$R$1700,14,0)</f>
        <v>1.4534</v>
      </c>
      <c r="O25" s="66">
        <f t="shared" si="6"/>
        <v>8</v>
      </c>
      <c r="P25" s="65">
        <f>VLOOKUP($A25,'Return Data'!$B$7:$R$1700,15,0)</f>
        <v>7.0723000000000003</v>
      </c>
      <c r="Q25" s="66">
        <f t="shared" si="7"/>
        <v>3</v>
      </c>
      <c r="R25" s="65">
        <f>VLOOKUP($A25,'Return Data'!$B$7:$R$1700,16,0)</f>
        <v>11.611700000000001</v>
      </c>
      <c r="S25" s="67">
        <f t="shared" si="5"/>
        <v>19</v>
      </c>
    </row>
    <row r="26" spans="1:19" x14ac:dyDescent="0.3">
      <c r="A26" s="63" t="s">
        <v>1340</v>
      </c>
      <c r="B26" s="64">
        <f>VLOOKUP($A26,'Return Data'!$B$7:$R$1700,3,0)</f>
        <v>44026</v>
      </c>
      <c r="C26" s="65">
        <f>VLOOKUP($A26,'Return Data'!$B$7:$R$1700,4,0)</f>
        <v>74.805000000000007</v>
      </c>
      <c r="D26" s="65">
        <f>VLOOKUP($A26,'Return Data'!$B$7:$R$1700,10,0)</f>
        <v>17.394600000000001</v>
      </c>
      <c r="E26" s="66">
        <f t="shared" si="0"/>
        <v>5</v>
      </c>
      <c r="F26" s="65">
        <f>VLOOKUP($A26,'Return Data'!$B$7:$R$1700,11,0)</f>
        <v>-12.4832</v>
      </c>
      <c r="G26" s="66">
        <f t="shared" si="1"/>
        <v>15</v>
      </c>
      <c r="H26" s="65">
        <f>VLOOKUP($A26,'Return Data'!$B$7:$R$1700,12,0)</f>
        <v>-5.1973000000000003</v>
      </c>
      <c r="I26" s="66">
        <f t="shared" si="2"/>
        <v>13</v>
      </c>
      <c r="J26" s="65">
        <f>VLOOKUP($A26,'Return Data'!$B$7:$R$1700,13,0)</f>
        <v>-7.8552</v>
      </c>
      <c r="K26" s="66">
        <f t="shared" si="3"/>
        <v>21</v>
      </c>
      <c r="L26" s="65">
        <f>VLOOKUP($A26,'Return Data'!$B$7:$R$1700,17,0)</f>
        <v>-5.2534000000000001</v>
      </c>
      <c r="M26" s="66">
        <f t="shared" si="4"/>
        <v>24</v>
      </c>
      <c r="N26" s="65">
        <f>VLOOKUP($A26,'Return Data'!$B$7:$R$1700,14,0)</f>
        <v>-0.87139999999999995</v>
      </c>
      <c r="O26" s="66">
        <f t="shared" si="6"/>
        <v>16</v>
      </c>
      <c r="P26" s="65">
        <f>VLOOKUP($A26,'Return Data'!$B$7:$R$1700,15,0)</f>
        <v>3.3938999999999999</v>
      </c>
      <c r="Q26" s="66">
        <f t="shared" si="7"/>
        <v>17</v>
      </c>
      <c r="R26" s="65">
        <f>VLOOKUP($A26,'Return Data'!$B$7:$R$1700,16,0)</f>
        <v>14.182399999999999</v>
      </c>
      <c r="S26" s="67">
        <f t="shared" si="5"/>
        <v>10</v>
      </c>
    </row>
    <row r="27" spans="1:19" x14ac:dyDescent="0.3">
      <c r="A27" s="63" t="s">
        <v>1341</v>
      </c>
      <c r="B27" s="64">
        <f>VLOOKUP($A27,'Return Data'!$B$7:$R$1700,3,0)</f>
        <v>44026</v>
      </c>
      <c r="C27" s="65">
        <f>VLOOKUP($A27,'Return Data'!$B$7:$R$1700,4,0)</f>
        <v>44.433500000000002</v>
      </c>
      <c r="D27" s="65">
        <f>VLOOKUP($A27,'Return Data'!$B$7:$R$1700,10,0)</f>
        <v>11.492599999999999</v>
      </c>
      <c r="E27" s="66">
        <f t="shared" si="0"/>
        <v>30</v>
      </c>
      <c r="F27" s="65">
        <f>VLOOKUP($A27,'Return Data'!$B$7:$R$1700,11,0)</f>
        <v>-13.959899999999999</v>
      </c>
      <c r="G27" s="66">
        <f t="shared" si="1"/>
        <v>22</v>
      </c>
      <c r="H27" s="65">
        <f>VLOOKUP($A27,'Return Data'!$B$7:$R$1700,12,0)</f>
        <v>-6.3296000000000001</v>
      </c>
      <c r="I27" s="66">
        <f t="shared" si="2"/>
        <v>20</v>
      </c>
      <c r="J27" s="65">
        <f>VLOOKUP($A27,'Return Data'!$B$7:$R$1700,13,0)</f>
        <v>-4.7835999999999999</v>
      </c>
      <c r="K27" s="66">
        <f t="shared" si="3"/>
        <v>14</v>
      </c>
      <c r="L27" s="65">
        <f>VLOOKUP($A27,'Return Data'!$B$7:$R$1700,17,0)</f>
        <v>0.43230000000000002</v>
      </c>
      <c r="M27" s="66">
        <f t="shared" si="4"/>
        <v>7</v>
      </c>
      <c r="N27" s="65">
        <f>VLOOKUP($A27,'Return Data'!$B$7:$R$1700,14,0)</f>
        <v>0.94320000000000004</v>
      </c>
      <c r="O27" s="66">
        <f t="shared" si="6"/>
        <v>11</v>
      </c>
      <c r="P27" s="65">
        <f>VLOOKUP($A27,'Return Data'!$B$7:$R$1700,15,0)</f>
        <v>2.0365000000000002</v>
      </c>
      <c r="Q27" s="66">
        <f t="shared" si="7"/>
        <v>24</v>
      </c>
      <c r="R27" s="65">
        <f>VLOOKUP($A27,'Return Data'!$B$7:$R$1700,16,0)</f>
        <v>7.9183000000000003</v>
      </c>
      <c r="S27" s="67">
        <f t="shared" si="5"/>
        <v>24</v>
      </c>
    </row>
    <row r="28" spans="1:19" x14ac:dyDescent="0.3">
      <c r="A28" s="63" t="s">
        <v>1344</v>
      </c>
      <c r="B28" s="64">
        <f>VLOOKUP($A28,'Return Data'!$B$7:$R$1700,3,0)</f>
        <v>44026</v>
      </c>
      <c r="C28" s="65">
        <f>VLOOKUP($A28,'Return Data'!$B$7:$R$1700,4,0)</f>
        <v>10.698</v>
      </c>
      <c r="D28" s="65">
        <f>VLOOKUP($A28,'Return Data'!$B$7:$R$1700,10,0)</f>
        <v>15.6366</v>
      </c>
      <c r="E28" s="66">
        <f t="shared" si="0"/>
        <v>10</v>
      </c>
      <c r="F28" s="65">
        <f>VLOOKUP($A28,'Return Data'!$B$7:$R$1700,11,0)</f>
        <v>-10.5488</v>
      </c>
      <c r="G28" s="66">
        <f t="shared" si="1"/>
        <v>8</v>
      </c>
      <c r="H28" s="65">
        <f>VLOOKUP($A28,'Return Data'!$B$7:$R$1700,12,0)</f>
        <v>-1.0416000000000001</v>
      </c>
      <c r="I28" s="66">
        <f t="shared" si="2"/>
        <v>6</v>
      </c>
      <c r="J28" s="65">
        <f>VLOOKUP($A28,'Return Data'!$B$7:$R$1700,13,0)</f>
        <v>-1.2334000000000001</v>
      </c>
      <c r="K28" s="66">
        <f t="shared" si="3"/>
        <v>7</v>
      </c>
      <c r="L28" s="65">
        <f>VLOOKUP($A28,'Return Data'!$B$7:$R$1700,17,0)</f>
        <v>0.5726</v>
      </c>
      <c r="M28" s="66">
        <f t="shared" si="4"/>
        <v>6</v>
      </c>
      <c r="N28" s="65">
        <f>VLOOKUP($A28,'Return Data'!$B$7:$R$1700,14,0)</f>
        <v>0.89680000000000004</v>
      </c>
      <c r="O28" s="66">
        <f t="shared" si="6"/>
        <v>12</v>
      </c>
      <c r="P28" s="65"/>
      <c r="Q28" s="66"/>
      <c r="R28" s="65">
        <f>VLOOKUP($A28,'Return Data'!$B$7:$R$1700,16,0)</f>
        <v>2.1457000000000002</v>
      </c>
      <c r="S28" s="67">
        <f t="shared" si="5"/>
        <v>29</v>
      </c>
    </row>
    <row r="29" spans="1:19" x14ac:dyDescent="0.3">
      <c r="A29" s="63" t="s">
        <v>1346</v>
      </c>
      <c r="B29" s="64">
        <f>VLOOKUP($A29,'Return Data'!$B$7:$R$1700,3,0)</f>
        <v>44026</v>
      </c>
      <c r="C29" s="65">
        <f>VLOOKUP($A29,'Return Data'!$B$7:$R$1700,4,0)</f>
        <v>24.005299999999998</v>
      </c>
      <c r="D29" s="65">
        <f>VLOOKUP($A29,'Return Data'!$B$7:$R$1700,10,0)</f>
        <v>17.6448</v>
      </c>
      <c r="E29" s="66">
        <f t="shared" si="0"/>
        <v>4</v>
      </c>
      <c r="F29" s="65">
        <f>VLOOKUP($A29,'Return Data'!$B$7:$R$1700,11,0)</f>
        <v>-12.0617</v>
      </c>
      <c r="G29" s="66">
        <f t="shared" si="1"/>
        <v>14</v>
      </c>
      <c r="H29" s="65">
        <f>VLOOKUP($A29,'Return Data'!$B$7:$R$1700,12,0)</f>
        <v>-7.0976999999999997</v>
      </c>
      <c r="I29" s="66">
        <f t="shared" si="2"/>
        <v>22</v>
      </c>
      <c r="J29" s="65">
        <f>VLOOKUP($A29,'Return Data'!$B$7:$R$1700,13,0)</f>
        <v>-6.6910999999999996</v>
      </c>
      <c r="K29" s="66">
        <f t="shared" si="3"/>
        <v>17</v>
      </c>
      <c r="L29" s="65">
        <f>VLOOKUP($A29,'Return Data'!$B$7:$R$1700,17,0)</f>
        <v>-4.8297999999999996</v>
      </c>
      <c r="M29" s="66">
        <f t="shared" si="4"/>
        <v>20</v>
      </c>
      <c r="N29" s="65">
        <f>VLOOKUP($A29,'Return Data'!$B$7:$R$1700,14,0)</f>
        <v>-0.95040000000000002</v>
      </c>
      <c r="O29" s="66">
        <f t="shared" si="6"/>
        <v>17</v>
      </c>
      <c r="P29" s="65">
        <f>VLOOKUP($A29,'Return Data'!$B$7:$R$1700,15,0)</f>
        <v>5.7704000000000004</v>
      </c>
      <c r="Q29" s="66">
        <f t="shared" si="7"/>
        <v>10</v>
      </c>
      <c r="R29" s="65">
        <f>VLOOKUP($A29,'Return Data'!$B$7:$R$1700,16,0)</f>
        <v>15.1271</v>
      </c>
      <c r="S29" s="67">
        <f t="shared" si="5"/>
        <v>9</v>
      </c>
    </row>
    <row r="30" spans="1:19" x14ac:dyDescent="0.3">
      <c r="A30" s="63" t="s">
        <v>1347</v>
      </c>
      <c r="B30" s="64">
        <f>VLOOKUP($A30,'Return Data'!$B$7:$R$1700,3,0)</f>
        <v>44026</v>
      </c>
      <c r="C30" s="65">
        <f>VLOOKUP($A30,'Return Data'!$B$7:$R$1700,4,0)</f>
        <v>74.363699999999994</v>
      </c>
      <c r="D30" s="65">
        <f>VLOOKUP($A30,'Return Data'!$B$7:$R$1700,10,0)</f>
        <v>10.864699999999999</v>
      </c>
      <c r="E30" s="66">
        <f t="shared" si="0"/>
        <v>32</v>
      </c>
      <c r="F30" s="65">
        <f>VLOOKUP($A30,'Return Data'!$B$7:$R$1700,11,0)</f>
        <v>-25.356000000000002</v>
      </c>
      <c r="G30" s="66">
        <f t="shared" si="1"/>
        <v>34</v>
      </c>
      <c r="H30" s="65">
        <f>VLOOKUP($A30,'Return Data'!$B$7:$R$1700,12,0)</f>
        <v>-18.2224</v>
      </c>
      <c r="I30" s="66">
        <f t="shared" si="2"/>
        <v>34</v>
      </c>
      <c r="J30" s="65">
        <f>VLOOKUP($A30,'Return Data'!$B$7:$R$1700,13,0)</f>
        <v>-24.215699999999998</v>
      </c>
      <c r="K30" s="66">
        <f t="shared" si="3"/>
        <v>33</v>
      </c>
      <c r="L30" s="65">
        <f>VLOOKUP($A30,'Return Data'!$B$7:$R$1700,17,0)</f>
        <v>-8.2522000000000002</v>
      </c>
      <c r="M30" s="66">
        <f t="shared" si="4"/>
        <v>29</v>
      </c>
      <c r="N30" s="65">
        <f>VLOOKUP($A30,'Return Data'!$B$7:$R$1700,14,0)</f>
        <v>-4.7740999999999998</v>
      </c>
      <c r="O30" s="66">
        <f t="shared" si="6"/>
        <v>28</v>
      </c>
      <c r="P30" s="65">
        <f>VLOOKUP($A30,'Return Data'!$B$7:$R$1700,15,0)</f>
        <v>-0.2903</v>
      </c>
      <c r="Q30" s="66">
        <f t="shared" si="7"/>
        <v>27</v>
      </c>
      <c r="R30" s="65">
        <f>VLOOKUP($A30,'Return Data'!$B$7:$R$1700,16,0)</f>
        <v>14.005599999999999</v>
      </c>
      <c r="S30" s="67">
        <f t="shared" si="5"/>
        <v>11</v>
      </c>
    </row>
    <row r="31" spans="1:19" x14ac:dyDescent="0.3">
      <c r="A31" s="63" t="s">
        <v>1350</v>
      </c>
      <c r="B31" s="64">
        <f>VLOOKUP($A31,'Return Data'!$B$7:$R$1700,3,0)</f>
        <v>44026</v>
      </c>
      <c r="C31" s="65">
        <f>VLOOKUP($A31,'Return Data'!$B$7:$R$1700,4,0)</f>
        <v>27.9846</v>
      </c>
      <c r="D31" s="65">
        <f>VLOOKUP($A31,'Return Data'!$B$7:$R$1700,10,0)</f>
        <v>23.702000000000002</v>
      </c>
      <c r="E31" s="66">
        <f t="shared" si="0"/>
        <v>2</v>
      </c>
      <c r="F31" s="65">
        <f>VLOOKUP($A31,'Return Data'!$B$7:$R$1700,11,0)</f>
        <v>2.7852000000000001</v>
      </c>
      <c r="G31" s="66">
        <f t="shared" si="1"/>
        <v>1</v>
      </c>
      <c r="H31" s="65">
        <f>VLOOKUP($A31,'Return Data'!$B$7:$R$1700,12,0)</f>
        <v>11.031499999999999</v>
      </c>
      <c r="I31" s="66">
        <f t="shared" si="2"/>
        <v>1</v>
      </c>
      <c r="J31" s="65">
        <f>VLOOKUP($A31,'Return Data'!$B$7:$R$1700,13,0)</f>
        <v>11.095800000000001</v>
      </c>
      <c r="K31" s="66">
        <f t="shared" si="3"/>
        <v>1</v>
      </c>
      <c r="L31" s="65">
        <f>VLOOKUP($A31,'Return Data'!$B$7:$R$1700,17,0)</f>
        <v>6.5263999999999998</v>
      </c>
      <c r="M31" s="66">
        <f t="shared" si="4"/>
        <v>1</v>
      </c>
      <c r="N31" s="65">
        <f>VLOOKUP($A31,'Return Data'!$B$7:$R$1700,14,0)</f>
        <v>10.0905</v>
      </c>
      <c r="O31" s="66">
        <f t="shared" si="6"/>
        <v>1</v>
      </c>
      <c r="P31" s="65">
        <f>VLOOKUP($A31,'Return Data'!$B$7:$R$1700,15,0)</f>
        <v>10.6782</v>
      </c>
      <c r="Q31" s="66">
        <f t="shared" si="7"/>
        <v>1</v>
      </c>
      <c r="R31" s="65">
        <f>VLOOKUP($A31,'Return Data'!$B$7:$R$1700,16,0)</f>
        <v>15.518000000000001</v>
      </c>
      <c r="S31" s="67">
        <f t="shared" si="5"/>
        <v>7</v>
      </c>
    </row>
    <row r="32" spans="1:19" x14ac:dyDescent="0.3">
      <c r="A32" s="63" t="s">
        <v>1352</v>
      </c>
      <c r="B32" s="64">
        <f>VLOOKUP($A32,'Return Data'!$B$7:$R$1700,3,0)</f>
        <v>44026</v>
      </c>
      <c r="C32" s="65">
        <f>VLOOKUP($A32,'Return Data'!$B$7:$R$1700,4,0)</f>
        <v>13.95</v>
      </c>
      <c r="D32" s="65">
        <f>VLOOKUP($A32,'Return Data'!$B$7:$R$1700,10,0)</f>
        <v>24.888100000000001</v>
      </c>
      <c r="E32" s="66">
        <f t="shared" si="0"/>
        <v>1</v>
      </c>
      <c r="F32" s="65">
        <f>VLOOKUP($A32,'Return Data'!$B$7:$R$1700,11,0)</f>
        <v>-2.7875000000000001</v>
      </c>
      <c r="G32" s="66">
        <f t="shared" si="1"/>
        <v>3</v>
      </c>
      <c r="H32" s="65">
        <f>VLOOKUP($A32,'Return Data'!$B$7:$R$1700,12,0)</f>
        <v>6.7329999999999997</v>
      </c>
      <c r="I32" s="66">
        <f t="shared" si="2"/>
        <v>3</v>
      </c>
      <c r="J32" s="65">
        <f>VLOOKUP($A32,'Return Data'!$B$7:$R$1700,13,0)</f>
        <v>4.3380999999999998</v>
      </c>
      <c r="K32" s="66">
        <f t="shared" si="3"/>
        <v>2</v>
      </c>
      <c r="L32" s="65">
        <f>VLOOKUP($A32,'Return Data'!$B$7:$R$1700,17,0)</f>
        <v>2.5617000000000001</v>
      </c>
      <c r="M32" s="66">
        <f t="shared" si="4"/>
        <v>3</v>
      </c>
      <c r="N32" s="65">
        <f>VLOOKUP($A32,'Return Data'!$B$7:$R$1700,14,0)</f>
        <v>2.8799000000000001</v>
      </c>
      <c r="O32" s="66">
        <f t="shared" si="6"/>
        <v>5</v>
      </c>
      <c r="P32" s="65">
        <f>VLOOKUP($A32,'Return Data'!$B$7:$R$1700,15,0)</f>
        <v>6.0221999999999998</v>
      </c>
      <c r="Q32" s="66">
        <f t="shared" si="7"/>
        <v>8</v>
      </c>
      <c r="R32" s="65">
        <f>VLOOKUP($A32,'Return Data'!$B$7:$R$1700,16,0)</f>
        <v>6.3989000000000003</v>
      </c>
      <c r="S32" s="67">
        <f t="shared" si="5"/>
        <v>26</v>
      </c>
    </row>
    <row r="33" spans="1:19" x14ac:dyDescent="0.3">
      <c r="A33" s="63" t="s">
        <v>1353</v>
      </c>
      <c r="B33" s="64">
        <f>VLOOKUP($A33,'Return Data'!$B$7:$R$1700,3,0)</f>
        <v>44026</v>
      </c>
      <c r="C33" s="65">
        <f>VLOOKUP($A33,'Return Data'!$B$7:$R$1700,4,0)</f>
        <v>127</v>
      </c>
      <c r="D33" s="65">
        <f>VLOOKUP($A33,'Return Data'!$B$7:$R$1700,10,0)</f>
        <v>15.3287</v>
      </c>
      <c r="E33" s="66">
        <f t="shared" si="0"/>
        <v>11</v>
      </c>
      <c r="F33" s="65">
        <f>VLOOKUP($A33,'Return Data'!$B$7:$R$1700,11,0)</f>
        <v>-13.120799999999999</v>
      </c>
      <c r="G33" s="66">
        <f t="shared" si="1"/>
        <v>17</v>
      </c>
      <c r="H33" s="65">
        <f>VLOOKUP($A33,'Return Data'!$B$7:$R$1700,12,0)</f>
        <v>-5.1388999999999996</v>
      </c>
      <c r="I33" s="66">
        <f t="shared" si="2"/>
        <v>12</v>
      </c>
      <c r="J33" s="65">
        <f>VLOOKUP($A33,'Return Data'!$B$7:$R$1700,13,0)</f>
        <v>-9.1428999999999991</v>
      </c>
      <c r="K33" s="66">
        <f t="shared" si="3"/>
        <v>23</v>
      </c>
      <c r="L33" s="65">
        <f>VLOOKUP($A33,'Return Data'!$B$7:$R$1700,17,0)</f>
        <v>-4.5697999999999999</v>
      </c>
      <c r="M33" s="66">
        <f t="shared" si="4"/>
        <v>18</v>
      </c>
      <c r="N33" s="65">
        <f>VLOOKUP($A33,'Return Data'!$B$7:$R$1700,14,0)</f>
        <v>-1.5772999999999999</v>
      </c>
      <c r="O33" s="66">
        <f t="shared" si="6"/>
        <v>22</v>
      </c>
      <c r="P33" s="65">
        <f>VLOOKUP($A33,'Return Data'!$B$7:$R$1700,15,0)</f>
        <v>5.4077000000000002</v>
      </c>
      <c r="Q33" s="66">
        <f t="shared" si="7"/>
        <v>12</v>
      </c>
      <c r="R33" s="65">
        <f>VLOOKUP($A33,'Return Data'!$B$7:$R$1700,16,0)</f>
        <v>13.747299999999999</v>
      </c>
      <c r="S33" s="67">
        <f t="shared" si="5"/>
        <v>13</v>
      </c>
    </row>
    <row r="34" spans="1:19" x14ac:dyDescent="0.3">
      <c r="A34" s="63" t="s">
        <v>1355</v>
      </c>
      <c r="B34" s="64">
        <f>VLOOKUP($A34,'Return Data'!$B$7:$R$1700,3,0)</f>
        <v>44026</v>
      </c>
      <c r="C34" s="65">
        <f>VLOOKUP($A34,'Return Data'!$B$7:$R$1700,4,0)</f>
        <v>190.09870000000001</v>
      </c>
      <c r="D34" s="65">
        <f>VLOOKUP($A34,'Return Data'!$B$7:$R$1700,10,0)</f>
        <v>22.625299999999999</v>
      </c>
      <c r="E34" s="66">
        <f t="shared" si="0"/>
        <v>3</v>
      </c>
      <c r="F34" s="65">
        <f>VLOOKUP($A34,'Return Data'!$B$7:$R$1700,11,0)</f>
        <v>0.13320000000000001</v>
      </c>
      <c r="G34" s="66">
        <f t="shared" si="1"/>
        <v>2</v>
      </c>
      <c r="H34" s="65">
        <f>VLOOKUP($A34,'Return Data'!$B$7:$R$1700,12,0)</f>
        <v>9.2239000000000004</v>
      </c>
      <c r="I34" s="66">
        <f t="shared" si="2"/>
        <v>2</v>
      </c>
      <c r="J34" s="65">
        <f>VLOOKUP($A34,'Return Data'!$B$7:$R$1700,13,0)</f>
        <v>2.9964</v>
      </c>
      <c r="K34" s="66">
        <f t="shared" si="3"/>
        <v>3</v>
      </c>
      <c r="L34" s="65">
        <f>VLOOKUP($A34,'Return Data'!$B$7:$R$1700,17,0)</f>
        <v>3.6520000000000001</v>
      </c>
      <c r="M34" s="66">
        <f t="shared" si="4"/>
        <v>2</v>
      </c>
      <c r="N34" s="65">
        <f>VLOOKUP($A34,'Return Data'!$B$7:$R$1700,14,0)</f>
        <v>6.5000999999999998</v>
      </c>
      <c r="O34" s="66">
        <f t="shared" si="6"/>
        <v>2</v>
      </c>
      <c r="P34" s="65">
        <f>VLOOKUP($A34,'Return Data'!$B$7:$R$1700,15,0)</f>
        <v>8.5276999999999994</v>
      </c>
      <c r="Q34" s="66">
        <f t="shared" si="7"/>
        <v>2</v>
      </c>
      <c r="R34" s="65">
        <f>VLOOKUP($A34,'Return Data'!$B$7:$R$1700,16,0)</f>
        <v>16.4556</v>
      </c>
      <c r="S34" s="67">
        <f t="shared" si="5"/>
        <v>6</v>
      </c>
    </row>
    <row r="35" spans="1:19" x14ac:dyDescent="0.3">
      <c r="A35" s="63" t="s">
        <v>1358</v>
      </c>
      <c r="B35" s="64">
        <f>VLOOKUP($A35,'Return Data'!$B$7:$R$1700,3,0)</f>
        <v>44026</v>
      </c>
      <c r="C35" s="65">
        <f>VLOOKUP($A35,'Return Data'!$B$7:$R$1700,4,0)</f>
        <v>43.773000000000003</v>
      </c>
      <c r="D35" s="65">
        <f>VLOOKUP($A35,'Return Data'!$B$7:$R$1700,10,0)</f>
        <v>12.3154</v>
      </c>
      <c r="E35" s="66">
        <f t="shared" si="0"/>
        <v>28</v>
      </c>
      <c r="F35" s="65">
        <f>VLOOKUP($A35,'Return Data'!$B$7:$R$1700,11,0)</f>
        <v>-15.9518</v>
      </c>
      <c r="G35" s="66">
        <f t="shared" si="1"/>
        <v>28</v>
      </c>
      <c r="H35" s="65">
        <f>VLOOKUP($A35,'Return Data'!$B$7:$R$1700,12,0)</f>
        <v>-10.8246</v>
      </c>
      <c r="I35" s="66">
        <f t="shared" si="2"/>
        <v>29</v>
      </c>
      <c r="J35" s="65">
        <f>VLOOKUP($A35,'Return Data'!$B$7:$R$1700,13,0)</f>
        <v>-10.3203</v>
      </c>
      <c r="K35" s="66">
        <f t="shared" si="3"/>
        <v>28</v>
      </c>
      <c r="L35" s="65">
        <f>VLOOKUP($A35,'Return Data'!$B$7:$R$1700,17,0)</f>
        <v>-3.1583999999999999</v>
      </c>
      <c r="M35" s="66">
        <f t="shared" si="4"/>
        <v>16</v>
      </c>
      <c r="N35" s="65">
        <f>VLOOKUP($A35,'Return Data'!$B$7:$R$1700,14,0)</f>
        <v>5.2699999999999997E-2</v>
      </c>
      <c r="O35" s="66">
        <f t="shared" si="6"/>
        <v>14</v>
      </c>
      <c r="P35" s="65">
        <f>VLOOKUP($A35,'Return Data'!$B$7:$R$1700,15,0)</f>
        <v>5.6875999999999998</v>
      </c>
      <c r="Q35" s="66">
        <f t="shared" si="7"/>
        <v>11</v>
      </c>
      <c r="R35" s="65">
        <f>VLOOKUP($A35,'Return Data'!$B$7:$R$1700,16,0)</f>
        <v>10.464</v>
      </c>
      <c r="S35" s="67">
        <f t="shared" si="5"/>
        <v>20</v>
      </c>
    </row>
    <row r="36" spans="1:19" x14ac:dyDescent="0.3">
      <c r="A36" s="63" t="s">
        <v>1360</v>
      </c>
      <c r="B36" s="64">
        <f>VLOOKUP($A36,'Return Data'!$B$7:$R$1700,3,0)</f>
        <v>44026</v>
      </c>
      <c r="C36" s="65">
        <f>VLOOKUP($A36,'Return Data'!$B$7:$R$1700,4,0)</f>
        <v>9.7413000000000007</v>
      </c>
      <c r="D36" s="65">
        <f>VLOOKUP($A36,'Return Data'!$B$7:$R$1700,10,0)</f>
        <v>13.571999999999999</v>
      </c>
      <c r="E36" s="66">
        <f t="shared" si="0"/>
        <v>21</v>
      </c>
      <c r="F36" s="65">
        <f>VLOOKUP($A36,'Return Data'!$B$7:$R$1700,11,0)</f>
        <v>-11.528</v>
      </c>
      <c r="G36" s="66">
        <f t="shared" si="1"/>
        <v>13</v>
      </c>
      <c r="H36" s="65">
        <f>VLOOKUP($A36,'Return Data'!$B$7:$R$1700,12,0)</f>
        <v>-5.6085000000000003</v>
      </c>
      <c r="I36" s="66">
        <f t="shared" si="2"/>
        <v>15</v>
      </c>
      <c r="J36" s="65">
        <f>VLOOKUP($A36,'Return Data'!$B$7:$R$1700,13,0)</f>
        <v>-7.1920999999999999</v>
      </c>
      <c r="K36" s="66">
        <f t="shared" si="3"/>
        <v>18</v>
      </c>
      <c r="L36" s="65"/>
      <c r="M36" s="66"/>
      <c r="N36" s="65"/>
      <c r="O36" s="66"/>
      <c r="P36" s="65"/>
      <c r="Q36" s="66"/>
      <c r="R36" s="65">
        <f>VLOOKUP($A36,'Return Data'!$B$7:$R$1700,16,0)</f>
        <v>-1.45</v>
      </c>
      <c r="S36" s="67">
        <f t="shared" si="5"/>
        <v>31</v>
      </c>
    </row>
    <row r="37" spans="1:19" x14ac:dyDescent="0.3">
      <c r="A37" s="63" t="s">
        <v>1362</v>
      </c>
      <c r="B37" s="64">
        <f>VLOOKUP($A37,'Return Data'!$B$7:$R$1700,3,0)</f>
        <v>44026</v>
      </c>
      <c r="C37" s="65">
        <f>VLOOKUP($A37,'Return Data'!$B$7:$R$1700,4,0)</f>
        <v>9.4407999999999994</v>
      </c>
      <c r="D37" s="65">
        <f>VLOOKUP($A37,'Return Data'!$B$7:$R$1700,10,0)</f>
        <v>15.162599999999999</v>
      </c>
      <c r="E37" s="66">
        <f t="shared" si="0"/>
        <v>12</v>
      </c>
      <c r="F37" s="65">
        <f>VLOOKUP($A37,'Return Data'!$B$7:$R$1700,11,0)</f>
        <v>-13.7661</v>
      </c>
      <c r="G37" s="66">
        <f t="shared" si="1"/>
        <v>19</v>
      </c>
      <c r="H37" s="65">
        <f>VLOOKUP($A37,'Return Data'!$B$7:$R$1700,12,0)</f>
        <v>-8.2393000000000001</v>
      </c>
      <c r="I37" s="66">
        <f t="shared" si="2"/>
        <v>24</v>
      </c>
      <c r="J37" s="65"/>
      <c r="K37" s="66"/>
      <c r="L37" s="65"/>
      <c r="M37" s="66"/>
      <c r="N37" s="65"/>
      <c r="O37" s="66"/>
      <c r="P37" s="65"/>
      <c r="Q37" s="66"/>
      <c r="R37" s="65">
        <f>VLOOKUP($A37,'Return Data'!$B$7:$R$1700,16,0)</f>
        <v>-5.5919999999999996</v>
      </c>
      <c r="S37" s="67">
        <f t="shared" si="5"/>
        <v>33</v>
      </c>
    </row>
    <row r="38" spans="1:19" x14ac:dyDescent="0.3">
      <c r="A38" s="63" t="s">
        <v>1364</v>
      </c>
      <c r="B38" s="64">
        <f>VLOOKUP($A38,'Return Data'!$B$7:$R$1700,3,0)</f>
        <v>44026</v>
      </c>
      <c r="C38" s="65">
        <f>VLOOKUP($A38,'Return Data'!$B$7:$R$1700,4,0)</f>
        <v>10.1821</v>
      </c>
      <c r="D38" s="65">
        <f>VLOOKUP($A38,'Return Data'!$B$7:$R$1700,10,0)</f>
        <v>13.047800000000001</v>
      </c>
      <c r="E38" s="66">
        <f t="shared" si="0"/>
        <v>27</v>
      </c>
      <c r="F38" s="65">
        <f>VLOOKUP($A38,'Return Data'!$B$7:$R$1700,11,0)</f>
        <v>-10.5657</v>
      </c>
      <c r="G38" s="66">
        <f t="shared" si="1"/>
        <v>9</v>
      </c>
      <c r="H38" s="65">
        <f>VLOOKUP($A38,'Return Data'!$B$7:$R$1700,12,0)</f>
        <v>-3.9043999999999999</v>
      </c>
      <c r="I38" s="66">
        <f t="shared" si="2"/>
        <v>8</v>
      </c>
      <c r="J38" s="65">
        <f>VLOOKUP($A38,'Return Data'!$B$7:$R$1700,13,0)</f>
        <v>-2.0924</v>
      </c>
      <c r="K38" s="66">
        <f t="shared" si="3"/>
        <v>10</v>
      </c>
      <c r="L38" s="65"/>
      <c r="M38" s="66"/>
      <c r="N38" s="65"/>
      <c r="O38" s="66"/>
      <c r="P38" s="65"/>
      <c r="Q38" s="66"/>
      <c r="R38" s="65">
        <f>VLOOKUP($A38,'Return Data'!$B$7:$R$1700,16,0)</f>
        <v>0.97770000000000001</v>
      </c>
      <c r="S38" s="67">
        <f t="shared" si="5"/>
        <v>30</v>
      </c>
    </row>
    <row r="39" spans="1:19" x14ac:dyDescent="0.3">
      <c r="A39" s="63" t="s">
        <v>1366</v>
      </c>
      <c r="B39" s="64">
        <f>VLOOKUP($A39,'Return Data'!$B$7:$R$1700,3,0)</f>
        <v>44026</v>
      </c>
      <c r="C39" s="65">
        <f>VLOOKUP($A39,'Return Data'!$B$7:$R$1700,4,0)</f>
        <v>95.76</v>
      </c>
      <c r="D39" s="65">
        <f>VLOOKUP($A39,'Return Data'!$B$7:$R$1700,10,0)</f>
        <v>14.614000000000001</v>
      </c>
      <c r="E39" s="66">
        <f t="shared" si="0"/>
        <v>16</v>
      </c>
      <c r="F39" s="65">
        <f>VLOOKUP($A39,'Return Data'!$B$7:$R$1700,11,0)</f>
        <v>-15.6671</v>
      </c>
      <c r="G39" s="66">
        <f t="shared" si="1"/>
        <v>27</v>
      </c>
      <c r="H39" s="65">
        <f>VLOOKUP($A39,'Return Data'!$B$7:$R$1700,12,0)</f>
        <v>-9.1978000000000009</v>
      </c>
      <c r="I39" s="66">
        <f t="shared" si="2"/>
        <v>28</v>
      </c>
      <c r="J39" s="65">
        <f>VLOOKUP($A39,'Return Data'!$B$7:$R$1700,13,0)</f>
        <v>-13.237299999999999</v>
      </c>
      <c r="K39" s="66">
        <f t="shared" si="3"/>
        <v>30</v>
      </c>
      <c r="L39" s="65">
        <f>VLOOKUP($A39,'Return Data'!$B$7:$R$1700,17,0)</f>
        <v>-7.6086</v>
      </c>
      <c r="M39" s="66">
        <f t="shared" si="4"/>
        <v>28</v>
      </c>
      <c r="N39" s="65">
        <f>VLOOKUP($A39,'Return Data'!$B$7:$R$1700,14,0)</f>
        <v>-4.7363999999999997</v>
      </c>
      <c r="O39" s="66">
        <f t="shared" si="6"/>
        <v>27</v>
      </c>
      <c r="P39" s="65">
        <f>VLOOKUP($A39,'Return Data'!$B$7:$R$1700,15,0)</f>
        <v>-0.12470000000000001</v>
      </c>
      <c r="Q39" s="66">
        <f t="shared" si="7"/>
        <v>26</v>
      </c>
      <c r="R39" s="65">
        <f>VLOOKUP($A39,'Return Data'!$B$7:$R$1700,16,0)</f>
        <v>8.9085999999999999</v>
      </c>
      <c r="S39" s="67">
        <f t="shared" si="5"/>
        <v>23</v>
      </c>
    </row>
    <row r="40" spans="1:19" x14ac:dyDescent="0.3">
      <c r="A40" s="63" t="s">
        <v>1368</v>
      </c>
      <c r="B40" s="64">
        <f>VLOOKUP($A40,'Return Data'!$B$7:$R$1700,3,0)</f>
        <v>44026</v>
      </c>
      <c r="C40" s="65">
        <f>VLOOKUP($A40,'Return Data'!$B$7:$R$1700,4,0)</f>
        <v>19.07</v>
      </c>
      <c r="D40" s="65">
        <f>VLOOKUP($A40,'Return Data'!$B$7:$R$1700,10,0)</f>
        <v>16.422499999999999</v>
      </c>
      <c r="E40" s="66">
        <f t="shared" si="0"/>
        <v>8</v>
      </c>
      <c r="F40" s="65">
        <f>VLOOKUP($A40,'Return Data'!$B$7:$R$1700,11,0)</f>
        <v>-9.6637000000000004</v>
      </c>
      <c r="G40" s="66">
        <f t="shared" si="1"/>
        <v>6</v>
      </c>
      <c r="H40" s="65">
        <f>VLOOKUP($A40,'Return Data'!$B$7:$R$1700,12,0)</f>
        <v>-2.5548999999999999</v>
      </c>
      <c r="I40" s="66">
        <f t="shared" si="2"/>
        <v>7</v>
      </c>
      <c r="J40" s="65">
        <f>VLOOKUP($A40,'Return Data'!$B$7:$R$1700,13,0)</f>
        <v>-1.9537</v>
      </c>
      <c r="K40" s="66">
        <f t="shared" si="3"/>
        <v>9</v>
      </c>
      <c r="L40" s="65">
        <f>VLOOKUP($A40,'Return Data'!$B$7:$R$1700,17,0)</f>
        <v>-0.57030000000000003</v>
      </c>
      <c r="M40" s="66">
        <f t="shared" si="4"/>
        <v>9</v>
      </c>
      <c r="N40" s="65">
        <f>VLOOKUP($A40,'Return Data'!$B$7:$R$1700,14,0)</f>
        <v>2.3026</v>
      </c>
      <c r="O40" s="66">
        <f t="shared" si="6"/>
        <v>6</v>
      </c>
      <c r="P40" s="65">
        <f>VLOOKUP($A40,'Return Data'!$B$7:$R$1700,15,0)</f>
        <v>3.3121999999999998</v>
      </c>
      <c r="Q40" s="66">
        <f t="shared" si="7"/>
        <v>19</v>
      </c>
      <c r="R40" s="65">
        <f>VLOOKUP($A40,'Return Data'!$B$7:$R$1700,16,0)</f>
        <v>7.3502999999999998</v>
      </c>
      <c r="S40" s="67">
        <f t="shared" si="5"/>
        <v>25</v>
      </c>
    </row>
    <row r="41" spans="1:19" x14ac:dyDescent="0.3">
      <c r="A41" s="63" t="s">
        <v>1370</v>
      </c>
      <c r="B41" s="64">
        <f>VLOOKUP($A41,'Return Data'!$B$7:$R$1700,3,0)</f>
        <v>44026</v>
      </c>
      <c r="C41" s="65">
        <f>VLOOKUP($A41,'Return Data'!$B$7:$R$1700,4,0)</f>
        <v>225.548280257714</v>
      </c>
      <c r="D41" s="65">
        <f>VLOOKUP($A41,'Return Data'!$B$7:$R$1700,10,0)</f>
        <v>16.776</v>
      </c>
      <c r="E41" s="66">
        <f t="shared" si="0"/>
        <v>7</v>
      </c>
      <c r="F41" s="65">
        <f>VLOOKUP($A41,'Return Data'!$B$7:$R$1700,11,0)</f>
        <v>-9.2742000000000004</v>
      </c>
      <c r="G41" s="66">
        <f t="shared" si="1"/>
        <v>5</v>
      </c>
      <c r="H41" s="65">
        <f>VLOOKUP($A41,'Return Data'!$B$7:$R$1700,12,0)</f>
        <v>0.88149999999999995</v>
      </c>
      <c r="I41" s="66">
        <f t="shared" si="2"/>
        <v>4</v>
      </c>
      <c r="J41" s="65">
        <f>VLOOKUP($A41,'Return Data'!$B$7:$R$1700,13,0)</f>
        <v>1.8867</v>
      </c>
      <c r="K41" s="66">
        <f t="shared" si="3"/>
        <v>4</v>
      </c>
      <c r="L41" s="65">
        <f>VLOOKUP($A41,'Return Data'!$B$7:$R$1700,17,0)</f>
        <v>-1.1222000000000001</v>
      </c>
      <c r="M41" s="66">
        <f t="shared" si="4"/>
        <v>11</v>
      </c>
      <c r="N41" s="65">
        <f>VLOOKUP($A41,'Return Data'!$B$7:$R$1700,14,0)</f>
        <v>4.6917</v>
      </c>
      <c r="O41" s="66">
        <f t="shared" si="6"/>
        <v>4</v>
      </c>
      <c r="P41" s="65">
        <f>VLOOKUP($A41,'Return Data'!$B$7:$R$1700,15,0)</f>
        <v>6.1462000000000003</v>
      </c>
      <c r="Q41" s="66">
        <f t="shared" si="7"/>
        <v>5</v>
      </c>
      <c r="R41" s="65">
        <f>VLOOKUP($A41,'Return Data'!$B$7:$R$1700,16,0)</f>
        <v>11.6938</v>
      </c>
      <c r="S41" s="67">
        <f t="shared" si="5"/>
        <v>17</v>
      </c>
    </row>
    <row r="42" spans="1:19" x14ac:dyDescent="0.3">
      <c r="A42" s="69"/>
      <c r="B42" s="70"/>
      <c r="C42" s="70"/>
      <c r="D42" s="71"/>
      <c r="E42" s="70"/>
      <c r="F42" s="71"/>
      <c r="G42" s="70"/>
      <c r="H42" s="71"/>
      <c r="I42" s="70"/>
      <c r="J42" s="71"/>
      <c r="K42" s="70"/>
      <c r="L42" s="71"/>
      <c r="M42" s="70"/>
      <c r="N42" s="71"/>
      <c r="O42" s="70"/>
      <c r="P42" s="71"/>
      <c r="Q42" s="70"/>
      <c r="R42" s="71"/>
      <c r="S42" s="72"/>
    </row>
    <row r="43" spans="1:19" x14ac:dyDescent="0.3">
      <c r="A43" s="73" t="s">
        <v>27</v>
      </c>
      <c r="B43" s="74"/>
      <c r="C43" s="74"/>
      <c r="D43" s="75">
        <f>AVERAGE(D8:D41)</f>
        <v>14.796011764705881</v>
      </c>
      <c r="E43" s="74"/>
      <c r="F43" s="75">
        <f>AVERAGE(F8:F41)</f>
        <v>-12.747308823529412</v>
      </c>
      <c r="G43" s="74"/>
      <c r="H43" s="75">
        <f>AVERAGE(H8:H41)</f>
        <v>-5.4736058823529401</v>
      </c>
      <c r="I43" s="74"/>
      <c r="J43" s="75">
        <f>AVERAGE(J8:J41)</f>
        <v>-6.0504333333333342</v>
      </c>
      <c r="K43" s="74"/>
      <c r="L43" s="75">
        <f>AVERAGE(L8:L41)</f>
        <v>-2.4538103448275863</v>
      </c>
      <c r="M43" s="74"/>
      <c r="N43" s="75">
        <f>AVERAGE(N8:N41)</f>
        <v>0.36577857142857145</v>
      </c>
      <c r="O43" s="74"/>
      <c r="P43" s="75">
        <f>AVERAGE(P8:P41)</f>
        <v>4.4773777777777788</v>
      </c>
      <c r="Q43" s="74"/>
      <c r="R43" s="75">
        <f>AVERAGE(R8:R41)</f>
        <v>10.045164705882357</v>
      </c>
      <c r="S43" s="76"/>
    </row>
    <row r="44" spans="1:19" x14ac:dyDescent="0.3">
      <c r="A44" s="73" t="s">
        <v>28</v>
      </c>
      <c r="B44" s="74"/>
      <c r="C44" s="74"/>
      <c r="D44" s="75">
        <f>MIN(D8:D41)</f>
        <v>8.7406000000000006</v>
      </c>
      <c r="E44" s="74"/>
      <c r="F44" s="75">
        <f>MIN(F8:F41)</f>
        <v>-25.356000000000002</v>
      </c>
      <c r="G44" s="74"/>
      <c r="H44" s="75">
        <f>MIN(H8:H41)</f>
        <v>-18.2224</v>
      </c>
      <c r="I44" s="74"/>
      <c r="J44" s="75">
        <f>MIN(J8:J41)</f>
        <v>-24.215699999999998</v>
      </c>
      <c r="K44" s="74"/>
      <c r="L44" s="75">
        <f>MIN(L8:L41)</f>
        <v>-8.2522000000000002</v>
      </c>
      <c r="M44" s="74"/>
      <c r="N44" s="75">
        <f>MIN(N8:N41)</f>
        <v>-4.7740999999999998</v>
      </c>
      <c r="O44" s="74"/>
      <c r="P44" s="75">
        <f>MIN(P8:P41)</f>
        <v>-0.2903</v>
      </c>
      <c r="Q44" s="74"/>
      <c r="R44" s="75">
        <f>MIN(R8:R41)</f>
        <v>-6.2588999999999997</v>
      </c>
      <c r="S44" s="76"/>
    </row>
    <row r="45" spans="1:19" ht="15" thickBot="1" x14ac:dyDescent="0.35">
      <c r="A45" s="77" t="s">
        <v>29</v>
      </c>
      <c r="B45" s="78"/>
      <c r="C45" s="78"/>
      <c r="D45" s="79">
        <f>MAX(D8:D41)</f>
        <v>24.888100000000001</v>
      </c>
      <c r="E45" s="78"/>
      <c r="F45" s="79">
        <f>MAX(F8:F41)</f>
        <v>2.7852000000000001</v>
      </c>
      <c r="G45" s="78"/>
      <c r="H45" s="79">
        <f>MAX(H8:H41)</f>
        <v>11.031499999999999</v>
      </c>
      <c r="I45" s="78"/>
      <c r="J45" s="79">
        <f>MAX(J8:J41)</f>
        <v>11.095800000000001</v>
      </c>
      <c r="K45" s="78"/>
      <c r="L45" s="79">
        <f>MAX(L8:L41)</f>
        <v>6.5263999999999998</v>
      </c>
      <c r="M45" s="78"/>
      <c r="N45" s="79">
        <f>MAX(N8:N41)</f>
        <v>10.0905</v>
      </c>
      <c r="O45" s="78"/>
      <c r="P45" s="79">
        <f>MAX(P8:P41)</f>
        <v>10.6782</v>
      </c>
      <c r="Q45" s="78"/>
      <c r="R45" s="79">
        <f>MAX(R8:R41)</f>
        <v>21.073599999999999</v>
      </c>
      <c r="S45" s="80"/>
    </row>
    <row r="46" spans="1:19" x14ac:dyDescent="0.3">
      <c r="A46" s="112" t="s">
        <v>433</v>
      </c>
    </row>
    <row r="47" spans="1:19" x14ac:dyDescent="0.3">
      <c r="A47" s="14" t="s">
        <v>340</v>
      </c>
    </row>
  </sheetData>
  <sheetProtection algorithmName="SHA-512" hashValue="2r/eF3JB8/tZpQq0wW2vrNisn9X6PaYq3bpElBgSg9gQ6Yc4cMto/JD59P2Yb2d+IFijJamvwQ2kPJOgYfPL2w==" saltValue="B6TtTzlBqn+2F01l6kuX5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C1CFC77-20B7-49C7-B6F0-2BEC0B6F68FD}"/>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FF9E9-1121-40F9-A7B6-A92C845ACCEE}">
  <dimension ref="A1:T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1656</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920</v>
      </c>
      <c r="B8" s="64">
        <f>VLOOKUP($A8,'Return Data'!$B$7:$R$1700,3,0)</f>
        <v>44026</v>
      </c>
      <c r="C8" s="65">
        <f>VLOOKUP($A8,'Return Data'!$B$7:$R$1700,4,0)</f>
        <v>189.38182845360299</v>
      </c>
      <c r="D8" s="65">
        <f>VLOOKUP($A8,'Return Data'!$B$7:$R$1700,10,0)</f>
        <v>18.677299999999999</v>
      </c>
      <c r="E8" s="66">
        <f t="shared" ref="E8:E34" si="0">RANK(D8,D$8:D$34,0)</f>
        <v>4</v>
      </c>
      <c r="F8" s="65">
        <f>VLOOKUP($A8,'Return Data'!$B$7:$R$1700,11,0)</f>
        <v>-14.123100000000001</v>
      </c>
      <c r="G8" s="66">
        <f t="shared" ref="G8:G23" si="1">RANK(F8,F$8:F$34,0)</f>
        <v>15</v>
      </c>
      <c r="H8" s="65">
        <f>VLOOKUP($A8,'Return Data'!$B$7:$R$1700,12,0)</f>
        <v>-4.3493000000000004</v>
      </c>
      <c r="I8" s="66">
        <f t="shared" ref="I8:I23" si="2">RANK(H8,H$8:H$34,0)</f>
        <v>11</v>
      </c>
      <c r="J8" s="65">
        <f>VLOOKUP($A8,'Return Data'!$B$7:$R$1700,13,0)</f>
        <v>-5.9737</v>
      </c>
      <c r="K8" s="66">
        <f t="shared" ref="K8:K23" si="3">RANK(J8,J$8:J$34,0)</f>
        <v>14</v>
      </c>
      <c r="L8" s="65">
        <f>VLOOKUP($A8,'Return Data'!$B$7:$R$1700,17,0)</f>
        <v>-5.2839999999999998</v>
      </c>
      <c r="M8" s="66">
        <f>RANK(L8,L$8:L$34,0)</f>
        <v>19</v>
      </c>
      <c r="N8" s="65">
        <f>VLOOKUP($A8,'Return Data'!$B$7:$R$1700,14,0)</f>
        <v>-1.9339</v>
      </c>
      <c r="O8" s="66">
        <f>RANK(N8,N$8:N$34,0)</f>
        <v>18</v>
      </c>
      <c r="P8" s="65">
        <f>VLOOKUP($A8,'Return Data'!$B$7:$R$1700,15,0)</f>
        <v>5.1134000000000004</v>
      </c>
      <c r="Q8" s="66">
        <f>RANK(P8,P$8:P$34,0)</f>
        <v>13</v>
      </c>
      <c r="R8" s="65">
        <f>VLOOKUP($A8,'Return Data'!$B$7:$R$1700,16,0)</f>
        <v>12.3264</v>
      </c>
      <c r="S8" s="67">
        <f t="shared" ref="S8:S34" si="4">RANK(R8,R$8:R$34,0)</f>
        <v>9</v>
      </c>
    </row>
    <row r="9" spans="1:20" x14ac:dyDescent="0.3">
      <c r="A9" s="63" t="s">
        <v>921</v>
      </c>
      <c r="B9" s="64">
        <f>VLOOKUP($A9,'Return Data'!$B$7:$R$1700,3,0)</f>
        <v>44026</v>
      </c>
      <c r="C9" s="65">
        <f>VLOOKUP($A9,'Return Data'!$B$7:$R$1700,4,0)</f>
        <v>11.74</v>
      </c>
      <c r="D9" s="65">
        <f>VLOOKUP($A9,'Return Data'!$B$7:$R$1700,10,0)</f>
        <v>16.6998</v>
      </c>
      <c r="E9" s="66">
        <f t="shared" si="0"/>
        <v>9</v>
      </c>
      <c r="F9" s="65">
        <f>VLOOKUP($A9,'Return Data'!$B$7:$R$1700,11,0)</f>
        <v>-5.3226000000000004</v>
      </c>
      <c r="G9" s="66">
        <f t="shared" si="1"/>
        <v>2</v>
      </c>
      <c r="H9" s="65">
        <f>VLOOKUP($A9,'Return Data'!$B$7:$R$1700,12,0)</f>
        <v>2.1758000000000002</v>
      </c>
      <c r="I9" s="66">
        <f t="shared" si="2"/>
        <v>3</v>
      </c>
      <c r="J9" s="65">
        <f>VLOOKUP($A9,'Return Data'!$B$7:$R$1700,13,0)</f>
        <v>5.4806999999999997</v>
      </c>
      <c r="K9" s="66">
        <f t="shared" si="3"/>
        <v>2</v>
      </c>
      <c r="L9" s="65"/>
      <c r="M9" s="66"/>
      <c r="N9" s="65"/>
      <c r="O9" s="66"/>
      <c r="P9" s="65"/>
      <c r="Q9" s="66"/>
      <c r="R9" s="65">
        <f>VLOOKUP($A9,'Return Data'!$B$7:$R$1700,16,0)</f>
        <v>9.7233999999999998</v>
      </c>
      <c r="S9" s="67">
        <f t="shared" si="4"/>
        <v>14</v>
      </c>
    </row>
    <row r="10" spans="1:20" x14ac:dyDescent="0.3">
      <c r="A10" s="63" t="s">
        <v>923</v>
      </c>
      <c r="B10" s="64">
        <f>VLOOKUP($A10,'Return Data'!$B$7:$R$1700,3,0)</f>
        <v>44026</v>
      </c>
      <c r="C10" s="65">
        <f>VLOOKUP($A10,'Return Data'!$B$7:$R$1700,4,0)</f>
        <v>35.130000000000003</v>
      </c>
      <c r="D10" s="65">
        <f>VLOOKUP($A10,'Return Data'!$B$7:$R$1700,10,0)</f>
        <v>11.0303</v>
      </c>
      <c r="E10" s="66">
        <f t="shared" si="0"/>
        <v>27</v>
      </c>
      <c r="F10" s="65">
        <f>VLOOKUP($A10,'Return Data'!$B$7:$R$1700,11,0)</f>
        <v>-10.176399999999999</v>
      </c>
      <c r="G10" s="66">
        <f t="shared" si="1"/>
        <v>7</v>
      </c>
      <c r="H10" s="65">
        <f>VLOOKUP($A10,'Return Data'!$B$7:$R$1700,12,0)</f>
        <v>-3.1698</v>
      </c>
      <c r="I10" s="66">
        <f t="shared" si="2"/>
        <v>7</v>
      </c>
      <c r="J10" s="65">
        <f>VLOOKUP($A10,'Return Data'!$B$7:$R$1700,13,0)</f>
        <v>-1.3479000000000001</v>
      </c>
      <c r="K10" s="66">
        <f t="shared" si="3"/>
        <v>6</v>
      </c>
      <c r="L10" s="65">
        <f>VLOOKUP($A10,'Return Data'!$B$7:$R$1700,17,0)</f>
        <v>-4.7850000000000001</v>
      </c>
      <c r="M10" s="66">
        <f t="shared" ref="M10:M16" si="5">RANK(L10,L$8:L$34,0)</f>
        <v>17</v>
      </c>
      <c r="N10" s="65">
        <f>VLOOKUP($A10,'Return Data'!$B$7:$R$1700,14,0)</f>
        <v>-0.40429999999999999</v>
      </c>
      <c r="O10" s="66">
        <f t="shared" ref="O10:O16" si="6">RANK(N10,N$8:N$34,0)</f>
        <v>14</v>
      </c>
      <c r="P10" s="65">
        <f>VLOOKUP($A10,'Return Data'!$B$7:$R$1700,15,0)</f>
        <v>4.2085999999999997</v>
      </c>
      <c r="Q10" s="66">
        <f>RANK(P10,P$8:P$34,0)</f>
        <v>16</v>
      </c>
      <c r="R10" s="65">
        <f>VLOOKUP($A10,'Return Data'!$B$7:$R$1700,16,0)</f>
        <v>8.9278999999999993</v>
      </c>
      <c r="S10" s="67">
        <f t="shared" si="4"/>
        <v>17</v>
      </c>
    </row>
    <row r="11" spans="1:20" x14ac:dyDescent="0.3">
      <c r="A11" s="63" t="s">
        <v>925</v>
      </c>
      <c r="B11" s="64">
        <f>VLOOKUP($A11,'Return Data'!$B$7:$R$1700,3,0)</f>
        <v>44026</v>
      </c>
      <c r="C11" s="65">
        <f>VLOOKUP($A11,'Return Data'!$B$7:$R$1700,4,0)</f>
        <v>97.55</v>
      </c>
      <c r="D11" s="65">
        <f>VLOOKUP($A11,'Return Data'!$B$7:$R$1700,10,0)</f>
        <v>15.2392</v>
      </c>
      <c r="E11" s="66">
        <f t="shared" si="0"/>
        <v>18</v>
      </c>
      <c r="F11" s="65">
        <f>VLOOKUP($A11,'Return Data'!$B$7:$R$1700,11,0)</f>
        <v>-8.5582999999999991</v>
      </c>
      <c r="G11" s="66">
        <f t="shared" si="1"/>
        <v>4</v>
      </c>
      <c r="H11" s="65">
        <f>VLOOKUP($A11,'Return Data'!$B$7:$R$1700,12,0)</f>
        <v>0.96250000000000002</v>
      </c>
      <c r="I11" s="66">
        <f t="shared" si="2"/>
        <v>5</v>
      </c>
      <c r="J11" s="65">
        <f>VLOOKUP($A11,'Return Data'!$B$7:$R$1700,13,0)</f>
        <v>-0.87390000000000001</v>
      </c>
      <c r="K11" s="66">
        <f t="shared" si="3"/>
        <v>5</v>
      </c>
      <c r="L11" s="65">
        <f>VLOOKUP($A11,'Return Data'!$B$7:$R$1700,17,0)</f>
        <v>-0.1021</v>
      </c>
      <c r="M11" s="66">
        <f t="shared" si="5"/>
        <v>6</v>
      </c>
      <c r="N11" s="65">
        <f>VLOOKUP($A11,'Return Data'!$B$7:$R$1700,14,0)</f>
        <v>2.6356000000000002</v>
      </c>
      <c r="O11" s="66">
        <f t="shared" si="6"/>
        <v>7</v>
      </c>
      <c r="P11" s="65">
        <f>VLOOKUP($A11,'Return Data'!$B$7:$R$1700,15,0)</f>
        <v>9.2599</v>
      </c>
      <c r="Q11" s="66">
        <f>RANK(P11,P$8:P$34,0)</f>
        <v>2</v>
      </c>
      <c r="R11" s="65">
        <f>VLOOKUP($A11,'Return Data'!$B$7:$R$1700,16,0)</f>
        <v>18.162500000000001</v>
      </c>
      <c r="S11" s="67">
        <f t="shared" si="4"/>
        <v>2</v>
      </c>
    </row>
    <row r="12" spans="1:20" x14ac:dyDescent="0.3">
      <c r="A12" s="63" t="s">
        <v>927</v>
      </c>
      <c r="B12" s="64">
        <f>VLOOKUP($A12,'Return Data'!$B$7:$R$1700,3,0)</f>
        <v>44026</v>
      </c>
      <c r="C12" s="65">
        <f>VLOOKUP($A12,'Return Data'!$B$7:$R$1700,4,0)</f>
        <v>222.55500000000001</v>
      </c>
      <c r="D12" s="65">
        <f>VLOOKUP($A12,'Return Data'!$B$7:$R$1700,10,0)</f>
        <v>17.8263</v>
      </c>
      <c r="E12" s="66">
        <f t="shared" si="0"/>
        <v>6</v>
      </c>
      <c r="F12" s="65">
        <f>VLOOKUP($A12,'Return Data'!$B$7:$R$1700,11,0)</f>
        <v>-12.188700000000001</v>
      </c>
      <c r="G12" s="66">
        <f t="shared" si="1"/>
        <v>11</v>
      </c>
      <c r="H12" s="65">
        <f>VLOOKUP($A12,'Return Data'!$B$7:$R$1700,12,0)</f>
        <v>-4.3994999999999997</v>
      </c>
      <c r="I12" s="66">
        <f t="shared" si="2"/>
        <v>12</v>
      </c>
      <c r="J12" s="65">
        <f>VLOOKUP($A12,'Return Data'!$B$7:$R$1700,13,0)</f>
        <v>-2.8050999999999999</v>
      </c>
      <c r="K12" s="66">
        <f t="shared" si="3"/>
        <v>8</v>
      </c>
      <c r="L12" s="65">
        <f>VLOOKUP($A12,'Return Data'!$B$7:$R$1700,17,0)</f>
        <v>0.3851</v>
      </c>
      <c r="M12" s="66">
        <f t="shared" si="5"/>
        <v>5</v>
      </c>
      <c r="N12" s="65">
        <f>VLOOKUP($A12,'Return Data'!$B$7:$R$1700,14,0)</f>
        <v>1.7319</v>
      </c>
      <c r="O12" s="66">
        <f t="shared" si="6"/>
        <v>10</v>
      </c>
      <c r="P12" s="65">
        <f>VLOOKUP($A12,'Return Data'!$B$7:$R$1700,15,0)</f>
        <v>7.7656000000000001</v>
      </c>
      <c r="Q12" s="66">
        <f>RANK(P12,P$8:P$34,0)</f>
        <v>7</v>
      </c>
      <c r="R12" s="65">
        <f>VLOOKUP($A12,'Return Data'!$B$7:$R$1700,16,0)</f>
        <v>12.6624</v>
      </c>
      <c r="S12" s="67">
        <f t="shared" si="4"/>
        <v>7</v>
      </c>
    </row>
    <row r="13" spans="1:20" x14ac:dyDescent="0.3">
      <c r="A13" s="63" t="s">
        <v>929</v>
      </c>
      <c r="B13" s="64">
        <f>VLOOKUP($A13,'Return Data'!$B$7:$R$1700,3,0)</f>
        <v>44026</v>
      </c>
      <c r="C13" s="65">
        <f>VLOOKUP($A13,'Return Data'!$B$7:$R$1700,4,0)</f>
        <v>32.061</v>
      </c>
      <c r="D13" s="65">
        <f>VLOOKUP($A13,'Return Data'!$B$7:$R$1700,10,0)</f>
        <v>13.909599999999999</v>
      </c>
      <c r="E13" s="66">
        <f t="shared" si="0"/>
        <v>23</v>
      </c>
      <c r="F13" s="65">
        <f>VLOOKUP($A13,'Return Data'!$B$7:$R$1700,11,0)</f>
        <v>-11.4924</v>
      </c>
      <c r="G13" s="66">
        <f t="shared" si="1"/>
        <v>9</v>
      </c>
      <c r="H13" s="65">
        <f>VLOOKUP($A13,'Return Data'!$B$7:$R$1700,12,0)</f>
        <v>-4.3326000000000002</v>
      </c>
      <c r="I13" s="66">
        <f t="shared" si="2"/>
        <v>10</v>
      </c>
      <c r="J13" s="65">
        <f>VLOOKUP($A13,'Return Data'!$B$7:$R$1700,13,0)</f>
        <v>-4.1439000000000004</v>
      </c>
      <c r="K13" s="66">
        <f t="shared" si="3"/>
        <v>11</v>
      </c>
      <c r="L13" s="65">
        <f>VLOOKUP($A13,'Return Data'!$B$7:$R$1700,17,0)</f>
        <v>-1.5450999999999999</v>
      </c>
      <c r="M13" s="66">
        <f t="shared" si="5"/>
        <v>10</v>
      </c>
      <c r="N13" s="65">
        <f>VLOOKUP($A13,'Return Data'!$B$7:$R$1700,14,0)</f>
        <v>3.5733999999999999</v>
      </c>
      <c r="O13" s="66">
        <f t="shared" si="6"/>
        <v>3</v>
      </c>
      <c r="P13" s="65">
        <f>VLOOKUP($A13,'Return Data'!$B$7:$R$1700,15,0)</f>
        <v>6.0949999999999998</v>
      </c>
      <c r="Q13" s="66">
        <f>RANK(P13,P$8:P$34,0)</f>
        <v>11</v>
      </c>
      <c r="R13" s="65">
        <f>VLOOKUP($A13,'Return Data'!$B$7:$R$1700,16,0)</f>
        <v>11.317399999999999</v>
      </c>
      <c r="S13" s="67">
        <f t="shared" si="4"/>
        <v>11</v>
      </c>
    </row>
    <row r="14" spans="1:20" x14ac:dyDescent="0.3">
      <c r="A14" s="63" t="s">
        <v>931</v>
      </c>
      <c r="B14" s="64">
        <f>VLOOKUP($A14,'Return Data'!$B$7:$R$1700,3,0)</f>
        <v>44026</v>
      </c>
      <c r="C14" s="65">
        <f>VLOOKUP($A14,'Return Data'!$B$7:$R$1700,4,0)</f>
        <v>14.619300000000001</v>
      </c>
      <c r="D14" s="65">
        <f>VLOOKUP($A14,'Return Data'!$B$7:$R$1700,10,0)</f>
        <v>16.666899999999998</v>
      </c>
      <c r="E14" s="66">
        <f t="shared" si="0"/>
        <v>10</v>
      </c>
      <c r="F14" s="65">
        <f>VLOOKUP($A14,'Return Data'!$B$7:$R$1700,11,0)</f>
        <v>-15.6168</v>
      </c>
      <c r="G14" s="66">
        <f t="shared" si="1"/>
        <v>19</v>
      </c>
      <c r="H14" s="65">
        <f>VLOOKUP($A14,'Return Data'!$B$7:$R$1700,12,0)</f>
        <v>-9.0505999999999993</v>
      </c>
      <c r="I14" s="66">
        <f t="shared" si="2"/>
        <v>22</v>
      </c>
      <c r="J14" s="65">
        <f>VLOOKUP($A14,'Return Data'!$B$7:$R$1700,13,0)</f>
        <v>-10.761100000000001</v>
      </c>
      <c r="K14" s="66">
        <f t="shared" si="3"/>
        <v>18</v>
      </c>
      <c r="L14" s="65">
        <f>VLOOKUP($A14,'Return Data'!$B$7:$R$1700,17,0)</f>
        <v>-1.8724000000000001</v>
      </c>
      <c r="M14" s="66">
        <f t="shared" si="5"/>
        <v>11</v>
      </c>
      <c r="N14" s="65">
        <f>VLOOKUP($A14,'Return Data'!$B$7:$R$1700,14,0)</f>
        <v>-0.1653</v>
      </c>
      <c r="O14" s="66">
        <f t="shared" si="6"/>
        <v>13</v>
      </c>
      <c r="P14" s="65"/>
      <c r="Q14" s="66"/>
      <c r="R14" s="65">
        <f>VLOOKUP($A14,'Return Data'!$B$7:$R$1700,16,0)</f>
        <v>8.5952999999999999</v>
      </c>
      <c r="S14" s="67">
        <f t="shared" si="4"/>
        <v>19</v>
      </c>
    </row>
    <row r="15" spans="1:20" x14ac:dyDescent="0.3">
      <c r="A15" s="63" t="s">
        <v>934</v>
      </c>
      <c r="B15" s="64">
        <f>VLOOKUP($A15,'Return Data'!$B$7:$R$1700,3,0)</f>
        <v>44026</v>
      </c>
      <c r="C15" s="65">
        <f>VLOOKUP($A15,'Return Data'!$B$7:$R$1700,4,0)</f>
        <v>68.982500000000002</v>
      </c>
      <c r="D15" s="65">
        <f>VLOOKUP($A15,'Return Data'!$B$7:$R$1700,10,0)</f>
        <v>16.964500000000001</v>
      </c>
      <c r="E15" s="66">
        <f t="shared" si="0"/>
        <v>8</v>
      </c>
      <c r="F15" s="65">
        <f>VLOOKUP($A15,'Return Data'!$B$7:$R$1700,11,0)</f>
        <v>-20.032900000000001</v>
      </c>
      <c r="G15" s="66">
        <f t="shared" si="1"/>
        <v>26</v>
      </c>
      <c r="H15" s="65">
        <f>VLOOKUP($A15,'Return Data'!$B$7:$R$1700,12,0)</f>
        <v>-13.3</v>
      </c>
      <c r="I15" s="66">
        <f t="shared" si="2"/>
        <v>24</v>
      </c>
      <c r="J15" s="65">
        <f>VLOOKUP($A15,'Return Data'!$B$7:$R$1700,13,0)</f>
        <v>-16.515699999999999</v>
      </c>
      <c r="K15" s="66">
        <f t="shared" si="3"/>
        <v>24</v>
      </c>
      <c r="L15" s="65">
        <f>VLOOKUP($A15,'Return Data'!$B$7:$R$1700,17,0)</f>
        <v>-8.4246999999999996</v>
      </c>
      <c r="M15" s="66">
        <f t="shared" si="5"/>
        <v>22</v>
      </c>
      <c r="N15" s="65">
        <f>VLOOKUP($A15,'Return Data'!$B$7:$R$1700,14,0)</f>
        <v>-3.6817000000000002</v>
      </c>
      <c r="O15" s="66">
        <f t="shared" si="6"/>
        <v>21</v>
      </c>
      <c r="P15" s="65">
        <f>VLOOKUP($A15,'Return Data'!$B$7:$R$1700,15,0)</f>
        <v>1.3937999999999999</v>
      </c>
      <c r="Q15" s="66">
        <f>RANK(P15,P$8:P$34,0)</f>
        <v>20</v>
      </c>
      <c r="R15" s="65">
        <f>VLOOKUP($A15,'Return Data'!$B$7:$R$1700,16,0)</f>
        <v>9.1384000000000007</v>
      </c>
      <c r="S15" s="67">
        <f t="shared" si="4"/>
        <v>16</v>
      </c>
    </row>
    <row r="16" spans="1:20" x14ac:dyDescent="0.3">
      <c r="A16" s="63" t="s">
        <v>935</v>
      </c>
      <c r="B16" s="64">
        <f>VLOOKUP($A16,'Return Data'!$B$7:$R$1700,3,0)</f>
        <v>44026</v>
      </c>
      <c r="C16" s="65">
        <f>VLOOKUP($A16,'Return Data'!$B$7:$R$1700,4,0)</f>
        <v>99.736999999999995</v>
      </c>
      <c r="D16" s="65">
        <f>VLOOKUP($A16,'Return Data'!$B$7:$R$1700,10,0)</f>
        <v>16.3399</v>
      </c>
      <c r="E16" s="66">
        <f t="shared" si="0"/>
        <v>11</v>
      </c>
      <c r="F16" s="65">
        <f>VLOOKUP($A16,'Return Data'!$B$7:$R$1700,11,0)</f>
        <v>-16.689399999999999</v>
      </c>
      <c r="G16" s="66">
        <f t="shared" si="1"/>
        <v>22</v>
      </c>
      <c r="H16" s="65">
        <f>VLOOKUP($A16,'Return Data'!$B$7:$R$1700,12,0)</f>
        <v>-8.5015000000000001</v>
      </c>
      <c r="I16" s="66">
        <f t="shared" si="2"/>
        <v>21</v>
      </c>
      <c r="J16" s="65">
        <f>VLOOKUP($A16,'Return Data'!$B$7:$R$1700,13,0)</f>
        <v>-12.246600000000001</v>
      </c>
      <c r="K16" s="66">
        <f t="shared" si="3"/>
        <v>22</v>
      </c>
      <c r="L16" s="65">
        <f>VLOOKUP($A16,'Return Data'!$B$7:$R$1700,17,0)</f>
        <v>-3.9796999999999998</v>
      </c>
      <c r="M16" s="66">
        <f t="shared" si="5"/>
        <v>15</v>
      </c>
      <c r="N16" s="65">
        <f>VLOOKUP($A16,'Return Data'!$B$7:$R$1700,14,0)</f>
        <v>-2.5244</v>
      </c>
      <c r="O16" s="66">
        <f t="shared" si="6"/>
        <v>19</v>
      </c>
      <c r="P16" s="65">
        <f>VLOOKUP($A16,'Return Data'!$B$7:$R$1700,15,0)</f>
        <v>1.7065999999999999</v>
      </c>
      <c r="Q16" s="66">
        <f>RANK(P16,P$8:P$34,0)</f>
        <v>19</v>
      </c>
      <c r="R16" s="65">
        <f>VLOOKUP($A16,'Return Data'!$B$7:$R$1700,16,0)</f>
        <v>5.4356</v>
      </c>
      <c r="S16" s="67">
        <f t="shared" si="4"/>
        <v>23</v>
      </c>
    </row>
    <row r="17" spans="1:19" x14ac:dyDescent="0.3">
      <c r="A17" s="63" t="s">
        <v>937</v>
      </c>
      <c r="B17" s="64">
        <f>VLOOKUP($A17,'Return Data'!$B$7:$R$1700,3,0)</f>
        <v>44026</v>
      </c>
      <c r="C17" s="65">
        <f>VLOOKUP($A17,'Return Data'!$B$7:$R$1700,4,0)</f>
        <v>9.3056999999999999</v>
      </c>
      <c r="D17" s="65">
        <f>VLOOKUP($A17,'Return Data'!$B$7:$R$1700,10,0)</f>
        <v>13.587999999999999</v>
      </c>
      <c r="E17" s="66">
        <f t="shared" si="0"/>
        <v>25</v>
      </c>
      <c r="F17" s="65">
        <f>VLOOKUP($A17,'Return Data'!$B$7:$R$1700,11,0)</f>
        <v>-14.2142</v>
      </c>
      <c r="G17" s="66">
        <f t="shared" si="1"/>
        <v>16</v>
      </c>
      <c r="H17" s="65">
        <f>VLOOKUP($A17,'Return Data'!$B$7:$R$1700,12,0)</f>
        <v>-5.4452999999999996</v>
      </c>
      <c r="I17" s="66">
        <f t="shared" si="2"/>
        <v>13</v>
      </c>
      <c r="J17" s="65">
        <f>VLOOKUP($A17,'Return Data'!$B$7:$R$1700,13,0)</f>
        <v>-5.3346</v>
      </c>
      <c r="K17" s="66">
        <f t="shared" si="3"/>
        <v>13</v>
      </c>
      <c r="L17" s="65"/>
      <c r="M17" s="66"/>
      <c r="N17" s="65"/>
      <c r="O17" s="66"/>
      <c r="P17" s="65"/>
      <c r="Q17" s="66"/>
      <c r="R17" s="65">
        <f>VLOOKUP($A17,'Return Data'!$B$7:$R$1700,16,0)</f>
        <v>-5.3902999999999999</v>
      </c>
      <c r="S17" s="67">
        <f t="shared" si="4"/>
        <v>25</v>
      </c>
    </row>
    <row r="18" spans="1:19" x14ac:dyDescent="0.3">
      <c r="A18" s="63" t="s">
        <v>940</v>
      </c>
      <c r="B18" s="64">
        <f>VLOOKUP($A18,'Return Data'!$B$7:$R$1700,3,0)</f>
        <v>44026</v>
      </c>
      <c r="C18" s="65">
        <f>VLOOKUP($A18,'Return Data'!$B$7:$R$1700,4,0)</f>
        <v>303.98</v>
      </c>
      <c r="D18" s="65">
        <f>VLOOKUP($A18,'Return Data'!$B$7:$R$1700,10,0)</f>
        <v>15.2662</v>
      </c>
      <c r="E18" s="66">
        <f t="shared" si="0"/>
        <v>17</v>
      </c>
      <c r="F18" s="65">
        <f>VLOOKUP($A18,'Return Data'!$B$7:$R$1700,11,0)</f>
        <v>-16.2866</v>
      </c>
      <c r="G18" s="66">
        <f t="shared" si="1"/>
        <v>21</v>
      </c>
      <c r="H18" s="65">
        <f>VLOOKUP($A18,'Return Data'!$B$7:$R$1700,12,0)</f>
        <v>-8.4148999999999994</v>
      </c>
      <c r="I18" s="66">
        <f t="shared" si="2"/>
        <v>20</v>
      </c>
      <c r="J18" s="65">
        <f>VLOOKUP($A18,'Return Data'!$B$7:$R$1700,13,0)</f>
        <v>-11.6851</v>
      </c>
      <c r="K18" s="66">
        <f t="shared" si="3"/>
        <v>20</v>
      </c>
      <c r="L18" s="65">
        <f>VLOOKUP($A18,'Return Data'!$B$7:$R$1700,17,0)</f>
        <v>-2.9014000000000002</v>
      </c>
      <c r="M18" s="66">
        <f t="shared" ref="M18:M23" si="7">RANK(L18,L$8:L$34,0)</f>
        <v>14</v>
      </c>
      <c r="N18" s="65">
        <f>VLOOKUP($A18,'Return Data'!$B$7:$R$1700,14,0)</f>
        <v>-1.5172000000000001</v>
      </c>
      <c r="O18" s="66">
        <f t="shared" ref="O18:O23" si="8">RANK(N18,N$8:N$34,0)</f>
        <v>15</v>
      </c>
      <c r="P18" s="65">
        <f>VLOOKUP($A18,'Return Data'!$B$7:$R$1700,15,0)</f>
        <v>5.0948000000000002</v>
      </c>
      <c r="Q18" s="66">
        <f t="shared" ref="Q18:Q23" si="9">RANK(P18,P$8:P$34,0)</f>
        <v>14</v>
      </c>
      <c r="R18" s="65">
        <f>VLOOKUP($A18,'Return Data'!$B$7:$R$1700,16,0)</f>
        <v>9.4136000000000006</v>
      </c>
      <c r="S18" s="67">
        <f t="shared" si="4"/>
        <v>15</v>
      </c>
    </row>
    <row r="19" spans="1:19" x14ac:dyDescent="0.3">
      <c r="A19" s="63" t="s">
        <v>941</v>
      </c>
      <c r="B19" s="64">
        <f>VLOOKUP($A19,'Return Data'!$B$7:$R$1700,3,0)</f>
        <v>44026</v>
      </c>
      <c r="C19" s="65">
        <f>VLOOKUP($A19,'Return Data'!$B$7:$R$1700,4,0)</f>
        <v>42.62</v>
      </c>
      <c r="D19" s="65">
        <f>VLOOKUP($A19,'Return Data'!$B$7:$R$1700,10,0)</f>
        <v>15.0337</v>
      </c>
      <c r="E19" s="66">
        <f t="shared" si="0"/>
        <v>19</v>
      </c>
      <c r="F19" s="65">
        <f>VLOOKUP($A19,'Return Data'!$B$7:$R$1700,11,0)</f>
        <v>-16.741599999999998</v>
      </c>
      <c r="G19" s="66">
        <f t="shared" si="1"/>
        <v>24</v>
      </c>
      <c r="H19" s="65">
        <f>VLOOKUP($A19,'Return Data'!$B$7:$R$1700,12,0)</f>
        <v>-8.3244000000000007</v>
      </c>
      <c r="I19" s="66">
        <f t="shared" si="2"/>
        <v>19</v>
      </c>
      <c r="J19" s="65">
        <f>VLOOKUP($A19,'Return Data'!$B$7:$R$1700,13,0)</f>
        <v>-11.5951</v>
      </c>
      <c r="K19" s="66">
        <f t="shared" si="3"/>
        <v>19</v>
      </c>
      <c r="L19" s="65">
        <f>VLOOKUP($A19,'Return Data'!$B$7:$R$1700,17,0)</f>
        <v>-5.4916</v>
      </c>
      <c r="M19" s="66">
        <f t="shared" si="7"/>
        <v>20</v>
      </c>
      <c r="N19" s="65">
        <f>VLOOKUP($A19,'Return Data'!$B$7:$R$1700,14,0)</f>
        <v>-1.7316</v>
      </c>
      <c r="O19" s="66">
        <f t="shared" si="8"/>
        <v>16</v>
      </c>
      <c r="P19" s="65">
        <f>VLOOKUP($A19,'Return Data'!$B$7:$R$1700,15,0)</f>
        <v>5.2282999999999999</v>
      </c>
      <c r="Q19" s="66">
        <f t="shared" si="9"/>
        <v>12</v>
      </c>
      <c r="R19" s="65">
        <f>VLOOKUP($A19,'Return Data'!$B$7:$R$1700,16,0)</f>
        <v>8.6516000000000002</v>
      </c>
      <c r="S19" s="67">
        <f t="shared" si="4"/>
        <v>18</v>
      </c>
    </row>
    <row r="20" spans="1:19" x14ac:dyDescent="0.3">
      <c r="A20" s="63" t="s">
        <v>944</v>
      </c>
      <c r="B20" s="64">
        <f>VLOOKUP($A20,'Return Data'!$B$7:$R$1700,3,0)</f>
        <v>44026</v>
      </c>
      <c r="C20" s="65">
        <f>VLOOKUP($A20,'Return Data'!$B$7:$R$1700,4,0)</f>
        <v>35.72</v>
      </c>
      <c r="D20" s="65">
        <f>VLOOKUP($A20,'Return Data'!$B$7:$R$1700,10,0)</f>
        <v>13.757999999999999</v>
      </c>
      <c r="E20" s="66">
        <f t="shared" si="0"/>
        <v>24</v>
      </c>
      <c r="F20" s="65">
        <f>VLOOKUP($A20,'Return Data'!$B$7:$R$1700,11,0)</f>
        <v>-12.257400000000001</v>
      </c>
      <c r="G20" s="66">
        <f t="shared" si="1"/>
        <v>12</v>
      </c>
      <c r="H20" s="65">
        <f>VLOOKUP($A20,'Return Data'!$B$7:$R$1700,12,0)</f>
        <v>-5.4526000000000003</v>
      </c>
      <c r="I20" s="66">
        <f t="shared" si="2"/>
        <v>14</v>
      </c>
      <c r="J20" s="65">
        <f>VLOOKUP($A20,'Return Data'!$B$7:$R$1700,13,0)</f>
        <v>-3.4594999999999998</v>
      </c>
      <c r="K20" s="66">
        <f t="shared" si="3"/>
        <v>10</v>
      </c>
      <c r="L20" s="65">
        <f>VLOOKUP($A20,'Return Data'!$B$7:$R$1700,17,0)</f>
        <v>-0.60860000000000003</v>
      </c>
      <c r="M20" s="66">
        <f t="shared" si="7"/>
        <v>8</v>
      </c>
      <c r="N20" s="65">
        <f>VLOOKUP($A20,'Return Data'!$B$7:$R$1700,14,0)</f>
        <v>4.4417</v>
      </c>
      <c r="O20" s="66">
        <f t="shared" si="8"/>
        <v>2</v>
      </c>
      <c r="P20" s="65">
        <f>VLOOKUP($A20,'Return Data'!$B$7:$R$1700,15,0)</f>
        <v>7.6136999999999997</v>
      </c>
      <c r="Q20" s="66">
        <f t="shared" si="9"/>
        <v>8</v>
      </c>
      <c r="R20" s="65">
        <f>VLOOKUP($A20,'Return Data'!$B$7:$R$1700,16,0)</f>
        <v>13.492699999999999</v>
      </c>
      <c r="S20" s="67">
        <f t="shared" si="4"/>
        <v>5</v>
      </c>
    </row>
    <row r="21" spans="1:19" x14ac:dyDescent="0.3">
      <c r="A21" s="63" t="s">
        <v>946</v>
      </c>
      <c r="B21" s="64">
        <f>VLOOKUP($A21,'Return Data'!$B$7:$R$1700,3,0)</f>
        <v>44026</v>
      </c>
      <c r="C21" s="65">
        <f>VLOOKUP($A21,'Return Data'!$B$7:$R$1700,4,0)</f>
        <v>126.75</v>
      </c>
      <c r="D21" s="65">
        <f>VLOOKUP($A21,'Return Data'!$B$7:$R$1700,10,0)</f>
        <v>18.895700000000001</v>
      </c>
      <c r="E21" s="66">
        <f t="shared" si="0"/>
        <v>3</v>
      </c>
      <c r="F21" s="65">
        <f>VLOOKUP($A21,'Return Data'!$B$7:$R$1700,11,0)</f>
        <v>-10.416399999999999</v>
      </c>
      <c r="G21" s="66">
        <f t="shared" si="1"/>
        <v>8</v>
      </c>
      <c r="H21" s="65">
        <f>VLOOKUP($A21,'Return Data'!$B$7:$R$1700,12,0)</f>
        <v>1.05</v>
      </c>
      <c r="I21" s="66">
        <f t="shared" si="2"/>
        <v>4</v>
      </c>
      <c r="J21" s="65">
        <f>VLOOKUP($A21,'Return Data'!$B$7:$R$1700,13,0)</f>
        <v>0.35709999999999997</v>
      </c>
      <c r="K21" s="66">
        <f t="shared" si="3"/>
        <v>4</v>
      </c>
      <c r="L21" s="65">
        <f>VLOOKUP($A21,'Return Data'!$B$7:$R$1700,17,0)</f>
        <v>2.5678999999999998</v>
      </c>
      <c r="M21" s="66">
        <f t="shared" si="7"/>
        <v>4</v>
      </c>
      <c r="N21" s="65">
        <f>VLOOKUP($A21,'Return Data'!$B$7:$R$1700,14,0)</f>
        <v>2.8793000000000002</v>
      </c>
      <c r="O21" s="66">
        <f t="shared" si="8"/>
        <v>6</v>
      </c>
      <c r="P21" s="65">
        <f>VLOOKUP($A21,'Return Data'!$B$7:$R$1700,15,0)</f>
        <v>8.0765999999999991</v>
      </c>
      <c r="Q21" s="66">
        <f t="shared" si="9"/>
        <v>5</v>
      </c>
      <c r="R21" s="65">
        <f>VLOOKUP($A21,'Return Data'!$B$7:$R$1700,16,0)</f>
        <v>12.910299999999999</v>
      </c>
      <c r="S21" s="67">
        <f t="shared" si="4"/>
        <v>6</v>
      </c>
    </row>
    <row r="22" spans="1:19" x14ac:dyDescent="0.3">
      <c r="A22" s="63" t="s">
        <v>947</v>
      </c>
      <c r="B22" s="64">
        <f>VLOOKUP($A22,'Return Data'!$B$7:$R$1700,3,0)</f>
        <v>44026</v>
      </c>
      <c r="C22" s="65">
        <f>VLOOKUP($A22,'Return Data'!$B$7:$R$1700,4,0)</f>
        <v>45.512</v>
      </c>
      <c r="D22" s="65">
        <f>VLOOKUP($A22,'Return Data'!$B$7:$R$1700,10,0)</f>
        <v>13.9367</v>
      </c>
      <c r="E22" s="66">
        <f t="shared" si="0"/>
        <v>22</v>
      </c>
      <c r="F22" s="65">
        <f>VLOOKUP($A22,'Return Data'!$B$7:$R$1700,11,0)</f>
        <v>-12.802199999999999</v>
      </c>
      <c r="G22" s="66">
        <f t="shared" si="1"/>
        <v>13</v>
      </c>
      <c r="H22" s="65">
        <f>VLOOKUP($A22,'Return Data'!$B$7:$R$1700,12,0)</f>
        <v>-4.3000999999999996</v>
      </c>
      <c r="I22" s="66">
        <f t="shared" si="2"/>
        <v>9</v>
      </c>
      <c r="J22" s="65">
        <f>VLOOKUP($A22,'Return Data'!$B$7:$R$1700,13,0)</f>
        <v>-6.3037999999999998</v>
      </c>
      <c r="K22" s="66">
        <f t="shared" si="3"/>
        <v>15</v>
      </c>
      <c r="L22" s="65">
        <f>VLOOKUP($A22,'Return Data'!$B$7:$R$1700,17,0)</f>
        <v>-4.8551000000000002</v>
      </c>
      <c r="M22" s="66">
        <f t="shared" si="7"/>
        <v>18</v>
      </c>
      <c r="N22" s="65">
        <f>VLOOKUP($A22,'Return Data'!$B$7:$R$1700,14,0)</f>
        <v>-1.8827</v>
      </c>
      <c r="O22" s="66">
        <f t="shared" si="8"/>
        <v>17</v>
      </c>
      <c r="P22" s="65">
        <f>VLOOKUP($A22,'Return Data'!$B$7:$R$1700,15,0)</f>
        <v>4.1672000000000002</v>
      </c>
      <c r="Q22" s="66">
        <f t="shared" si="9"/>
        <v>17</v>
      </c>
      <c r="R22" s="65">
        <f>VLOOKUP($A22,'Return Data'!$B$7:$R$1700,16,0)</f>
        <v>10.437900000000001</v>
      </c>
      <c r="S22" s="67">
        <f t="shared" si="4"/>
        <v>13</v>
      </c>
    </row>
    <row r="23" spans="1:19" x14ac:dyDescent="0.3">
      <c r="A23" s="63" t="s">
        <v>949</v>
      </c>
      <c r="B23" s="64">
        <f>VLOOKUP($A23,'Return Data'!$B$7:$R$1700,3,0)</f>
        <v>44026</v>
      </c>
      <c r="C23" s="65">
        <f>VLOOKUP($A23,'Return Data'!$B$7:$R$1700,4,0)</f>
        <v>15.027100000000001</v>
      </c>
      <c r="D23" s="65">
        <f>VLOOKUP($A23,'Return Data'!$B$7:$R$1700,10,0)</f>
        <v>13.4497</v>
      </c>
      <c r="E23" s="66">
        <f t="shared" si="0"/>
        <v>26</v>
      </c>
      <c r="F23" s="65">
        <f>VLOOKUP($A23,'Return Data'!$B$7:$R$1700,11,0)</f>
        <v>-14.0601</v>
      </c>
      <c r="G23" s="66">
        <f t="shared" si="1"/>
        <v>14</v>
      </c>
      <c r="H23" s="65">
        <f>VLOOKUP($A23,'Return Data'!$B$7:$R$1700,12,0)</f>
        <v>-5.9119000000000002</v>
      </c>
      <c r="I23" s="66">
        <f t="shared" si="2"/>
        <v>15</v>
      </c>
      <c r="J23" s="65">
        <f>VLOOKUP($A23,'Return Data'!$B$7:$R$1700,13,0)</f>
        <v>-3.0522</v>
      </c>
      <c r="K23" s="66">
        <f t="shared" si="3"/>
        <v>9</v>
      </c>
      <c r="L23" s="65">
        <f>VLOOKUP($A23,'Return Data'!$B$7:$R$1700,17,0)</f>
        <v>-0.57210000000000005</v>
      </c>
      <c r="M23" s="66">
        <f t="shared" si="7"/>
        <v>7</v>
      </c>
      <c r="N23" s="65">
        <f>VLOOKUP($A23,'Return Data'!$B$7:$R$1700,14,0)</f>
        <v>2.1175999999999999</v>
      </c>
      <c r="O23" s="66">
        <f t="shared" si="8"/>
        <v>8</v>
      </c>
      <c r="P23" s="65">
        <f>VLOOKUP($A23,'Return Data'!$B$7:$R$1700,15,0)</f>
        <v>8.1021999999999998</v>
      </c>
      <c r="Q23" s="66">
        <f t="shared" si="9"/>
        <v>4</v>
      </c>
      <c r="R23" s="65">
        <f>VLOOKUP($A23,'Return Data'!$B$7:$R$1700,16,0)</f>
        <v>7.8544</v>
      </c>
      <c r="S23" s="67">
        <f t="shared" si="4"/>
        <v>21</v>
      </c>
    </row>
    <row r="24" spans="1:19" x14ac:dyDescent="0.3">
      <c r="A24" s="63" t="s">
        <v>951</v>
      </c>
      <c r="B24" s="64">
        <f>VLOOKUP($A24,'Return Data'!$B$7:$R$1700,3,0)</f>
        <v>44026</v>
      </c>
      <c r="C24" s="65">
        <f>VLOOKUP($A24,'Return Data'!$B$7:$R$1700,4,0)</f>
        <v>9.1608000000000001</v>
      </c>
      <c r="D24" s="65">
        <f>VLOOKUP($A24,'Return Data'!$B$7:$R$1700,10,0)</f>
        <v>15.693</v>
      </c>
      <c r="E24" s="66">
        <f t="shared" si="0"/>
        <v>15</v>
      </c>
      <c r="F24" s="65"/>
      <c r="G24" s="66"/>
      <c r="H24" s="65"/>
      <c r="I24" s="66"/>
      <c r="J24" s="65"/>
      <c r="K24" s="66"/>
      <c r="L24" s="65"/>
      <c r="M24" s="66"/>
      <c r="N24" s="65"/>
      <c r="O24" s="66"/>
      <c r="P24" s="65"/>
      <c r="Q24" s="66"/>
      <c r="R24" s="65">
        <f>VLOOKUP($A24,'Return Data'!$B$7:$R$1700,16,0)</f>
        <v>-8.3919999999999995</v>
      </c>
      <c r="S24" s="67">
        <f t="shared" si="4"/>
        <v>27</v>
      </c>
    </row>
    <row r="25" spans="1:19" x14ac:dyDescent="0.3">
      <c r="A25" s="63" t="s">
        <v>953</v>
      </c>
      <c r="B25" s="64">
        <f>VLOOKUP($A25,'Return Data'!$B$7:$R$1700,3,0)</f>
        <v>44026</v>
      </c>
      <c r="C25" s="65">
        <f>VLOOKUP($A25,'Return Data'!$B$7:$R$1700,4,0)</f>
        <v>56.838000000000001</v>
      </c>
      <c r="D25" s="65">
        <f>VLOOKUP($A25,'Return Data'!$B$7:$R$1700,10,0)</f>
        <v>19.349900000000002</v>
      </c>
      <c r="E25" s="66">
        <f t="shared" si="0"/>
        <v>1</v>
      </c>
      <c r="F25" s="65">
        <f>VLOOKUP($A25,'Return Data'!$B$7:$R$1700,11,0)</f>
        <v>-9.9525000000000006</v>
      </c>
      <c r="G25" s="66">
        <f t="shared" ref="G25:G34" si="10">RANK(F25,F$8:F$34,0)</f>
        <v>5</v>
      </c>
      <c r="H25" s="65">
        <f>VLOOKUP($A25,'Return Data'!$B$7:$R$1700,12,0)</f>
        <v>2.3351999999999999</v>
      </c>
      <c r="I25" s="66">
        <f>RANK(H25,H$8:H$34,0)</f>
        <v>2</v>
      </c>
      <c r="J25" s="65">
        <f>VLOOKUP($A25,'Return Data'!$B$7:$R$1700,13,0)</f>
        <v>1.3589</v>
      </c>
      <c r="K25" s="66">
        <f>RANK(J25,J$8:J$34,0)</f>
        <v>3</v>
      </c>
      <c r="L25" s="65">
        <f>VLOOKUP($A25,'Return Data'!$B$7:$R$1700,17,0)</f>
        <v>5.9044999999999996</v>
      </c>
      <c r="M25" s="66">
        <f>RANK(L25,L$8:L$34,0)</f>
        <v>1</v>
      </c>
      <c r="N25" s="65">
        <f>VLOOKUP($A25,'Return Data'!$B$7:$R$1700,14,0)</f>
        <v>4.9737999999999998</v>
      </c>
      <c r="O25" s="66">
        <f>RANK(N25,N$8:N$34,0)</f>
        <v>1</v>
      </c>
      <c r="P25" s="65">
        <f>VLOOKUP($A25,'Return Data'!$B$7:$R$1700,15,0)</f>
        <v>12.4016</v>
      </c>
      <c r="Q25" s="66">
        <f>RANK(P25,P$8:P$34,0)</f>
        <v>1</v>
      </c>
      <c r="R25" s="65">
        <f>VLOOKUP($A25,'Return Data'!$B$7:$R$1700,16,0)</f>
        <v>20.407699999999998</v>
      </c>
      <c r="S25" s="67">
        <f t="shared" si="4"/>
        <v>1</v>
      </c>
    </row>
    <row r="26" spans="1:19" x14ac:dyDescent="0.3">
      <c r="A26" s="63" t="s">
        <v>955</v>
      </c>
      <c r="B26" s="64">
        <f>VLOOKUP($A26,'Return Data'!$B$7:$R$1700,3,0)</f>
        <v>44026</v>
      </c>
      <c r="C26" s="65">
        <f>VLOOKUP($A26,'Return Data'!$B$7:$R$1700,4,0)</f>
        <v>9.3701000000000008</v>
      </c>
      <c r="D26" s="65">
        <f>VLOOKUP($A26,'Return Data'!$B$7:$R$1700,10,0)</f>
        <v>14.5419</v>
      </c>
      <c r="E26" s="66">
        <f t="shared" si="0"/>
        <v>21</v>
      </c>
      <c r="F26" s="65">
        <f>VLOOKUP($A26,'Return Data'!$B$7:$R$1700,11,0)</f>
        <v>-14.782400000000001</v>
      </c>
      <c r="G26" s="66">
        <f t="shared" si="10"/>
        <v>18</v>
      </c>
      <c r="H26" s="65"/>
      <c r="I26" s="66"/>
      <c r="J26" s="65"/>
      <c r="K26" s="66"/>
      <c r="L26" s="65"/>
      <c r="M26" s="66"/>
      <c r="N26" s="65"/>
      <c r="O26" s="66"/>
      <c r="P26" s="65"/>
      <c r="Q26" s="66"/>
      <c r="R26" s="65">
        <f>VLOOKUP($A26,'Return Data'!$B$7:$R$1700,16,0)</f>
        <v>-6.2990000000000004</v>
      </c>
      <c r="S26" s="67">
        <f t="shared" si="4"/>
        <v>26</v>
      </c>
    </row>
    <row r="27" spans="1:19" x14ac:dyDescent="0.3">
      <c r="A27" s="63" t="s">
        <v>958</v>
      </c>
      <c r="B27" s="64">
        <f>VLOOKUP($A27,'Return Data'!$B$7:$R$1700,3,0)</f>
        <v>44026</v>
      </c>
      <c r="C27" s="65">
        <f>VLOOKUP($A27,'Return Data'!$B$7:$R$1700,4,0)</f>
        <v>483.464</v>
      </c>
      <c r="D27" s="65">
        <f>VLOOKUP($A27,'Return Data'!$B$7:$R$1700,10,0)</f>
        <v>15.9693</v>
      </c>
      <c r="E27" s="66">
        <f t="shared" si="0"/>
        <v>13</v>
      </c>
      <c r="F27" s="65">
        <f>VLOOKUP($A27,'Return Data'!$B$7:$R$1700,11,0)</f>
        <v>-16.779499999999999</v>
      </c>
      <c r="G27" s="66">
        <f t="shared" si="10"/>
        <v>25</v>
      </c>
      <c r="H27" s="65">
        <f>VLOOKUP($A27,'Return Data'!$B$7:$R$1700,12,0)</f>
        <v>-8.0633999999999997</v>
      </c>
      <c r="I27" s="66">
        <f t="shared" ref="I27:I32" si="11">RANK(H27,H$8:H$34,0)</f>
        <v>18</v>
      </c>
      <c r="J27" s="65">
        <f>VLOOKUP($A27,'Return Data'!$B$7:$R$1700,13,0)</f>
        <v>-11.927899999999999</v>
      </c>
      <c r="K27" s="66">
        <f t="shared" ref="K27:K32" si="12">RANK(J27,J$8:J$34,0)</f>
        <v>21</v>
      </c>
      <c r="L27" s="65">
        <f>VLOOKUP($A27,'Return Data'!$B$7:$R$1700,17,0)</f>
        <v>-4.2441000000000004</v>
      </c>
      <c r="M27" s="66">
        <f t="shared" ref="M27:M32" si="13">RANK(L27,L$8:L$34,0)</f>
        <v>16</v>
      </c>
      <c r="N27" s="65">
        <f>VLOOKUP($A27,'Return Data'!$B$7:$R$1700,14,0)</f>
        <v>-4.7511000000000001</v>
      </c>
      <c r="O27" s="66">
        <f t="shared" ref="O27:O32" si="14">RANK(N27,N$8:N$34,0)</f>
        <v>22</v>
      </c>
      <c r="P27" s="65">
        <f>VLOOKUP($A27,'Return Data'!$B$7:$R$1700,15,0)</f>
        <v>1.1152</v>
      </c>
      <c r="Q27" s="66">
        <f t="shared" ref="Q27:Q32" si="15">RANK(P27,P$8:P$34,0)</f>
        <v>21</v>
      </c>
      <c r="R27" s="65">
        <f>VLOOKUP($A27,'Return Data'!$B$7:$R$1700,16,0)</f>
        <v>7.9295</v>
      </c>
      <c r="S27" s="67">
        <f t="shared" si="4"/>
        <v>20</v>
      </c>
    </row>
    <row r="28" spans="1:19" x14ac:dyDescent="0.3">
      <c r="A28" s="63" t="s">
        <v>960</v>
      </c>
      <c r="B28" s="64">
        <f>VLOOKUP($A28,'Return Data'!$B$7:$R$1700,3,0)</f>
        <v>44026</v>
      </c>
      <c r="C28" s="65">
        <f>VLOOKUP($A28,'Return Data'!$B$7:$R$1700,4,0)</f>
        <v>105.58</v>
      </c>
      <c r="D28" s="65">
        <f>VLOOKUP($A28,'Return Data'!$B$7:$R$1700,10,0)</f>
        <v>15.678800000000001</v>
      </c>
      <c r="E28" s="66">
        <f t="shared" si="0"/>
        <v>16</v>
      </c>
      <c r="F28" s="65">
        <f>VLOOKUP($A28,'Return Data'!$B$7:$R$1700,11,0)</f>
        <v>-10.16</v>
      </c>
      <c r="G28" s="66">
        <f t="shared" si="10"/>
        <v>6</v>
      </c>
      <c r="H28" s="65">
        <f>VLOOKUP($A28,'Return Data'!$B$7:$R$1700,12,0)</f>
        <v>-1.4743999999999999</v>
      </c>
      <c r="I28" s="66">
        <f t="shared" si="11"/>
        <v>6</v>
      </c>
      <c r="J28" s="65">
        <f>VLOOKUP($A28,'Return Data'!$B$7:$R$1700,13,0)</f>
        <v>-1.6946000000000001</v>
      </c>
      <c r="K28" s="66">
        <f t="shared" si="12"/>
        <v>7</v>
      </c>
      <c r="L28" s="65">
        <f>VLOOKUP($A28,'Return Data'!$B$7:$R$1700,17,0)</f>
        <v>-2.1128999999999998</v>
      </c>
      <c r="M28" s="66">
        <f t="shared" si="13"/>
        <v>12</v>
      </c>
      <c r="N28" s="65">
        <f>VLOOKUP($A28,'Return Data'!$B$7:$R$1700,14,0)</f>
        <v>1.1620999999999999</v>
      </c>
      <c r="O28" s="66">
        <f t="shared" si="14"/>
        <v>11</v>
      </c>
      <c r="P28" s="65">
        <f>VLOOKUP($A28,'Return Data'!$B$7:$R$1700,15,0)</f>
        <v>8.0258000000000003</v>
      </c>
      <c r="Q28" s="66">
        <f t="shared" si="15"/>
        <v>6</v>
      </c>
      <c r="R28" s="65">
        <f>VLOOKUP($A28,'Return Data'!$B$7:$R$1700,16,0)</f>
        <v>16.1235</v>
      </c>
      <c r="S28" s="67">
        <f t="shared" si="4"/>
        <v>3</v>
      </c>
    </row>
    <row r="29" spans="1:19" x14ac:dyDescent="0.3">
      <c r="A29" s="63" t="s">
        <v>962</v>
      </c>
      <c r="B29" s="64">
        <f>VLOOKUP($A29,'Return Data'!$B$7:$R$1700,3,0)</f>
        <v>44026</v>
      </c>
      <c r="C29" s="65">
        <f>VLOOKUP($A29,'Return Data'!$B$7:$R$1700,4,0)</f>
        <v>40.234900000000003</v>
      </c>
      <c r="D29" s="65">
        <f>VLOOKUP($A29,'Return Data'!$B$7:$R$1700,10,0)</f>
        <v>15.795199999999999</v>
      </c>
      <c r="E29" s="66">
        <f t="shared" si="0"/>
        <v>14</v>
      </c>
      <c r="F29" s="65">
        <f>VLOOKUP($A29,'Return Data'!$B$7:$R$1700,11,0)</f>
        <v>3.5232000000000001</v>
      </c>
      <c r="G29" s="66">
        <f t="shared" si="10"/>
        <v>1</v>
      </c>
      <c r="H29" s="65">
        <f>VLOOKUP($A29,'Return Data'!$B$7:$R$1700,12,0)</f>
        <v>11.423500000000001</v>
      </c>
      <c r="I29" s="66">
        <f t="shared" si="11"/>
        <v>1</v>
      </c>
      <c r="J29" s="65">
        <f>VLOOKUP($A29,'Return Data'!$B$7:$R$1700,13,0)</f>
        <v>8.5280000000000005</v>
      </c>
      <c r="K29" s="66">
        <f t="shared" si="12"/>
        <v>1</v>
      </c>
      <c r="L29" s="65">
        <f>VLOOKUP($A29,'Return Data'!$B$7:$R$1700,17,0)</f>
        <v>4.1950000000000003</v>
      </c>
      <c r="M29" s="66">
        <f t="shared" si="13"/>
        <v>2</v>
      </c>
      <c r="N29" s="65">
        <f>VLOOKUP($A29,'Return Data'!$B$7:$R$1700,14,0)</f>
        <v>2.8919999999999999</v>
      </c>
      <c r="O29" s="66">
        <f t="shared" si="14"/>
        <v>5</v>
      </c>
      <c r="P29" s="65">
        <f>VLOOKUP($A29,'Return Data'!$B$7:$R$1700,15,0)</f>
        <v>9.1846999999999994</v>
      </c>
      <c r="Q29" s="66">
        <f t="shared" si="15"/>
        <v>3</v>
      </c>
      <c r="R29" s="65">
        <f>VLOOKUP($A29,'Return Data'!$B$7:$R$1700,16,0)</f>
        <v>14.501200000000001</v>
      </c>
      <c r="S29" s="67">
        <f t="shared" si="4"/>
        <v>4</v>
      </c>
    </row>
    <row r="30" spans="1:19" x14ac:dyDescent="0.3">
      <c r="A30" s="63" t="s">
        <v>963</v>
      </c>
      <c r="B30" s="64">
        <f>VLOOKUP($A30,'Return Data'!$B$7:$R$1700,3,0)</f>
        <v>44026</v>
      </c>
      <c r="C30" s="65">
        <f>VLOOKUP($A30,'Return Data'!$B$7:$R$1700,4,0)</f>
        <v>131.631671008909</v>
      </c>
      <c r="D30" s="65">
        <f>VLOOKUP($A30,'Return Data'!$B$7:$R$1700,10,0)</f>
        <v>16.0382</v>
      </c>
      <c r="E30" s="66">
        <f t="shared" si="0"/>
        <v>12</v>
      </c>
      <c r="F30" s="65">
        <f>VLOOKUP($A30,'Return Data'!$B$7:$R$1700,11,0)</f>
        <v>-14.228999999999999</v>
      </c>
      <c r="G30" s="66">
        <f t="shared" si="10"/>
        <v>17</v>
      </c>
      <c r="H30" s="65">
        <f>VLOOKUP($A30,'Return Data'!$B$7:$R$1700,12,0)</f>
        <v>-6.0598000000000001</v>
      </c>
      <c r="I30" s="66">
        <f t="shared" si="11"/>
        <v>16</v>
      </c>
      <c r="J30" s="65">
        <f>VLOOKUP($A30,'Return Data'!$B$7:$R$1700,13,0)</f>
        <v>-8.3458000000000006</v>
      </c>
      <c r="K30" s="66">
        <f t="shared" si="12"/>
        <v>16</v>
      </c>
      <c r="L30" s="65">
        <f>VLOOKUP($A30,'Return Data'!$B$7:$R$1700,17,0)</f>
        <v>-1.0142</v>
      </c>
      <c r="M30" s="66">
        <f t="shared" si="13"/>
        <v>9</v>
      </c>
      <c r="N30" s="65">
        <f>VLOOKUP($A30,'Return Data'!$B$7:$R$1700,14,0)</f>
        <v>0.74419999999999997</v>
      </c>
      <c r="O30" s="66">
        <f t="shared" si="14"/>
        <v>12</v>
      </c>
      <c r="P30" s="65">
        <f>VLOOKUP($A30,'Return Data'!$B$7:$R$1700,15,0)</f>
        <v>5.0575999999999999</v>
      </c>
      <c r="Q30" s="66">
        <f t="shared" si="15"/>
        <v>15</v>
      </c>
      <c r="R30" s="65">
        <f>VLOOKUP($A30,'Return Data'!$B$7:$R$1700,16,0)</f>
        <v>11.9915</v>
      </c>
      <c r="S30" s="67">
        <f t="shared" si="4"/>
        <v>10</v>
      </c>
    </row>
    <row r="31" spans="1:19" x14ac:dyDescent="0.3">
      <c r="A31" s="63" t="s">
        <v>966</v>
      </c>
      <c r="B31" s="64">
        <f>VLOOKUP($A31,'Return Data'!$B$7:$R$1700,3,0)</f>
        <v>44026</v>
      </c>
      <c r="C31" s="65">
        <f>VLOOKUP($A31,'Return Data'!$B$7:$R$1700,4,0)</f>
        <v>32.842300000000002</v>
      </c>
      <c r="D31" s="65">
        <f>VLOOKUP($A31,'Return Data'!$B$7:$R$1700,10,0)</f>
        <v>14.7081</v>
      </c>
      <c r="E31" s="66">
        <f t="shared" si="0"/>
        <v>20</v>
      </c>
      <c r="F31" s="65">
        <f>VLOOKUP($A31,'Return Data'!$B$7:$R$1700,11,0)</f>
        <v>-16.6982</v>
      </c>
      <c r="G31" s="66">
        <f t="shared" si="10"/>
        <v>23</v>
      </c>
      <c r="H31" s="65">
        <f>VLOOKUP($A31,'Return Data'!$B$7:$R$1700,12,0)</f>
        <v>-10.125999999999999</v>
      </c>
      <c r="I31" s="66">
        <f t="shared" si="11"/>
        <v>23</v>
      </c>
      <c r="J31" s="65">
        <f>VLOOKUP($A31,'Return Data'!$B$7:$R$1700,13,0)</f>
        <v>-8.5831999999999997</v>
      </c>
      <c r="K31" s="66">
        <f t="shared" si="12"/>
        <v>17</v>
      </c>
      <c r="L31" s="65">
        <f>VLOOKUP($A31,'Return Data'!$B$7:$R$1700,17,0)</f>
        <v>-2.1577999999999999</v>
      </c>
      <c r="M31" s="66">
        <f t="shared" si="13"/>
        <v>13</v>
      </c>
      <c r="N31" s="65">
        <f>VLOOKUP($A31,'Return Data'!$B$7:$R$1700,14,0)</f>
        <v>2.1114999999999999</v>
      </c>
      <c r="O31" s="66">
        <f t="shared" si="14"/>
        <v>9</v>
      </c>
      <c r="P31" s="65">
        <f>VLOOKUP($A31,'Return Data'!$B$7:$R$1700,15,0)</f>
        <v>6.7045000000000003</v>
      </c>
      <c r="Q31" s="66">
        <f t="shared" si="15"/>
        <v>9</v>
      </c>
      <c r="R31" s="65">
        <f>VLOOKUP($A31,'Return Data'!$B$7:$R$1700,16,0)</f>
        <v>10.6296</v>
      </c>
      <c r="S31" s="67">
        <f t="shared" si="4"/>
        <v>12</v>
      </c>
    </row>
    <row r="32" spans="1:19" x14ac:dyDescent="0.3">
      <c r="A32" s="63" t="s">
        <v>968</v>
      </c>
      <c r="B32" s="64">
        <f>VLOOKUP($A32,'Return Data'!$B$7:$R$1700,3,0)</f>
        <v>44026</v>
      </c>
      <c r="C32" s="65">
        <f>VLOOKUP($A32,'Return Data'!$B$7:$R$1700,4,0)</f>
        <v>214.79239999999999</v>
      </c>
      <c r="D32" s="65">
        <f>VLOOKUP($A32,'Return Data'!$B$7:$R$1700,10,0)</f>
        <v>18.296099999999999</v>
      </c>
      <c r="E32" s="66">
        <f t="shared" si="0"/>
        <v>5</v>
      </c>
      <c r="F32" s="65">
        <f>VLOOKUP($A32,'Return Data'!$B$7:$R$1700,11,0)</f>
        <v>-11.6808</v>
      </c>
      <c r="G32" s="66">
        <f t="shared" si="10"/>
        <v>10</v>
      </c>
      <c r="H32" s="65">
        <f>VLOOKUP($A32,'Return Data'!$B$7:$R$1700,12,0)</f>
        <v>-3.444</v>
      </c>
      <c r="I32" s="66">
        <f t="shared" si="11"/>
        <v>8</v>
      </c>
      <c r="J32" s="65">
        <f>VLOOKUP($A32,'Return Data'!$B$7:$R$1700,13,0)</f>
        <v>-4.2641</v>
      </c>
      <c r="K32" s="66">
        <f t="shared" si="12"/>
        <v>12</v>
      </c>
      <c r="L32" s="65">
        <f>VLOOKUP($A32,'Return Data'!$B$7:$R$1700,17,0)</f>
        <v>3.3228</v>
      </c>
      <c r="M32" s="66">
        <f t="shared" si="13"/>
        <v>3</v>
      </c>
      <c r="N32" s="65">
        <f>VLOOKUP($A32,'Return Data'!$B$7:$R$1700,14,0)</f>
        <v>2.9723000000000002</v>
      </c>
      <c r="O32" s="66">
        <f t="shared" si="14"/>
        <v>4</v>
      </c>
      <c r="P32" s="65">
        <f>VLOOKUP($A32,'Return Data'!$B$7:$R$1700,15,0)</f>
        <v>6.6623000000000001</v>
      </c>
      <c r="Q32" s="66">
        <f t="shared" si="15"/>
        <v>10</v>
      </c>
      <c r="R32" s="65">
        <f>VLOOKUP($A32,'Return Data'!$B$7:$R$1700,16,0)</f>
        <v>12.4377</v>
      </c>
      <c r="S32" s="67">
        <f t="shared" si="4"/>
        <v>8</v>
      </c>
    </row>
    <row r="33" spans="1:19" x14ac:dyDescent="0.3">
      <c r="A33" s="63" t="s">
        <v>969</v>
      </c>
      <c r="B33" s="64">
        <f>VLOOKUP($A33,'Return Data'!$B$7:$R$1700,3,0)</f>
        <v>44026</v>
      </c>
      <c r="C33" s="65">
        <f>VLOOKUP($A33,'Return Data'!$B$7:$R$1700,4,0)</f>
        <v>9.56</v>
      </c>
      <c r="D33" s="65">
        <f>VLOOKUP($A33,'Return Data'!$B$7:$R$1700,10,0)</f>
        <v>18.9055</v>
      </c>
      <c r="E33" s="66">
        <f t="shared" si="0"/>
        <v>2</v>
      </c>
      <c r="F33" s="65">
        <f>VLOOKUP($A33,'Return Data'!$B$7:$R$1700,11,0)</f>
        <v>-6.7317</v>
      </c>
      <c r="G33" s="66">
        <f t="shared" si="10"/>
        <v>3</v>
      </c>
      <c r="H33" s="65"/>
      <c r="I33" s="66"/>
      <c r="J33" s="65"/>
      <c r="K33" s="66"/>
      <c r="L33" s="65"/>
      <c r="M33" s="66"/>
      <c r="N33" s="65"/>
      <c r="O33" s="66"/>
      <c r="P33" s="65"/>
      <c r="Q33" s="66"/>
      <c r="R33" s="65">
        <f>VLOOKUP($A33,'Return Data'!$B$7:$R$1700,16,0)</f>
        <v>-4.4000000000000004</v>
      </c>
      <c r="S33" s="67">
        <f t="shared" si="4"/>
        <v>24</v>
      </c>
    </row>
    <row r="34" spans="1:19" x14ac:dyDescent="0.3">
      <c r="A34" s="63" t="s">
        <v>971</v>
      </c>
      <c r="B34" s="64">
        <f>VLOOKUP($A34,'Return Data'!$B$7:$R$1700,3,0)</f>
        <v>44026</v>
      </c>
      <c r="C34" s="65">
        <f>VLOOKUP($A34,'Return Data'!$B$7:$R$1700,4,0)</f>
        <v>55.134099999999997</v>
      </c>
      <c r="D34" s="65">
        <f>VLOOKUP($A34,'Return Data'!$B$7:$R$1700,10,0)</f>
        <v>17.406300000000002</v>
      </c>
      <c r="E34" s="66">
        <f t="shared" si="0"/>
        <v>7</v>
      </c>
      <c r="F34" s="65">
        <f>VLOOKUP($A34,'Return Data'!$B$7:$R$1700,11,0)</f>
        <v>-16.177700000000002</v>
      </c>
      <c r="G34" s="66">
        <f t="shared" si="10"/>
        <v>20</v>
      </c>
      <c r="H34" s="65">
        <f>VLOOKUP($A34,'Return Data'!$B$7:$R$1700,12,0)</f>
        <v>-6.8285999999999998</v>
      </c>
      <c r="I34" s="66">
        <f>RANK(H34,H$8:H$34,0)</f>
        <v>17</v>
      </c>
      <c r="J34" s="65">
        <f>VLOOKUP($A34,'Return Data'!$B$7:$R$1700,13,0)</f>
        <v>-12.6494</v>
      </c>
      <c r="K34" s="66">
        <f>RANK(J34,J$8:J$34,0)</f>
        <v>23</v>
      </c>
      <c r="L34" s="65">
        <f>VLOOKUP($A34,'Return Data'!$B$7:$R$1700,17,0)</f>
        <v>-6.2114000000000003</v>
      </c>
      <c r="M34" s="66">
        <f>RANK(L34,L$8:L$34,0)</f>
        <v>21</v>
      </c>
      <c r="N34" s="65">
        <f>VLOOKUP($A34,'Return Data'!$B$7:$R$1700,14,0)</f>
        <v>-3.4676</v>
      </c>
      <c r="O34" s="66">
        <f>RANK(N34,N$8:N$34,0)</f>
        <v>20</v>
      </c>
      <c r="P34" s="65">
        <f>VLOOKUP($A34,'Return Data'!$B$7:$R$1700,15,0)</f>
        <v>1.7681</v>
      </c>
      <c r="Q34" s="66">
        <f>RANK(P34,P$8:P$34,0)</f>
        <v>18</v>
      </c>
      <c r="R34" s="65">
        <f>VLOOKUP($A34,'Return Data'!$B$7:$R$1700,16,0)</f>
        <v>7.7325999999999997</v>
      </c>
      <c r="S34" s="67">
        <f t="shared" si="4"/>
        <v>22</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15.913485185185188</v>
      </c>
      <c r="E36" s="74"/>
      <c r="F36" s="75">
        <f>AVERAGE(F8:F34)</f>
        <v>-12.48645</v>
      </c>
      <c r="G36" s="74"/>
      <c r="H36" s="75">
        <f>AVERAGE(H8:H34)</f>
        <v>-4.2917375</v>
      </c>
      <c r="I36" s="74"/>
      <c r="J36" s="75">
        <f>AVERAGE(J8:J34)</f>
        <v>-5.3266041666666659</v>
      </c>
      <c r="K36" s="74"/>
      <c r="L36" s="75">
        <f>AVERAGE(L8:L34)</f>
        <v>-1.8084954545454546</v>
      </c>
      <c r="M36" s="74"/>
      <c r="N36" s="75">
        <f>AVERAGE(N8:N34)</f>
        <v>0.46252727272727268</v>
      </c>
      <c r="O36" s="74"/>
      <c r="P36" s="75">
        <f>AVERAGE(P8:P34)</f>
        <v>5.9402619047619041</v>
      </c>
      <c r="Q36" s="74"/>
      <c r="R36" s="75">
        <f>AVERAGE(R8:R34)</f>
        <v>8.7526592592592607</v>
      </c>
      <c r="S36" s="76"/>
    </row>
    <row r="37" spans="1:19" x14ac:dyDescent="0.3">
      <c r="A37" s="73" t="s">
        <v>28</v>
      </c>
      <c r="B37" s="74"/>
      <c r="C37" s="74"/>
      <c r="D37" s="75">
        <f>MIN(D8:D34)</f>
        <v>11.0303</v>
      </c>
      <c r="E37" s="74"/>
      <c r="F37" s="75">
        <f>MIN(F8:F34)</f>
        <v>-20.032900000000001</v>
      </c>
      <c r="G37" s="74"/>
      <c r="H37" s="75">
        <f>MIN(H8:H34)</f>
        <v>-13.3</v>
      </c>
      <c r="I37" s="74"/>
      <c r="J37" s="75">
        <f>MIN(J8:J34)</f>
        <v>-16.515699999999999</v>
      </c>
      <c r="K37" s="74"/>
      <c r="L37" s="75">
        <f>MIN(L8:L34)</f>
        <v>-8.4246999999999996</v>
      </c>
      <c r="M37" s="74"/>
      <c r="N37" s="75">
        <f>MIN(N8:N34)</f>
        <v>-4.7511000000000001</v>
      </c>
      <c r="O37" s="74"/>
      <c r="P37" s="75">
        <f>MIN(P8:P34)</f>
        <v>1.1152</v>
      </c>
      <c r="Q37" s="74"/>
      <c r="R37" s="75">
        <f>MIN(R8:R34)</f>
        <v>-8.3919999999999995</v>
      </c>
      <c r="S37" s="76"/>
    </row>
    <row r="38" spans="1:19" ht="15" thickBot="1" x14ac:dyDescent="0.35">
      <c r="A38" s="77" t="s">
        <v>29</v>
      </c>
      <c r="B38" s="78"/>
      <c r="C38" s="78"/>
      <c r="D38" s="79">
        <f>MAX(D8:D34)</f>
        <v>19.349900000000002</v>
      </c>
      <c r="E38" s="78"/>
      <c r="F38" s="79">
        <f>MAX(F8:F34)</f>
        <v>3.5232000000000001</v>
      </c>
      <c r="G38" s="78"/>
      <c r="H38" s="79">
        <f>MAX(H8:H34)</f>
        <v>11.423500000000001</v>
      </c>
      <c r="I38" s="78"/>
      <c r="J38" s="79">
        <f>MAX(J8:J34)</f>
        <v>8.5280000000000005</v>
      </c>
      <c r="K38" s="78"/>
      <c r="L38" s="79">
        <f>MAX(L8:L34)</f>
        <v>5.9044999999999996</v>
      </c>
      <c r="M38" s="78"/>
      <c r="N38" s="79">
        <f>MAX(N8:N34)</f>
        <v>4.9737999999999998</v>
      </c>
      <c r="O38" s="78"/>
      <c r="P38" s="79">
        <f>MAX(P8:P34)</f>
        <v>12.4016</v>
      </c>
      <c r="Q38" s="78"/>
      <c r="R38" s="79">
        <f>MAX(R8:R34)</f>
        <v>20.407699999999998</v>
      </c>
      <c r="S38" s="80"/>
    </row>
    <row r="39" spans="1:19" x14ac:dyDescent="0.3">
      <c r="A39" s="112" t="s">
        <v>433</v>
      </c>
    </row>
    <row r="40" spans="1:19" x14ac:dyDescent="0.3">
      <c r="A40" s="14" t="s">
        <v>340</v>
      </c>
    </row>
  </sheetData>
  <sheetProtection algorithmName="SHA-512" hashValue="8i+7tTGoarb4Nl9qWkCP1MQMltMo+9BDiDN652Iu3yBHt7FqS+9iwfU6t5KLvARkIuolBf8IvmrXggScYTDYNQ==" saltValue="BUzKAMGCywgSOkSaufhE9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810338A8-A923-48A5-82F6-A4942886AD20}"/>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C863D2-6044-4246-AB4E-7D93E9D98ABE}">
  <dimension ref="A1:T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1657</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919</v>
      </c>
      <c r="B8" s="64">
        <f>VLOOKUP($A8,'Return Data'!$B$7:$R$1700,3,0)</f>
        <v>44026</v>
      </c>
      <c r="C8" s="65">
        <f>VLOOKUP($A8,'Return Data'!$B$7:$R$1700,4,0)</f>
        <v>443.664910023922</v>
      </c>
      <c r="D8" s="65">
        <f>VLOOKUP($A8,'Return Data'!$B$7:$R$1700,10,0)</f>
        <v>18.373100000000001</v>
      </c>
      <c r="E8" s="66">
        <f t="shared" ref="E8:E34" si="0">RANK(D8,D$8:D$34,0)</f>
        <v>4</v>
      </c>
      <c r="F8" s="65">
        <f>VLOOKUP($A8,'Return Data'!$B$7:$R$1700,11,0)</f>
        <v>-14.5182</v>
      </c>
      <c r="G8" s="66">
        <f t="shared" ref="G8:G23" si="1">RANK(F8,F$8:F$34,0)</f>
        <v>14</v>
      </c>
      <c r="H8" s="65">
        <f>VLOOKUP($A8,'Return Data'!$B$7:$R$1700,12,0)</f>
        <v>-5.0065999999999997</v>
      </c>
      <c r="I8" s="66">
        <f t="shared" ref="I8:I23" si="2">RANK(H8,H$8:H$34,0)</f>
        <v>10</v>
      </c>
      <c r="J8" s="65">
        <f>VLOOKUP($A8,'Return Data'!$B$7:$R$1700,13,0)</f>
        <v>-7.5922999999999998</v>
      </c>
      <c r="K8" s="66">
        <f t="shared" ref="K8:K23" si="3">RANK(J8,J$8:J$34,0)</f>
        <v>15</v>
      </c>
      <c r="L8" s="65">
        <f>VLOOKUP($A8,'Return Data'!$B$7:$R$1700,17,0)</f>
        <v>-6.5362</v>
      </c>
      <c r="M8" s="66">
        <f>RANK(L8,L$8:L$34,0)</f>
        <v>19</v>
      </c>
      <c r="N8" s="65">
        <f>VLOOKUP($A8,'Return Data'!$B$7:$R$1700,14,0)</f>
        <v>-3.2092000000000001</v>
      </c>
      <c r="O8" s="66">
        <f>RANK(N8,N$8:N$34,0)</f>
        <v>19</v>
      </c>
      <c r="P8" s="65">
        <f>VLOOKUP($A8,'Return Data'!$B$7:$R$1700,15,0)</f>
        <v>3.8460000000000001</v>
      </c>
      <c r="Q8" s="66">
        <f>RANK(P8,P$8:P$34,0)</f>
        <v>14</v>
      </c>
      <c r="R8" s="65">
        <f>VLOOKUP($A8,'Return Data'!$B$7:$R$1700,16,0)</f>
        <v>16.101500000000001</v>
      </c>
      <c r="S8" s="67">
        <f t="shared" ref="S8:S34" si="4">RANK(R8,R$8:R$34,0)</f>
        <v>7</v>
      </c>
    </row>
    <row r="9" spans="1:20" x14ac:dyDescent="0.3">
      <c r="A9" s="63" t="s">
        <v>922</v>
      </c>
      <c r="B9" s="64">
        <f>VLOOKUP($A9,'Return Data'!$B$7:$R$1700,3,0)</f>
        <v>44026</v>
      </c>
      <c r="C9" s="65">
        <f>VLOOKUP($A9,'Return Data'!$B$7:$R$1700,4,0)</f>
        <v>11.38</v>
      </c>
      <c r="D9" s="65">
        <f>VLOOKUP($A9,'Return Data'!$B$7:$R$1700,10,0)</f>
        <v>16.241099999999999</v>
      </c>
      <c r="E9" s="66">
        <f t="shared" si="0"/>
        <v>10</v>
      </c>
      <c r="F9" s="65">
        <f>VLOOKUP($A9,'Return Data'!$B$7:$R$1700,11,0)</f>
        <v>-6.1055999999999999</v>
      </c>
      <c r="G9" s="66">
        <f t="shared" si="1"/>
        <v>2</v>
      </c>
      <c r="H9" s="65">
        <f>VLOOKUP($A9,'Return Data'!$B$7:$R$1700,12,0)</f>
        <v>0.88649999999999995</v>
      </c>
      <c r="I9" s="66">
        <f t="shared" si="2"/>
        <v>3</v>
      </c>
      <c r="J9" s="65">
        <f>VLOOKUP($A9,'Return Data'!$B$7:$R$1700,13,0)</f>
        <v>3.7374999999999998</v>
      </c>
      <c r="K9" s="66">
        <f t="shared" si="3"/>
        <v>2</v>
      </c>
      <c r="L9" s="65"/>
      <c r="M9" s="66"/>
      <c r="N9" s="65"/>
      <c r="O9" s="66"/>
      <c r="P9" s="65"/>
      <c r="Q9" s="66"/>
      <c r="R9" s="65">
        <f>VLOOKUP($A9,'Return Data'!$B$7:$R$1700,16,0)</f>
        <v>7.7644000000000002</v>
      </c>
      <c r="S9" s="67">
        <f t="shared" si="4"/>
        <v>21</v>
      </c>
    </row>
    <row r="10" spans="1:20" x14ac:dyDescent="0.3">
      <c r="A10" s="63" t="s">
        <v>924</v>
      </c>
      <c r="B10" s="64">
        <f>VLOOKUP($A10,'Return Data'!$B$7:$R$1700,3,0)</f>
        <v>44026</v>
      </c>
      <c r="C10" s="65">
        <f>VLOOKUP($A10,'Return Data'!$B$7:$R$1700,4,0)</f>
        <v>32.25</v>
      </c>
      <c r="D10" s="65">
        <f>VLOOKUP($A10,'Return Data'!$B$7:$R$1700,10,0)</f>
        <v>10.710599999999999</v>
      </c>
      <c r="E10" s="66">
        <f t="shared" si="0"/>
        <v>27</v>
      </c>
      <c r="F10" s="65">
        <f>VLOOKUP($A10,'Return Data'!$B$7:$R$1700,11,0)</f>
        <v>-10.6896</v>
      </c>
      <c r="G10" s="66">
        <f t="shared" si="1"/>
        <v>7</v>
      </c>
      <c r="H10" s="65">
        <f>VLOOKUP($A10,'Return Data'!$B$7:$R$1700,12,0)</f>
        <v>-4.0464000000000002</v>
      </c>
      <c r="I10" s="66">
        <f t="shared" si="2"/>
        <v>7</v>
      </c>
      <c r="J10" s="65">
        <f>VLOOKUP($A10,'Return Data'!$B$7:$R$1700,13,0)</f>
        <v>-2.5385</v>
      </c>
      <c r="K10" s="66">
        <f t="shared" si="3"/>
        <v>6</v>
      </c>
      <c r="L10" s="65">
        <f>VLOOKUP($A10,'Return Data'!$B$7:$R$1700,17,0)</f>
        <v>-5.9347000000000003</v>
      </c>
      <c r="M10" s="66">
        <f t="shared" ref="M10:M16" si="5">RANK(L10,L$8:L$34,0)</f>
        <v>18</v>
      </c>
      <c r="N10" s="65">
        <f>VLOOKUP($A10,'Return Data'!$B$7:$R$1700,14,0)</f>
        <v>-1.6093</v>
      </c>
      <c r="O10" s="66">
        <f t="shared" ref="O10:O16" si="6">RANK(N10,N$8:N$34,0)</f>
        <v>13</v>
      </c>
      <c r="P10" s="65">
        <f>VLOOKUP($A10,'Return Data'!$B$7:$R$1700,15,0)</f>
        <v>2.9443000000000001</v>
      </c>
      <c r="Q10" s="66">
        <f>RANK(P10,P$8:P$34,0)</f>
        <v>17</v>
      </c>
      <c r="R10" s="65">
        <f>VLOOKUP($A10,'Return Data'!$B$7:$R$1700,16,0)</f>
        <v>10.491099999999999</v>
      </c>
      <c r="S10" s="67">
        <f t="shared" si="4"/>
        <v>14</v>
      </c>
    </row>
    <row r="11" spans="1:20" x14ac:dyDescent="0.3">
      <c r="A11" s="63" t="s">
        <v>926</v>
      </c>
      <c r="B11" s="64">
        <f>VLOOKUP($A11,'Return Data'!$B$7:$R$1700,3,0)</f>
        <v>44026</v>
      </c>
      <c r="C11" s="65">
        <f>VLOOKUP($A11,'Return Data'!$B$7:$R$1700,4,0)</f>
        <v>90.12</v>
      </c>
      <c r="D11" s="65">
        <f>VLOOKUP($A11,'Return Data'!$B$7:$R$1700,10,0)</f>
        <v>14.8904</v>
      </c>
      <c r="E11" s="66">
        <f t="shared" si="0"/>
        <v>18</v>
      </c>
      <c r="F11" s="65">
        <f>VLOOKUP($A11,'Return Data'!$B$7:$R$1700,11,0)</f>
        <v>-9.0799000000000003</v>
      </c>
      <c r="G11" s="66">
        <f t="shared" si="1"/>
        <v>4</v>
      </c>
      <c r="H11" s="65">
        <f>VLOOKUP($A11,'Return Data'!$B$7:$R$1700,12,0)</f>
        <v>7.7700000000000005E-2</v>
      </c>
      <c r="I11" s="66">
        <f t="shared" si="2"/>
        <v>5</v>
      </c>
      <c r="J11" s="65">
        <f>VLOOKUP($A11,'Return Data'!$B$7:$R$1700,13,0)</f>
        <v>-2.0541</v>
      </c>
      <c r="K11" s="66">
        <f t="shared" si="3"/>
        <v>5</v>
      </c>
      <c r="L11" s="65">
        <f>VLOOKUP($A11,'Return Data'!$B$7:$R$1700,17,0)</f>
        <v>-1.2327999999999999</v>
      </c>
      <c r="M11" s="66">
        <f t="shared" si="5"/>
        <v>6</v>
      </c>
      <c r="N11" s="65">
        <f>VLOOKUP($A11,'Return Data'!$B$7:$R$1700,14,0)</f>
        <v>1.4058999999999999</v>
      </c>
      <c r="O11" s="66">
        <f t="shared" si="6"/>
        <v>7</v>
      </c>
      <c r="P11" s="65">
        <f>VLOOKUP($A11,'Return Data'!$B$7:$R$1700,15,0)</f>
        <v>7.9852999999999996</v>
      </c>
      <c r="Q11" s="66">
        <f>RANK(P11,P$8:P$34,0)</f>
        <v>3</v>
      </c>
      <c r="R11" s="65">
        <f>VLOOKUP($A11,'Return Data'!$B$7:$R$1700,16,0)</f>
        <v>15.3957</v>
      </c>
      <c r="S11" s="67">
        <f t="shared" si="4"/>
        <v>8</v>
      </c>
    </row>
    <row r="12" spans="1:20" x14ac:dyDescent="0.3">
      <c r="A12" s="63" t="s">
        <v>928</v>
      </c>
      <c r="B12" s="64">
        <f>VLOOKUP($A12,'Return Data'!$B$7:$R$1700,3,0)</f>
        <v>44026</v>
      </c>
      <c r="C12" s="65">
        <f>VLOOKUP($A12,'Return Data'!$B$7:$R$1700,4,0)</f>
        <v>209.149</v>
      </c>
      <c r="D12" s="65">
        <f>VLOOKUP($A12,'Return Data'!$B$7:$R$1700,10,0)</f>
        <v>17.528500000000001</v>
      </c>
      <c r="E12" s="66">
        <f t="shared" si="0"/>
        <v>6</v>
      </c>
      <c r="F12" s="65">
        <f>VLOOKUP($A12,'Return Data'!$B$7:$R$1700,11,0)</f>
        <v>-12.603300000000001</v>
      </c>
      <c r="G12" s="66">
        <f t="shared" si="1"/>
        <v>11</v>
      </c>
      <c r="H12" s="65">
        <f>VLOOKUP($A12,'Return Data'!$B$7:$R$1700,12,0)</f>
        <v>-5.0704000000000002</v>
      </c>
      <c r="I12" s="66">
        <f t="shared" si="2"/>
        <v>11</v>
      </c>
      <c r="J12" s="65">
        <f>VLOOKUP($A12,'Return Data'!$B$7:$R$1700,13,0)</f>
        <v>-3.7275999999999998</v>
      </c>
      <c r="K12" s="66">
        <f t="shared" si="3"/>
        <v>8</v>
      </c>
      <c r="L12" s="65">
        <f>VLOOKUP($A12,'Return Data'!$B$7:$R$1700,17,0)</f>
        <v>-0.5877</v>
      </c>
      <c r="M12" s="66">
        <f t="shared" si="5"/>
        <v>5</v>
      </c>
      <c r="N12" s="65">
        <f>VLOOKUP($A12,'Return Data'!$B$7:$R$1700,14,0)</f>
        <v>0.70540000000000003</v>
      </c>
      <c r="O12" s="66">
        <f t="shared" si="6"/>
        <v>9</v>
      </c>
      <c r="P12" s="65">
        <f>VLOOKUP($A12,'Return Data'!$B$7:$R$1700,15,0)</f>
        <v>6.7190000000000003</v>
      </c>
      <c r="Q12" s="66">
        <f>RANK(P12,P$8:P$34,0)</f>
        <v>6</v>
      </c>
      <c r="R12" s="65">
        <f>VLOOKUP($A12,'Return Data'!$B$7:$R$1700,16,0)</f>
        <v>16.265000000000001</v>
      </c>
      <c r="S12" s="67">
        <f t="shared" si="4"/>
        <v>6</v>
      </c>
    </row>
    <row r="13" spans="1:20" x14ac:dyDescent="0.3">
      <c r="A13" s="63" t="s">
        <v>930</v>
      </c>
      <c r="B13" s="64">
        <f>VLOOKUP($A13,'Return Data'!$B$7:$R$1700,3,0)</f>
        <v>44026</v>
      </c>
      <c r="C13" s="65">
        <f>VLOOKUP($A13,'Return Data'!$B$7:$R$1700,4,0)</f>
        <v>29.437999999999999</v>
      </c>
      <c r="D13" s="65">
        <f>VLOOKUP($A13,'Return Data'!$B$7:$R$1700,10,0)</f>
        <v>13.4543</v>
      </c>
      <c r="E13" s="66">
        <f t="shared" si="0"/>
        <v>23</v>
      </c>
      <c r="F13" s="65">
        <f>VLOOKUP($A13,'Return Data'!$B$7:$R$1700,11,0)</f>
        <v>-12.190899999999999</v>
      </c>
      <c r="G13" s="66">
        <f t="shared" si="1"/>
        <v>10</v>
      </c>
      <c r="H13" s="65">
        <f>VLOOKUP($A13,'Return Data'!$B$7:$R$1700,12,0)</f>
        <v>-5.4596</v>
      </c>
      <c r="I13" s="66">
        <f t="shared" si="2"/>
        <v>12</v>
      </c>
      <c r="J13" s="65">
        <f>VLOOKUP($A13,'Return Data'!$B$7:$R$1700,13,0)</f>
        <v>-5.6535000000000002</v>
      </c>
      <c r="K13" s="66">
        <f t="shared" si="3"/>
        <v>12</v>
      </c>
      <c r="L13" s="65">
        <f>VLOOKUP($A13,'Return Data'!$B$7:$R$1700,17,0)</f>
        <v>-3.0181</v>
      </c>
      <c r="M13" s="66">
        <f t="shared" si="5"/>
        <v>10</v>
      </c>
      <c r="N13" s="65">
        <f>VLOOKUP($A13,'Return Data'!$B$7:$R$1700,14,0)</f>
        <v>2.2172000000000001</v>
      </c>
      <c r="O13" s="66">
        <f t="shared" si="6"/>
        <v>4</v>
      </c>
      <c r="P13" s="65">
        <f>VLOOKUP($A13,'Return Data'!$B$7:$R$1700,15,0)</f>
        <v>4.9348999999999998</v>
      </c>
      <c r="Q13" s="66">
        <f>RANK(P13,P$8:P$34,0)</f>
        <v>11</v>
      </c>
      <c r="R13" s="65">
        <f>VLOOKUP($A13,'Return Data'!$B$7:$R$1700,16,0)</f>
        <v>8.5959000000000003</v>
      </c>
      <c r="S13" s="67">
        <f t="shared" si="4"/>
        <v>19</v>
      </c>
    </row>
    <row r="14" spans="1:20" x14ac:dyDescent="0.3">
      <c r="A14" s="63" t="s">
        <v>932</v>
      </c>
      <c r="B14" s="64">
        <f>VLOOKUP($A14,'Return Data'!$B$7:$R$1700,3,0)</f>
        <v>44026</v>
      </c>
      <c r="C14" s="65">
        <f>VLOOKUP($A14,'Return Data'!$B$7:$R$1700,4,0)</f>
        <v>13.484299999999999</v>
      </c>
      <c r="D14" s="65">
        <f>VLOOKUP($A14,'Return Data'!$B$7:$R$1700,10,0)</f>
        <v>16.055900000000001</v>
      </c>
      <c r="E14" s="66">
        <f t="shared" si="0"/>
        <v>11</v>
      </c>
      <c r="F14" s="65">
        <f>VLOOKUP($A14,'Return Data'!$B$7:$R$1700,11,0)</f>
        <v>-16.4391</v>
      </c>
      <c r="G14" s="66">
        <f t="shared" si="1"/>
        <v>20</v>
      </c>
      <c r="H14" s="65">
        <f>VLOOKUP($A14,'Return Data'!$B$7:$R$1700,12,0)</f>
        <v>-10.259</v>
      </c>
      <c r="I14" s="66">
        <f t="shared" si="2"/>
        <v>22</v>
      </c>
      <c r="J14" s="65">
        <f>VLOOKUP($A14,'Return Data'!$B$7:$R$1700,13,0)</f>
        <v>-12.3565</v>
      </c>
      <c r="K14" s="66">
        <f t="shared" si="3"/>
        <v>19</v>
      </c>
      <c r="L14" s="65">
        <f>VLOOKUP($A14,'Return Data'!$B$7:$R$1700,17,0)</f>
        <v>-3.6535000000000002</v>
      </c>
      <c r="M14" s="66">
        <f t="shared" si="5"/>
        <v>13</v>
      </c>
      <c r="N14" s="65">
        <f>VLOOKUP($A14,'Return Data'!$B$7:$R$1700,14,0)</f>
        <v>-1.8536999999999999</v>
      </c>
      <c r="O14" s="66">
        <f t="shared" si="6"/>
        <v>14</v>
      </c>
      <c r="P14" s="65"/>
      <c r="Q14" s="66"/>
      <c r="R14" s="65">
        <f>VLOOKUP($A14,'Return Data'!$B$7:$R$1700,16,0)</f>
        <v>6.7062999999999997</v>
      </c>
      <c r="S14" s="67">
        <f t="shared" si="4"/>
        <v>22</v>
      </c>
    </row>
    <row r="15" spans="1:20" x14ac:dyDescent="0.3">
      <c r="A15" s="63" t="s">
        <v>933</v>
      </c>
      <c r="B15" s="64">
        <f>VLOOKUP($A15,'Return Data'!$B$7:$R$1700,3,0)</f>
        <v>44026</v>
      </c>
      <c r="C15" s="65">
        <f>VLOOKUP($A15,'Return Data'!$B$7:$R$1700,4,0)</f>
        <v>65.200900000000004</v>
      </c>
      <c r="D15" s="65">
        <f>VLOOKUP($A15,'Return Data'!$B$7:$R$1700,10,0)</f>
        <v>16.657900000000001</v>
      </c>
      <c r="E15" s="66">
        <f t="shared" si="0"/>
        <v>8</v>
      </c>
      <c r="F15" s="65">
        <f>VLOOKUP($A15,'Return Data'!$B$7:$R$1700,11,0)</f>
        <v>-20.441400000000002</v>
      </c>
      <c r="G15" s="66">
        <f t="shared" si="1"/>
        <v>26</v>
      </c>
      <c r="H15" s="65">
        <f>VLOOKUP($A15,'Return Data'!$B$7:$R$1700,12,0)</f>
        <v>-13.9322</v>
      </c>
      <c r="I15" s="66">
        <f t="shared" si="2"/>
        <v>24</v>
      </c>
      <c r="J15" s="65">
        <f>VLOOKUP($A15,'Return Data'!$B$7:$R$1700,13,0)</f>
        <v>-17.273700000000002</v>
      </c>
      <c r="K15" s="66">
        <f t="shared" si="3"/>
        <v>24</v>
      </c>
      <c r="L15" s="65">
        <f>VLOOKUP($A15,'Return Data'!$B$7:$R$1700,17,0)</f>
        <v>-9.1594999999999995</v>
      </c>
      <c r="M15" s="66">
        <f t="shared" si="5"/>
        <v>22</v>
      </c>
      <c r="N15" s="65">
        <f>VLOOKUP($A15,'Return Data'!$B$7:$R$1700,14,0)</f>
        <v>-4.4549000000000003</v>
      </c>
      <c r="O15" s="66">
        <f t="shared" si="6"/>
        <v>21</v>
      </c>
      <c r="P15" s="65">
        <f>VLOOKUP($A15,'Return Data'!$B$7:$R$1700,15,0)</f>
        <v>0.58919999999999995</v>
      </c>
      <c r="Q15" s="66">
        <f>RANK(P15,P$8:P$34,0)</f>
        <v>20</v>
      </c>
      <c r="R15" s="65">
        <f>VLOOKUP($A15,'Return Data'!$B$7:$R$1700,16,0)</f>
        <v>12.9663</v>
      </c>
      <c r="S15" s="67">
        <f t="shared" si="4"/>
        <v>10</v>
      </c>
    </row>
    <row r="16" spans="1:20" x14ac:dyDescent="0.3">
      <c r="A16" s="63" t="s">
        <v>936</v>
      </c>
      <c r="B16" s="64">
        <f>VLOOKUP($A16,'Return Data'!$B$7:$R$1700,3,0)</f>
        <v>44026</v>
      </c>
      <c r="C16" s="65">
        <f>VLOOKUP($A16,'Return Data'!$B$7:$R$1700,4,0)</f>
        <v>132.64180853094999</v>
      </c>
      <c r="D16" s="65">
        <f>VLOOKUP($A16,'Return Data'!$B$7:$R$1700,10,0)</f>
        <v>16.280100000000001</v>
      </c>
      <c r="E16" s="66">
        <f t="shared" si="0"/>
        <v>9</v>
      </c>
      <c r="F16" s="65">
        <f>VLOOKUP($A16,'Return Data'!$B$7:$R$1700,11,0)</f>
        <v>-16.817299999999999</v>
      </c>
      <c r="G16" s="66">
        <f t="shared" si="1"/>
        <v>22</v>
      </c>
      <c r="H16" s="65">
        <f>VLOOKUP($A16,'Return Data'!$B$7:$R$1700,12,0)</f>
        <v>-8.6889000000000003</v>
      </c>
      <c r="I16" s="66">
        <f t="shared" si="2"/>
        <v>19</v>
      </c>
      <c r="J16" s="65">
        <f>VLOOKUP($A16,'Return Data'!$B$7:$R$1700,13,0)</f>
        <v>-12.458399999999999</v>
      </c>
      <c r="K16" s="66">
        <f t="shared" si="3"/>
        <v>21</v>
      </c>
      <c r="L16" s="65">
        <f>VLOOKUP($A16,'Return Data'!$B$7:$R$1700,17,0)</f>
        <v>-4.1631</v>
      </c>
      <c r="M16" s="66">
        <f t="shared" si="5"/>
        <v>15</v>
      </c>
      <c r="N16" s="65">
        <f>VLOOKUP($A16,'Return Data'!$B$7:$R$1700,14,0)</f>
        <v>-2.6840999999999999</v>
      </c>
      <c r="O16" s="66">
        <f t="shared" si="6"/>
        <v>16</v>
      </c>
      <c r="P16" s="65">
        <f>VLOOKUP($A16,'Return Data'!$B$7:$R$1700,15,0)</f>
        <v>1.5559000000000001</v>
      </c>
      <c r="Q16" s="66">
        <f>RANK(P16,P$8:P$34,0)</f>
        <v>18</v>
      </c>
      <c r="R16" s="65">
        <f>VLOOKUP($A16,'Return Data'!$B$7:$R$1700,16,0)</f>
        <v>10.279500000000001</v>
      </c>
      <c r="S16" s="67">
        <f t="shared" si="4"/>
        <v>15</v>
      </c>
    </row>
    <row r="17" spans="1:19" x14ac:dyDescent="0.3">
      <c r="A17" s="63" t="s">
        <v>938</v>
      </c>
      <c r="B17" s="64">
        <f>VLOOKUP($A17,'Return Data'!$B$7:$R$1700,3,0)</f>
        <v>44026</v>
      </c>
      <c r="C17" s="65">
        <f>VLOOKUP($A17,'Return Data'!$B$7:$R$1700,4,0)</f>
        <v>9.1127000000000002</v>
      </c>
      <c r="D17" s="65">
        <f>VLOOKUP($A17,'Return Data'!$B$7:$R$1700,10,0)</f>
        <v>13.1197</v>
      </c>
      <c r="E17" s="66">
        <f t="shared" si="0"/>
        <v>25</v>
      </c>
      <c r="F17" s="65">
        <f>VLOOKUP($A17,'Return Data'!$B$7:$R$1700,11,0)</f>
        <v>-14.917299999999999</v>
      </c>
      <c r="G17" s="66">
        <f t="shared" si="1"/>
        <v>17</v>
      </c>
      <c r="H17" s="65">
        <f>VLOOKUP($A17,'Return Data'!$B$7:$R$1700,12,0)</f>
        <v>-6.5957999999999997</v>
      </c>
      <c r="I17" s="66">
        <f t="shared" si="2"/>
        <v>15</v>
      </c>
      <c r="J17" s="65">
        <f>VLOOKUP($A17,'Return Data'!$B$7:$R$1700,13,0)</f>
        <v>-6.8821000000000003</v>
      </c>
      <c r="K17" s="66">
        <f t="shared" si="3"/>
        <v>13</v>
      </c>
      <c r="L17" s="65"/>
      <c r="M17" s="66"/>
      <c r="N17" s="65"/>
      <c r="O17" s="66"/>
      <c r="P17" s="65"/>
      <c r="Q17" s="66"/>
      <c r="R17" s="65">
        <f>VLOOKUP($A17,'Return Data'!$B$7:$R$1700,16,0)</f>
        <v>-6.9050000000000002</v>
      </c>
      <c r="S17" s="67">
        <f t="shared" si="4"/>
        <v>25</v>
      </c>
    </row>
    <row r="18" spans="1:19" x14ac:dyDescent="0.3">
      <c r="A18" s="63" t="s">
        <v>939</v>
      </c>
      <c r="B18" s="64">
        <f>VLOOKUP($A18,'Return Data'!$B$7:$R$1700,3,0)</f>
        <v>44026</v>
      </c>
      <c r="C18" s="65">
        <f>VLOOKUP($A18,'Return Data'!$B$7:$R$1700,4,0)</f>
        <v>283.79000000000002</v>
      </c>
      <c r="D18" s="65">
        <f>VLOOKUP($A18,'Return Data'!$B$7:$R$1700,10,0)</f>
        <v>15.0578</v>
      </c>
      <c r="E18" s="66">
        <f t="shared" si="0"/>
        <v>17</v>
      </c>
      <c r="F18" s="65">
        <f>VLOOKUP($A18,'Return Data'!$B$7:$R$1700,11,0)</f>
        <v>-16.581399999999999</v>
      </c>
      <c r="G18" s="66">
        <f t="shared" si="1"/>
        <v>21</v>
      </c>
      <c r="H18" s="65">
        <f>VLOOKUP($A18,'Return Data'!$B$7:$R$1700,12,0)</f>
        <v>-8.9220000000000006</v>
      </c>
      <c r="I18" s="66">
        <f t="shared" si="2"/>
        <v>20</v>
      </c>
      <c r="J18" s="65">
        <f>VLOOKUP($A18,'Return Data'!$B$7:$R$1700,13,0)</f>
        <v>-12.3537</v>
      </c>
      <c r="K18" s="66">
        <f t="shared" si="3"/>
        <v>18</v>
      </c>
      <c r="L18" s="65">
        <f>VLOOKUP($A18,'Return Data'!$B$7:$R$1700,17,0)</f>
        <v>-3.7267000000000001</v>
      </c>
      <c r="M18" s="66">
        <f t="shared" ref="M18:M23" si="7">RANK(L18,L$8:L$34,0)</f>
        <v>14</v>
      </c>
      <c r="N18" s="65">
        <f>VLOOKUP($A18,'Return Data'!$B$7:$R$1700,14,0)</f>
        <v>-2.4834999999999998</v>
      </c>
      <c r="O18" s="66">
        <f t="shared" ref="O18:O23" si="8">RANK(N18,N$8:N$34,0)</f>
        <v>15</v>
      </c>
      <c r="P18" s="65">
        <f>VLOOKUP($A18,'Return Data'!$B$7:$R$1700,15,0)</f>
        <v>4.0495000000000001</v>
      </c>
      <c r="Q18" s="66">
        <f t="shared" ref="Q18:Q23" si="9">RANK(P18,P$8:P$34,0)</f>
        <v>13</v>
      </c>
      <c r="R18" s="65">
        <f>VLOOKUP($A18,'Return Data'!$B$7:$R$1700,16,0)</f>
        <v>16.400500000000001</v>
      </c>
      <c r="S18" s="67">
        <f t="shared" si="4"/>
        <v>5</v>
      </c>
    </row>
    <row r="19" spans="1:19" x14ac:dyDescent="0.3">
      <c r="A19" s="63" t="s">
        <v>942</v>
      </c>
      <c r="B19" s="64">
        <f>VLOOKUP($A19,'Return Data'!$B$7:$R$1700,3,0)</f>
        <v>44026</v>
      </c>
      <c r="C19" s="65">
        <f>VLOOKUP($A19,'Return Data'!$B$7:$R$1700,4,0)</f>
        <v>38.799999999999997</v>
      </c>
      <c r="D19" s="65">
        <f>VLOOKUP($A19,'Return Data'!$B$7:$R$1700,10,0)</f>
        <v>14.6572</v>
      </c>
      <c r="E19" s="66">
        <f t="shared" si="0"/>
        <v>19</v>
      </c>
      <c r="F19" s="65">
        <f>VLOOKUP($A19,'Return Data'!$B$7:$R$1700,11,0)</f>
        <v>-17.235499999999998</v>
      </c>
      <c r="G19" s="66">
        <f t="shared" si="1"/>
        <v>24</v>
      </c>
      <c r="H19" s="65">
        <f>VLOOKUP($A19,'Return Data'!$B$7:$R$1700,12,0)</f>
        <v>-9.1334999999999997</v>
      </c>
      <c r="I19" s="66">
        <f t="shared" si="2"/>
        <v>21</v>
      </c>
      <c r="J19" s="65">
        <f>VLOOKUP($A19,'Return Data'!$B$7:$R$1700,13,0)</f>
        <v>-12.632300000000001</v>
      </c>
      <c r="K19" s="66">
        <f t="shared" si="3"/>
        <v>22</v>
      </c>
      <c r="L19" s="65">
        <f>VLOOKUP($A19,'Return Data'!$B$7:$R$1700,17,0)</f>
        <v>-6.6337999999999999</v>
      </c>
      <c r="M19" s="66">
        <f t="shared" si="7"/>
        <v>20</v>
      </c>
      <c r="N19" s="65">
        <f>VLOOKUP($A19,'Return Data'!$B$7:$R$1700,14,0)</f>
        <v>-3.0484</v>
      </c>
      <c r="O19" s="66">
        <f t="shared" si="8"/>
        <v>18</v>
      </c>
      <c r="P19" s="65">
        <f>VLOOKUP($A19,'Return Data'!$B$7:$R$1700,15,0)</f>
        <v>3.6456</v>
      </c>
      <c r="Q19" s="66">
        <f t="shared" si="9"/>
        <v>15</v>
      </c>
      <c r="R19" s="65">
        <f>VLOOKUP($A19,'Return Data'!$B$7:$R$1700,16,0)</f>
        <v>9.4999000000000002</v>
      </c>
      <c r="S19" s="67">
        <f t="shared" si="4"/>
        <v>16</v>
      </c>
    </row>
    <row r="20" spans="1:19" x14ac:dyDescent="0.3">
      <c r="A20" s="63" t="s">
        <v>943</v>
      </c>
      <c r="B20" s="64">
        <f>VLOOKUP($A20,'Return Data'!$B$7:$R$1700,3,0)</f>
        <v>44026</v>
      </c>
      <c r="C20" s="65">
        <f>VLOOKUP($A20,'Return Data'!$B$7:$R$1700,4,0)</f>
        <v>32.130000000000003</v>
      </c>
      <c r="D20" s="65">
        <f>VLOOKUP($A20,'Return Data'!$B$7:$R$1700,10,0)</f>
        <v>13.4133</v>
      </c>
      <c r="E20" s="66">
        <f t="shared" si="0"/>
        <v>24</v>
      </c>
      <c r="F20" s="65">
        <f>VLOOKUP($A20,'Return Data'!$B$7:$R$1700,11,0)</f>
        <v>-12.7376</v>
      </c>
      <c r="G20" s="66">
        <f t="shared" si="1"/>
        <v>12</v>
      </c>
      <c r="H20" s="65">
        <f>VLOOKUP($A20,'Return Data'!$B$7:$R$1700,12,0)</f>
        <v>-6.1898</v>
      </c>
      <c r="I20" s="66">
        <f t="shared" si="2"/>
        <v>13</v>
      </c>
      <c r="J20" s="65">
        <f>VLOOKUP($A20,'Return Data'!$B$7:$R$1700,13,0)</f>
        <v>-4.4886999999999997</v>
      </c>
      <c r="K20" s="66">
        <f t="shared" si="3"/>
        <v>9</v>
      </c>
      <c r="L20" s="65">
        <f>VLOOKUP($A20,'Return Data'!$B$7:$R$1700,17,0)</f>
        <v>-1.7529999999999999</v>
      </c>
      <c r="M20" s="66">
        <f t="shared" si="7"/>
        <v>8</v>
      </c>
      <c r="N20" s="65">
        <f>VLOOKUP($A20,'Return Data'!$B$7:$R$1700,14,0)</f>
        <v>3.0714000000000001</v>
      </c>
      <c r="O20" s="66">
        <f t="shared" si="8"/>
        <v>2</v>
      </c>
      <c r="P20" s="65">
        <f>VLOOKUP($A20,'Return Data'!$B$7:$R$1700,15,0)</f>
        <v>6.0015000000000001</v>
      </c>
      <c r="Q20" s="66">
        <f t="shared" si="9"/>
        <v>8</v>
      </c>
      <c r="R20" s="65">
        <f>VLOOKUP($A20,'Return Data'!$B$7:$R$1700,16,0)</f>
        <v>9.4397000000000002</v>
      </c>
      <c r="S20" s="67">
        <f t="shared" si="4"/>
        <v>17</v>
      </c>
    </row>
    <row r="21" spans="1:19" x14ac:dyDescent="0.3">
      <c r="A21" s="63" t="s">
        <v>945</v>
      </c>
      <c r="B21" s="64">
        <f>VLOOKUP($A21,'Return Data'!$B$7:$R$1700,3,0)</f>
        <v>44026</v>
      </c>
      <c r="C21" s="65">
        <f>VLOOKUP($A21,'Return Data'!$B$7:$R$1700,4,0)</f>
        <v>117.039</v>
      </c>
      <c r="D21" s="65">
        <f>VLOOKUP($A21,'Return Data'!$B$7:$R$1700,10,0)</f>
        <v>18.5565</v>
      </c>
      <c r="E21" s="66">
        <f t="shared" si="0"/>
        <v>3</v>
      </c>
      <c r="F21" s="65">
        <f>VLOOKUP($A21,'Return Data'!$B$7:$R$1700,11,0)</f>
        <v>-10.936</v>
      </c>
      <c r="G21" s="66">
        <f t="shared" si="1"/>
        <v>8</v>
      </c>
      <c r="H21" s="65">
        <f>VLOOKUP($A21,'Return Data'!$B$7:$R$1700,12,0)</f>
        <v>0.22009999999999999</v>
      </c>
      <c r="I21" s="66">
        <f t="shared" si="2"/>
        <v>4</v>
      </c>
      <c r="J21" s="65">
        <f>VLOOKUP($A21,'Return Data'!$B$7:$R$1700,13,0)</f>
        <v>-0.72350000000000003</v>
      </c>
      <c r="K21" s="66">
        <f t="shared" si="3"/>
        <v>4</v>
      </c>
      <c r="L21" s="65">
        <f>VLOOKUP($A21,'Return Data'!$B$7:$R$1700,17,0)</f>
        <v>1.4791000000000001</v>
      </c>
      <c r="M21" s="66">
        <f t="shared" si="7"/>
        <v>4</v>
      </c>
      <c r="N21" s="65">
        <f>VLOOKUP($A21,'Return Data'!$B$7:$R$1700,14,0)</f>
        <v>1.6839</v>
      </c>
      <c r="O21" s="66">
        <f t="shared" si="8"/>
        <v>5</v>
      </c>
      <c r="P21" s="65">
        <f>VLOOKUP($A21,'Return Data'!$B$7:$R$1700,15,0)</f>
        <v>6.7411000000000003</v>
      </c>
      <c r="Q21" s="66">
        <f t="shared" si="9"/>
        <v>5</v>
      </c>
      <c r="R21" s="65">
        <f>VLOOKUP($A21,'Return Data'!$B$7:$R$1700,16,0)</f>
        <v>16.7837</v>
      </c>
      <c r="S21" s="67">
        <f t="shared" si="4"/>
        <v>3</v>
      </c>
    </row>
    <row r="22" spans="1:19" x14ac:dyDescent="0.3">
      <c r="A22" s="63" t="s">
        <v>948</v>
      </c>
      <c r="B22" s="64">
        <f>VLOOKUP($A22,'Return Data'!$B$7:$R$1700,3,0)</f>
        <v>44026</v>
      </c>
      <c r="C22" s="65">
        <f>VLOOKUP($A22,'Return Data'!$B$7:$R$1700,4,0)</f>
        <v>43.009</v>
      </c>
      <c r="D22" s="65">
        <f>VLOOKUP($A22,'Return Data'!$B$7:$R$1700,10,0)</f>
        <v>13.6812</v>
      </c>
      <c r="E22" s="66">
        <f t="shared" si="0"/>
        <v>22</v>
      </c>
      <c r="F22" s="65">
        <f>VLOOKUP($A22,'Return Data'!$B$7:$R$1700,11,0)</f>
        <v>-13.1587</v>
      </c>
      <c r="G22" s="66">
        <f t="shared" si="1"/>
        <v>13</v>
      </c>
      <c r="H22" s="65">
        <f>VLOOKUP($A22,'Return Data'!$B$7:$R$1700,12,0)</f>
        <v>-4.8830999999999998</v>
      </c>
      <c r="I22" s="66">
        <f t="shared" si="2"/>
        <v>9</v>
      </c>
      <c r="J22" s="65">
        <f>VLOOKUP($A22,'Return Data'!$B$7:$R$1700,13,0)</f>
        <v>-7.0879000000000003</v>
      </c>
      <c r="K22" s="66">
        <f t="shared" si="3"/>
        <v>14</v>
      </c>
      <c r="L22" s="65">
        <f>VLOOKUP($A22,'Return Data'!$B$7:$R$1700,17,0)</f>
        <v>-5.6454000000000004</v>
      </c>
      <c r="M22" s="66">
        <f t="shared" si="7"/>
        <v>17</v>
      </c>
      <c r="N22" s="65">
        <f>VLOOKUP($A22,'Return Data'!$B$7:$R$1700,14,0)</f>
        <v>-2.6978</v>
      </c>
      <c r="O22" s="66">
        <f t="shared" si="8"/>
        <v>17</v>
      </c>
      <c r="P22" s="65">
        <f>VLOOKUP($A22,'Return Data'!$B$7:$R$1700,15,0)</f>
        <v>3.34</v>
      </c>
      <c r="Q22" s="66">
        <f t="shared" si="9"/>
        <v>16</v>
      </c>
      <c r="R22" s="65">
        <f>VLOOKUP($A22,'Return Data'!$B$7:$R$1700,16,0)</f>
        <v>10.854900000000001</v>
      </c>
      <c r="S22" s="67">
        <f t="shared" si="4"/>
        <v>12</v>
      </c>
    </row>
    <row r="23" spans="1:19" x14ac:dyDescent="0.3">
      <c r="A23" s="63" t="s">
        <v>950</v>
      </c>
      <c r="B23" s="64">
        <f>VLOOKUP($A23,'Return Data'!$B$7:$R$1700,3,0)</f>
        <v>44026</v>
      </c>
      <c r="C23" s="65">
        <f>VLOOKUP($A23,'Return Data'!$B$7:$R$1700,4,0)</f>
        <v>14.021599999999999</v>
      </c>
      <c r="D23" s="65">
        <f>VLOOKUP($A23,'Return Data'!$B$7:$R$1700,10,0)</f>
        <v>12.9308</v>
      </c>
      <c r="E23" s="66">
        <f t="shared" si="0"/>
        <v>26</v>
      </c>
      <c r="F23" s="65">
        <f>VLOOKUP($A23,'Return Data'!$B$7:$R$1700,11,0)</f>
        <v>-14.8581</v>
      </c>
      <c r="G23" s="66">
        <f t="shared" si="1"/>
        <v>16</v>
      </c>
      <c r="H23" s="65">
        <f>VLOOKUP($A23,'Return Data'!$B$7:$R$1700,12,0)</f>
        <v>-7.0659999999999998</v>
      </c>
      <c r="I23" s="66">
        <f t="shared" si="2"/>
        <v>16</v>
      </c>
      <c r="J23" s="65">
        <f>VLOOKUP($A23,'Return Data'!$B$7:$R$1700,13,0)</f>
        <v>-4.5045000000000002</v>
      </c>
      <c r="K23" s="66">
        <f t="shared" si="3"/>
        <v>10</v>
      </c>
      <c r="L23" s="65">
        <f>VLOOKUP($A23,'Return Data'!$B$7:$R$1700,17,0)</f>
        <v>-1.8932</v>
      </c>
      <c r="M23" s="66">
        <f t="shared" si="7"/>
        <v>9</v>
      </c>
      <c r="N23" s="65">
        <f>VLOOKUP($A23,'Return Data'!$B$7:$R$1700,14,0)</f>
        <v>0.55740000000000001</v>
      </c>
      <c r="O23" s="66">
        <f t="shared" si="8"/>
        <v>10</v>
      </c>
      <c r="P23" s="65">
        <f>VLOOKUP($A23,'Return Data'!$B$7:$R$1700,15,0)</f>
        <v>6.6418999999999997</v>
      </c>
      <c r="Q23" s="66">
        <f t="shared" si="9"/>
        <v>7</v>
      </c>
      <c r="R23" s="65">
        <f>VLOOKUP($A23,'Return Data'!$B$7:$R$1700,16,0)</f>
        <v>6.4764999999999997</v>
      </c>
      <c r="S23" s="67">
        <f t="shared" si="4"/>
        <v>23</v>
      </c>
    </row>
    <row r="24" spans="1:19" x14ac:dyDescent="0.3">
      <c r="A24" s="63" t="s">
        <v>952</v>
      </c>
      <c r="B24" s="64">
        <f>VLOOKUP($A24,'Return Data'!$B$7:$R$1700,3,0)</f>
        <v>44026</v>
      </c>
      <c r="C24" s="65">
        <f>VLOOKUP($A24,'Return Data'!$B$7:$R$1700,4,0)</f>
        <v>9.0754000000000001</v>
      </c>
      <c r="D24" s="65">
        <f>VLOOKUP($A24,'Return Data'!$B$7:$R$1700,10,0)</f>
        <v>15.143700000000001</v>
      </c>
      <c r="E24" s="66">
        <f t="shared" si="0"/>
        <v>16</v>
      </c>
      <c r="F24" s="65"/>
      <c r="G24" s="66"/>
      <c r="H24" s="65"/>
      <c r="I24" s="66"/>
      <c r="J24" s="65"/>
      <c r="K24" s="66"/>
      <c r="L24" s="65"/>
      <c r="M24" s="66"/>
      <c r="N24" s="65"/>
      <c r="O24" s="66"/>
      <c r="P24" s="65"/>
      <c r="Q24" s="66"/>
      <c r="R24" s="65">
        <f>VLOOKUP($A24,'Return Data'!$B$7:$R$1700,16,0)</f>
        <v>-9.2460000000000004</v>
      </c>
      <c r="S24" s="67">
        <f t="shared" si="4"/>
        <v>27</v>
      </c>
    </row>
    <row r="25" spans="1:19" x14ac:dyDescent="0.3">
      <c r="A25" s="63" t="s">
        <v>954</v>
      </c>
      <c r="B25" s="64">
        <f>VLOOKUP($A25,'Return Data'!$B$7:$R$1700,3,0)</f>
        <v>44026</v>
      </c>
      <c r="C25" s="65">
        <f>VLOOKUP($A25,'Return Data'!$B$7:$R$1700,4,0)</f>
        <v>53.045999999999999</v>
      </c>
      <c r="D25" s="65">
        <f>VLOOKUP($A25,'Return Data'!$B$7:$R$1700,10,0)</f>
        <v>19.003900000000002</v>
      </c>
      <c r="E25" s="66">
        <f t="shared" si="0"/>
        <v>1</v>
      </c>
      <c r="F25" s="65">
        <f>VLOOKUP($A25,'Return Data'!$B$7:$R$1700,11,0)</f>
        <v>-10.371</v>
      </c>
      <c r="G25" s="66">
        <f t="shared" ref="G25:G34" si="10">RANK(F25,F$8:F$34,0)</f>
        <v>5</v>
      </c>
      <c r="H25" s="65">
        <f>VLOOKUP($A25,'Return Data'!$B$7:$R$1700,12,0)</f>
        <v>1.5818000000000001</v>
      </c>
      <c r="I25" s="66">
        <f>RANK(H25,H$8:H$34,0)</f>
        <v>2</v>
      </c>
      <c r="J25" s="65">
        <f>VLOOKUP($A25,'Return Data'!$B$7:$R$1700,13,0)</f>
        <v>0.34810000000000002</v>
      </c>
      <c r="K25" s="66">
        <f>RANK(J25,J$8:J$34,0)</f>
        <v>3</v>
      </c>
      <c r="L25" s="65">
        <f>VLOOKUP($A25,'Return Data'!$B$7:$R$1700,17,0)</f>
        <v>4.8776999999999999</v>
      </c>
      <c r="M25" s="66">
        <f>RANK(L25,L$8:L$34,0)</f>
        <v>1</v>
      </c>
      <c r="N25" s="65">
        <f>VLOOKUP($A25,'Return Data'!$B$7:$R$1700,14,0)</f>
        <v>4.0608000000000004</v>
      </c>
      <c r="O25" s="66">
        <f>RANK(N25,N$8:N$34,0)</f>
        <v>1</v>
      </c>
      <c r="P25" s="65">
        <f>VLOOKUP($A25,'Return Data'!$B$7:$R$1700,15,0)</f>
        <v>11.443099999999999</v>
      </c>
      <c r="Q25" s="66">
        <f>RANK(P25,P$8:P$34,0)</f>
        <v>1</v>
      </c>
      <c r="R25" s="65">
        <f>VLOOKUP($A25,'Return Data'!$B$7:$R$1700,16,0)</f>
        <v>18.115500000000001</v>
      </c>
      <c r="S25" s="67">
        <f t="shared" si="4"/>
        <v>2</v>
      </c>
    </row>
    <row r="26" spans="1:19" x14ac:dyDescent="0.3">
      <c r="A26" s="63" t="s">
        <v>956</v>
      </c>
      <c r="B26" s="64">
        <f>VLOOKUP($A26,'Return Data'!$B$7:$R$1700,3,0)</f>
        <v>44026</v>
      </c>
      <c r="C26" s="65">
        <f>VLOOKUP($A26,'Return Data'!$B$7:$R$1700,4,0)</f>
        <v>9.2492999999999999</v>
      </c>
      <c r="D26" s="65">
        <f>VLOOKUP($A26,'Return Data'!$B$7:$R$1700,10,0)</f>
        <v>14.0228</v>
      </c>
      <c r="E26" s="66">
        <f t="shared" si="0"/>
        <v>21</v>
      </c>
      <c r="F26" s="65">
        <f>VLOOKUP($A26,'Return Data'!$B$7:$R$1700,11,0)</f>
        <v>-15.5284</v>
      </c>
      <c r="G26" s="66">
        <f t="shared" si="10"/>
        <v>18</v>
      </c>
      <c r="H26" s="65"/>
      <c r="I26" s="66"/>
      <c r="J26" s="65"/>
      <c r="K26" s="66"/>
      <c r="L26" s="65"/>
      <c r="M26" s="66"/>
      <c r="N26" s="65"/>
      <c r="O26" s="66"/>
      <c r="P26" s="65"/>
      <c r="Q26" s="66"/>
      <c r="R26" s="65">
        <f>VLOOKUP($A26,'Return Data'!$B$7:$R$1700,16,0)</f>
        <v>-7.5069999999999997</v>
      </c>
      <c r="S26" s="67">
        <f t="shared" si="4"/>
        <v>26</v>
      </c>
    </row>
    <row r="27" spans="1:19" x14ac:dyDescent="0.3">
      <c r="A27" s="63" t="s">
        <v>957</v>
      </c>
      <c r="B27" s="64">
        <f>VLOOKUP($A27,'Return Data'!$B$7:$R$1700,3,0)</f>
        <v>44026</v>
      </c>
      <c r="C27" s="65">
        <f>VLOOKUP($A27,'Return Data'!$B$7:$R$1700,4,0)</f>
        <v>461.3399</v>
      </c>
      <c r="D27" s="65">
        <f>VLOOKUP($A27,'Return Data'!$B$7:$R$1700,10,0)</f>
        <v>15.8371</v>
      </c>
      <c r="E27" s="66">
        <f t="shared" si="0"/>
        <v>12</v>
      </c>
      <c r="F27" s="65">
        <f>VLOOKUP($A27,'Return Data'!$B$7:$R$1700,11,0)</f>
        <v>-16.997199999999999</v>
      </c>
      <c r="G27" s="66">
        <f t="shared" si="10"/>
        <v>23</v>
      </c>
      <c r="H27" s="65">
        <f>VLOOKUP($A27,'Return Data'!$B$7:$R$1700,12,0)</f>
        <v>-8.4289000000000005</v>
      </c>
      <c r="I27" s="66">
        <f t="shared" ref="I27:I32" si="11">RANK(H27,H$8:H$34,0)</f>
        <v>18</v>
      </c>
      <c r="J27" s="65">
        <f>VLOOKUP($A27,'Return Data'!$B$7:$R$1700,13,0)</f>
        <v>-12.400700000000001</v>
      </c>
      <c r="K27" s="66">
        <f t="shared" ref="K27:K32" si="12">RANK(J27,J$8:J$34,0)</f>
        <v>20</v>
      </c>
      <c r="L27" s="65">
        <f>VLOOKUP($A27,'Return Data'!$B$7:$R$1700,17,0)</f>
        <v>-4.7644000000000002</v>
      </c>
      <c r="M27" s="66">
        <f t="shared" ref="M27:M32" si="13">RANK(L27,L$8:L$34,0)</f>
        <v>16</v>
      </c>
      <c r="N27" s="65">
        <f>VLOOKUP($A27,'Return Data'!$B$7:$R$1700,14,0)</f>
        <v>-5.3198999999999996</v>
      </c>
      <c r="O27" s="66">
        <f t="shared" ref="O27:O32" si="14">RANK(N27,N$8:N$34,0)</f>
        <v>22</v>
      </c>
      <c r="P27" s="65">
        <f>VLOOKUP($A27,'Return Data'!$B$7:$R$1700,15,0)</f>
        <v>0.48270000000000002</v>
      </c>
      <c r="Q27" s="66">
        <f t="shared" ref="Q27:Q32" si="15">RANK(P27,P$8:P$34,0)</f>
        <v>21</v>
      </c>
      <c r="R27" s="65">
        <f>VLOOKUP($A27,'Return Data'!$B$7:$R$1700,16,0)</f>
        <v>16.719200000000001</v>
      </c>
      <c r="S27" s="67">
        <f t="shared" si="4"/>
        <v>4</v>
      </c>
    </row>
    <row r="28" spans="1:19" x14ac:dyDescent="0.3">
      <c r="A28" s="63" t="s">
        <v>959</v>
      </c>
      <c r="B28" s="64">
        <f>VLOOKUP($A28,'Return Data'!$B$7:$R$1700,3,0)</f>
        <v>44026</v>
      </c>
      <c r="C28" s="65">
        <f>VLOOKUP($A28,'Return Data'!$B$7:$R$1700,4,0)</f>
        <v>98.26</v>
      </c>
      <c r="D28" s="65">
        <f>VLOOKUP($A28,'Return Data'!$B$7:$R$1700,10,0)</f>
        <v>15.3422</v>
      </c>
      <c r="E28" s="66">
        <f t="shared" si="0"/>
        <v>15</v>
      </c>
      <c r="F28" s="65">
        <f>VLOOKUP($A28,'Return Data'!$B$7:$R$1700,11,0)</f>
        <v>-10.6646</v>
      </c>
      <c r="G28" s="66">
        <f t="shared" si="10"/>
        <v>6</v>
      </c>
      <c r="H28" s="65">
        <f>VLOOKUP($A28,'Return Data'!$B$7:$R$1700,12,0)</f>
        <v>-2.2968999999999999</v>
      </c>
      <c r="I28" s="66">
        <f t="shared" si="11"/>
        <v>6</v>
      </c>
      <c r="J28" s="65">
        <f>VLOOKUP($A28,'Return Data'!$B$7:$R$1700,13,0)</f>
        <v>-2.7995000000000001</v>
      </c>
      <c r="K28" s="66">
        <f t="shared" si="12"/>
        <v>7</v>
      </c>
      <c r="L28" s="65">
        <f>VLOOKUP($A28,'Return Data'!$B$7:$R$1700,17,0)</f>
        <v>-3.2033999999999998</v>
      </c>
      <c r="M28" s="66">
        <f t="shared" si="13"/>
        <v>12</v>
      </c>
      <c r="N28" s="65">
        <f>VLOOKUP($A28,'Return Data'!$B$7:$R$1700,14,0)</f>
        <v>1.0200000000000001E-2</v>
      </c>
      <c r="O28" s="66">
        <f t="shared" si="14"/>
        <v>12</v>
      </c>
      <c r="P28" s="65">
        <f>VLOOKUP($A28,'Return Data'!$B$7:$R$1700,15,0)</f>
        <v>6.8667999999999996</v>
      </c>
      <c r="Q28" s="66">
        <f t="shared" si="15"/>
        <v>4</v>
      </c>
      <c r="R28" s="65">
        <f>VLOOKUP($A28,'Return Data'!$B$7:$R$1700,16,0)</f>
        <v>21.615200000000002</v>
      </c>
      <c r="S28" s="67">
        <f t="shared" si="4"/>
        <v>1</v>
      </c>
    </row>
    <row r="29" spans="1:19" x14ac:dyDescent="0.3">
      <c r="A29" s="63" t="s">
        <v>961</v>
      </c>
      <c r="B29" s="64">
        <f>VLOOKUP($A29,'Return Data'!$B$7:$R$1700,3,0)</f>
        <v>44026</v>
      </c>
      <c r="C29" s="65">
        <f>VLOOKUP($A29,'Return Data'!$B$7:$R$1700,4,0)</f>
        <v>39.485999999999997</v>
      </c>
      <c r="D29" s="65">
        <f>VLOOKUP($A29,'Return Data'!$B$7:$R$1700,10,0)</f>
        <v>15.7873</v>
      </c>
      <c r="E29" s="66">
        <f t="shared" si="0"/>
        <v>14</v>
      </c>
      <c r="F29" s="65">
        <f>VLOOKUP($A29,'Return Data'!$B$7:$R$1700,11,0)</f>
        <v>3.4876</v>
      </c>
      <c r="G29" s="66">
        <f t="shared" si="10"/>
        <v>1</v>
      </c>
      <c r="H29" s="65">
        <f>VLOOKUP($A29,'Return Data'!$B$7:$R$1700,12,0)</f>
        <v>11.3558</v>
      </c>
      <c r="I29" s="66">
        <f t="shared" si="11"/>
        <v>1</v>
      </c>
      <c r="J29" s="65">
        <f>VLOOKUP($A29,'Return Data'!$B$7:$R$1700,13,0)</f>
        <v>8.4318000000000008</v>
      </c>
      <c r="K29" s="66">
        <f t="shared" si="12"/>
        <v>1</v>
      </c>
      <c r="L29" s="65">
        <f>VLOOKUP($A29,'Return Data'!$B$7:$R$1700,17,0)</f>
        <v>3.8561999999999999</v>
      </c>
      <c r="M29" s="66">
        <f t="shared" si="13"/>
        <v>2</v>
      </c>
      <c r="N29" s="65">
        <f>VLOOKUP($A29,'Return Data'!$B$7:$R$1700,14,0)</f>
        <v>2.5796000000000001</v>
      </c>
      <c r="O29" s="66">
        <f t="shared" si="14"/>
        <v>3</v>
      </c>
      <c r="P29" s="65">
        <f>VLOOKUP($A29,'Return Data'!$B$7:$R$1700,15,0)</f>
        <v>9.0031999999999996</v>
      </c>
      <c r="Q29" s="66">
        <f t="shared" si="15"/>
        <v>2</v>
      </c>
      <c r="R29" s="65">
        <f>VLOOKUP($A29,'Return Data'!$B$7:$R$1700,16,0)</f>
        <v>10.6257</v>
      </c>
      <c r="S29" s="67">
        <f t="shared" si="4"/>
        <v>13</v>
      </c>
    </row>
    <row r="30" spans="1:19" x14ac:dyDescent="0.3">
      <c r="A30" s="63" t="s">
        <v>964</v>
      </c>
      <c r="B30" s="64">
        <f>VLOOKUP($A30,'Return Data'!$B$7:$R$1700,3,0)</f>
        <v>44026</v>
      </c>
      <c r="C30" s="65">
        <f>VLOOKUP($A30,'Return Data'!$B$7:$R$1700,4,0)</f>
        <v>299.87964504343699</v>
      </c>
      <c r="D30" s="65">
        <f>VLOOKUP($A30,'Return Data'!$B$7:$R$1700,10,0)</f>
        <v>15.8231</v>
      </c>
      <c r="E30" s="66">
        <f t="shared" si="0"/>
        <v>13</v>
      </c>
      <c r="F30" s="65">
        <f>VLOOKUP($A30,'Return Data'!$B$7:$R$1700,11,0)</f>
        <v>-14.5303</v>
      </c>
      <c r="G30" s="66">
        <f t="shared" si="10"/>
        <v>15</v>
      </c>
      <c r="H30" s="65">
        <f>VLOOKUP($A30,'Return Data'!$B$7:$R$1700,12,0)</f>
        <v>-6.5574000000000003</v>
      </c>
      <c r="I30" s="66">
        <f t="shared" si="11"/>
        <v>14</v>
      </c>
      <c r="J30" s="65">
        <f>VLOOKUP($A30,'Return Data'!$B$7:$R$1700,13,0)</f>
        <v>-8.9834999999999994</v>
      </c>
      <c r="K30" s="66">
        <f t="shared" si="12"/>
        <v>16</v>
      </c>
      <c r="L30" s="65">
        <f>VLOOKUP($A30,'Return Data'!$B$7:$R$1700,17,0)</f>
        <v>-1.6754</v>
      </c>
      <c r="M30" s="66">
        <f t="shared" si="13"/>
        <v>7</v>
      </c>
      <c r="N30" s="65">
        <f>VLOOKUP($A30,'Return Data'!$B$7:$R$1700,14,0)</f>
        <v>2.9600000000000001E-2</v>
      </c>
      <c r="O30" s="66">
        <f t="shared" si="14"/>
        <v>11</v>
      </c>
      <c r="P30" s="65">
        <f>VLOOKUP($A30,'Return Data'!$B$7:$R$1700,15,0)</f>
        <v>4.4009</v>
      </c>
      <c r="Q30" s="66">
        <f t="shared" si="15"/>
        <v>12</v>
      </c>
      <c r="R30" s="65">
        <f>VLOOKUP($A30,'Return Data'!$B$7:$R$1700,16,0)</f>
        <v>13.218999999999999</v>
      </c>
      <c r="S30" s="67">
        <f t="shared" si="4"/>
        <v>9</v>
      </c>
    </row>
    <row r="31" spans="1:19" x14ac:dyDescent="0.3">
      <c r="A31" s="63" t="s">
        <v>965</v>
      </c>
      <c r="B31" s="64">
        <f>VLOOKUP($A31,'Return Data'!$B$7:$R$1700,3,0)</f>
        <v>44026</v>
      </c>
      <c r="C31" s="65">
        <f>VLOOKUP($A31,'Return Data'!$B$7:$R$1700,4,0)</f>
        <v>30.944299999999998</v>
      </c>
      <c r="D31" s="65">
        <f>VLOOKUP($A31,'Return Data'!$B$7:$R$1700,10,0)</f>
        <v>14.288500000000001</v>
      </c>
      <c r="E31" s="66">
        <f t="shared" si="0"/>
        <v>20</v>
      </c>
      <c r="F31" s="65">
        <f>VLOOKUP($A31,'Return Data'!$B$7:$R$1700,11,0)</f>
        <v>-17.270700000000001</v>
      </c>
      <c r="G31" s="66">
        <f t="shared" si="10"/>
        <v>25</v>
      </c>
      <c r="H31" s="65">
        <f>VLOOKUP($A31,'Return Data'!$B$7:$R$1700,12,0)</f>
        <v>-10.990600000000001</v>
      </c>
      <c r="I31" s="66">
        <f t="shared" si="11"/>
        <v>23</v>
      </c>
      <c r="J31" s="65">
        <f>VLOOKUP($A31,'Return Data'!$B$7:$R$1700,13,0)</f>
        <v>-9.6732999999999993</v>
      </c>
      <c r="K31" s="66">
        <f t="shared" si="12"/>
        <v>17</v>
      </c>
      <c r="L31" s="65">
        <f>VLOOKUP($A31,'Return Data'!$B$7:$R$1700,17,0)</f>
        <v>-3.1930000000000001</v>
      </c>
      <c r="M31" s="66">
        <f t="shared" si="13"/>
        <v>11</v>
      </c>
      <c r="N31" s="65">
        <f>VLOOKUP($A31,'Return Data'!$B$7:$R$1700,14,0)</f>
        <v>0.92620000000000002</v>
      </c>
      <c r="O31" s="66">
        <f t="shared" si="14"/>
        <v>8</v>
      </c>
      <c r="P31" s="65">
        <f>VLOOKUP($A31,'Return Data'!$B$7:$R$1700,15,0)</f>
        <v>5.7930999999999999</v>
      </c>
      <c r="Q31" s="66">
        <f t="shared" si="15"/>
        <v>9</v>
      </c>
      <c r="R31" s="65">
        <f>VLOOKUP($A31,'Return Data'!$B$7:$R$1700,16,0)</f>
        <v>8.8048000000000002</v>
      </c>
      <c r="S31" s="67">
        <f t="shared" si="4"/>
        <v>18</v>
      </c>
    </row>
    <row r="32" spans="1:19" x14ac:dyDescent="0.3">
      <c r="A32" s="63" t="s">
        <v>967</v>
      </c>
      <c r="B32" s="64">
        <f>VLOOKUP($A32,'Return Data'!$B$7:$R$1700,3,0)</f>
        <v>44026</v>
      </c>
      <c r="C32" s="65">
        <f>VLOOKUP($A32,'Return Data'!$B$7:$R$1700,4,0)</f>
        <v>196.2063</v>
      </c>
      <c r="D32" s="65">
        <f>VLOOKUP($A32,'Return Data'!$B$7:$R$1700,10,0)</f>
        <v>17.979199999999999</v>
      </c>
      <c r="E32" s="66">
        <f t="shared" si="0"/>
        <v>5</v>
      </c>
      <c r="F32" s="65">
        <f>VLOOKUP($A32,'Return Data'!$B$7:$R$1700,11,0)</f>
        <v>-12.157500000000001</v>
      </c>
      <c r="G32" s="66">
        <f t="shared" si="10"/>
        <v>9</v>
      </c>
      <c r="H32" s="65">
        <f>VLOOKUP($A32,'Return Data'!$B$7:$R$1700,12,0)</f>
        <v>-4.2119999999999997</v>
      </c>
      <c r="I32" s="66">
        <f t="shared" si="11"/>
        <v>8</v>
      </c>
      <c r="J32" s="65">
        <f>VLOOKUP($A32,'Return Data'!$B$7:$R$1700,13,0)</f>
        <v>-5.4039999999999999</v>
      </c>
      <c r="K32" s="66">
        <f t="shared" si="12"/>
        <v>11</v>
      </c>
      <c r="L32" s="65">
        <f>VLOOKUP($A32,'Return Data'!$B$7:$R$1700,17,0)</f>
        <v>1.9902</v>
      </c>
      <c r="M32" s="66">
        <f t="shared" si="13"/>
        <v>3</v>
      </c>
      <c r="N32" s="65">
        <f>VLOOKUP($A32,'Return Data'!$B$7:$R$1700,14,0)</f>
        <v>1.5935999999999999</v>
      </c>
      <c r="O32" s="66">
        <f t="shared" si="14"/>
        <v>6</v>
      </c>
      <c r="P32" s="65">
        <f>VLOOKUP($A32,'Return Data'!$B$7:$R$1700,15,0)</f>
        <v>5.1573000000000002</v>
      </c>
      <c r="Q32" s="66">
        <f t="shared" si="15"/>
        <v>10</v>
      </c>
      <c r="R32" s="65">
        <f>VLOOKUP($A32,'Return Data'!$B$7:$R$1700,16,0)</f>
        <v>11.4755</v>
      </c>
      <c r="S32" s="67">
        <f t="shared" si="4"/>
        <v>11</v>
      </c>
    </row>
    <row r="33" spans="1:19" x14ac:dyDescent="0.3">
      <c r="A33" s="63" t="s">
        <v>970</v>
      </c>
      <c r="B33" s="64">
        <f>VLOOKUP($A33,'Return Data'!$B$7:$R$1700,3,0)</f>
        <v>44026</v>
      </c>
      <c r="C33" s="65">
        <f>VLOOKUP($A33,'Return Data'!$B$7:$R$1700,4,0)</f>
        <v>9.5</v>
      </c>
      <c r="D33" s="65">
        <f>VLOOKUP($A33,'Return Data'!$B$7:$R$1700,10,0)</f>
        <v>18.601700000000001</v>
      </c>
      <c r="E33" s="66">
        <f t="shared" si="0"/>
        <v>2</v>
      </c>
      <c r="F33" s="65">
        <f>VLOOKUP($A33,'Return Data'!$B$7:$R$1700,11,0)</f>
        <v>-7.2266000000000004</v>
      </c>
      <c r="G33" s="66">
        <f t="shared" si="10"/>
        <v>3</v>
      </c>
      <c r="H33" s="65"/>
      <c r="I33" s="66"/>
      <c r="J33" s="65"/>
      <c r="K33" s="66"/>
      <c r="L33" s="65"/>
      <c r="M33" s="66"/>
      <c r="N33" s="65"/>
      <c r="O33" s="66"/>
      <c r="P33" s="65"/>
      <c r="Q33" s="66"/>
      <c r="R33" s="65">
        <f>VLOOKUP($A33,'Return Data'!$B$7:$R$1700,16,0)</f>
        <v>-5</v>
      </c>
      <c r="S33" s="67">
        <f t="shared" si="4"/>
        <v>24</v>
      </c>
    </row>
    <row r="34" spans="1:19" x14ac:dyDescent="0.3">
      <c r="A34" s="63" t="s">
        <v>972</v>
      </c>
      <c r="B34" s="64">
        <f>VLOOKUP($A34,'Return Data'!$B$7:$R$1700,3,0)</f>
        <v>44026</v>
      </c>
      <c r="C34" s="65">
        <f>VLOOKUP($A34,'Return Data'!$B$7:$R$1700,4,0)</f>
        <v>106.5908</v>
      </c>
      <c r="D34" s="65">
        <f>VLOOKUP($A34,'Return Data'!$B$7:$R$1700,10,0)</f>
        <v>17.2712</v>
      </c>
      <c r="E34" s="66">
        <f t="shared" si="0"/>
        <v>7</v>
      </c>
      <c r="F34" s="65">
        <f>VLOOKUP($A34,'Return Data'!$B$7:$R$1700,11,0)</f>
        <v>-16.371400000000001</v>
      </c>
      <c r="G34" s="66">
        <f t="shared" si="10"/>
        <v>19</v>
      </c>
      <c r="H34" s="65">
        <f>VLOOKUP($A34,'Return Data'!$B$7:$R$1700,12,0)</f>
        <v>-7.1456999999999997</v>
      </c>
      <c r="I34" s="66">
        <f>RANK(H34,H$8:H$34,0)</f>
        <v>17</v>
      </c>
      <c r="J34" s="65">
        <f>VLOOKUP($A34,'Return Data'!$B$7:$R$1700,13,0)</f>
        <v>-13.0596</v>
      </c>
      <c r="K34" s="66">
        <f>RANK(J34,J$8:J$34,0)</f>
        <v>23</v>
      </c>
      <c r="L34" s="65">
        <f>VLOOKUP($A34,'Return Data'!$B$7:$R$1700,17,0)</f>
        <v>-6.6703999999999999</v>
      </c>
      <c r="M34" s="66">
        <f>RANK(L34,L$8:L$34,0)</f>
        <v>21</v>
      </c>
      <c r="N34" s="65">
        <f>VLOOKUP($A34,'Return Data'!$B$7:$R$1700,14,0)</f>
        <v>-3.9738000000000002</v>
      </c>
      <c r="O34" s="66">
        <f>RANK(N34,N$8:N$34,0)</f>
        <v>20</v>
      </c>
      <c r="P34" s="65">
        <f>VLOOKUP($A34,'Return Data'!$B$7:$R$1700,15,0)</f>
        <v>1.2355</v>
      </c>
      <c r="Q34" s="66">
        <f>RANK(P34,P$8:P$34,0)</f>
        <v>19</v>
      </c>
      <c r="R34" s="65">
        <f>VLOOKUP($A34,'Return Data'!$B$7:$R$1700,16,0)</f>
        <v>8.4300999999999995</v>
      </c>
      <c r="S34" s="67">
        <f t="shared" si="4"/>
        <v>20</v>
      </c>
    </row>
    <row r="35" spans="1:19" x14ac:dyDescent="0.3">
      <c r="A35" s="69"/>
      <c r="B35" s="70"/>
      <c r="C35" s="70"/>
      <c r="D35" s="71"/>
      <c r="E35" s="70"/>
      <c r="F35" s="71"/>
      <c r="G35" s="70"/>
      <c r="H35" s="71"/>
      <c r="I35" s="70"/>
      <c r="J35" s="71"/>
      <c r="K35" s="70"/>
      <c r="L35" s="71"/>
      <c r="M35" s="70"/>
      <c r="N35" s="71"/>
      <c r="O35" s="70"/>
      <c r="P35" s="71"/>
      <c r="Q35" s="70"/>
      <c r="R35" s="71"/>
      <c r="S35" s="72"/>
    </row>
    <row r="36" spans="1:19" x14ac:dyDescent="0.3">
      <c r="A36" s="73" t="s">
        <v>27</v>
      </c>
      <c r="B36" s="74"/>
      <c r="C36" s="74"/>
      <c r="D36" s="75">
        <f>AVERAGE(D8:D34)</f>
        <v>15.581818518518519</v>
      </c>
      <c r="E36" s="74"/>
      <c r="F36" s="75">
        <f>AVERAGE(F8:F34)</f>
        <v>-12.959230769230773</v>
      </c>
      <c r="G36" s="74"/>
      <c r="H36" s="75">
        <f>AVERAGE(H8:H34)</f>
        <v>-5.0317875000000001</v>
      </c>
      <c r="I36" s="74"/>
      <c r="J36" s="75">
        <f>AVERAGE(J8:J34)</f>
        <v>-6.3387708333333324</v>
      </c>
      <c r="K36" s="74"/>
      <c r="L36" s="75">
        <f>AVERAGE(L8:L34)</f>
        <v>-2.783686363636364</v>
      </c>
      <c r="M36" s="74"/>
      <c r="N36" s="75">
        <f>AVERAGE(N8:N34)</f>
        <v>-0.56788181818181815</v>
      </c>
      <c r="O36" s="74"/>
      <c r="P36" s="75">
        <f>AVERAGE(P8:P34)</f>
        <v>4.9227047619047619</v>
      </c>
      <c r="Q36" s="74"/>
      <c r="R36" s="75">
        <f>AVERAGE(R8:R34)</f>
        <v>9.4210333333333303</v>
      </c>
      <c r="S36" s="76"/>
    </row>
    <row r="37" spans="1:19" x14ac:dyDescent="0.3">
      <c r="A37" s="73" t="s">
        <v>28</v>
      </c>
      <c r="B37" s="74"/>
      <c r="C37" s="74"/>
      <c r="D37" s="75">
        <f>MIN(D8:D34)</f>
        <v>10.710599999999999</v>
      </c>
      <c r="E37" s="74"/>
      <c r="F37" s="75">
        <f>MIN(F8:F34)</f>
        <v>-20.441400000000002</v>
      </c>
      <c r="G37" s="74"/>
      <c r="H37" s="75">
        <f>MIN(H8:H34)</f>
        <v>-13.9322</v>
      </c>
      <c r="I37" s="74"/>
      <c r="J37" s="75">
        <f>MIN(J8:J34)</f>
        <v>-17.273700000000002</v>
      </c>
      <c r="K37" s="74"/>
      <c r="L37" s="75">
        <f>MIN(L8:L34)</f>
        <v>-9.1594999999999995</v>
      </c>
      <c r="M37" s="74"/>
      <c r="N37" s="75">
        <f>MIN(N8:N34)</f>
        <v>-5.3198999999999996</v>
      </c>
      <c r="O37" s="74"/>
      <c r="P37" s="75">
        <f>MIN(P8:P34)</f>
        <v>0.48270000000000002</v>
      </c>
      <c r="Q37" s="74"/>
      <c r="R37" s="75">
        <f>MIN(R8:R34)</f>
        <v>-9.2460000000000004</v>
      </c>
      <c r="S37" s="76"/>
    </row>
    <row r="38" spans="1:19" ht="15" thickBot="1" x14ac:dyDescent="0.35">
      <c r="A38" s="77" t="s">
        <v>29</v>
      </c>
      <c r="B38" s="78"/>
      <c r="C38" s="78"/>
      <c r="D38" s="79">
        <f>MAX(D8:D34)</f>
        <v>19.003900000000002</v>
      </c>
      <c r="E38" s="78"/>
      <c r="F38" s="79">
        <f>MAX(F8:F34)</f>
        <v>3.4876</v>
      </c>
      <c r="G38" s="78"/>
      <c r="H38" s="79">
        <f>MAX(H8:H34)</f>
        <v>11.3558</v>
      </c>
      <c r="I38" s="78"/>
      <c r="J38" s="79">
        <f>MAX(J8:J34)</f>
        <v>8.4318000000000008</v>
      </c>
      <c r="K38" s="78"/>
      <c r="L38" s="79">
        <f>MAX(L8:L34)</f>
        <v>4.8776999999999999</v>
      </c>
      <c r="M38" s="78"/>
      <c r="N38" s="79">
        <f>MAX(N8:N34)</f>
        <v>4.0608000000000004</v>
      </c>
      <c r="O38" s="78"/>
      <c r="P38" s="79">
        <f>MAX(P8:P34)</f>
        <v>11.443099999999999</v>
      </c>
      <c r="Q38" s="78"/>
      <c r="R38" s="79">
        <f>MAX(R8:R34)</f>
        <v>21.615200000000002</v>
      </c>
      <c r="S38" s="80"/>
    </row>
    <row r="39" spans="1:19" x14ac:dyDescent="0.3">
      <c r="A39" s="112" t="s">
        <v>433</v>
      </c>
    </row>
    <row r="40" spans="1:19" x14ac:dyDescent="0.3">
      <c r="A40" s="14" t="s">
        <v>340</v>
      </c>
    </row>
  </sheetData>
  <sheetProtection algorithmName="SHA-512" hashValue="NnTAlUJbJL/wbYBpyWsBIXkLena/rHyM3T8xTnGtcdBP00vZ5fcMAhfPAEZh1lTpf8UZ+U0oOjin4O562DYzeQ==" saltValue="Asz1aazmk5oqTMNsrnqni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BC3E1F6-B50C-46CF-B157-266CD8848A94}"/>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T77"/>
  <sheetViews>
    <sheetView showRowColHeaders="0" zoomScaleNormal="100" workbookViewId="0">
      <pane xSplit="1" ySplit="6" topLeftCell="B7" activePane="bottomRight" state="frozen"/>
      <selection pane="topRight" activeCell="B1" sqref="B1"/>
      <selection pane="bottomLeft" activeCell="A6" sqref="A6"/>
      <selection pane="bottomRight" activeCell="A2" sqref="A2:A3"/>
    </sheetView>
  </sheetViews>
  <sheetFormatPr defaultColWidth="9.109375" defaultRowHeight="14.4" x14ac:dyDescent="0.3"/>
  <cols>
    <col min="1" max="1" width="48.88671875" style="3"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343</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163</v>
      </c>
      <c r="B8" s="64">
        <f>VLOOKUP($A8,'Return Data'!$B$7:$R$1700,3,0)</f>
        <v>44026</v>
      </c>
      <c r="C8" s="65">
        <f>VLOOKUP($A8,'Return Data'!$B$7:$R$1700,4,0)</f>
        <v>39.090000000000003</v>
      </c>
      <c r="D8" s="65">
        <f>VLOOKUP($A8,'Return Data'!$B$7:$R$1700,10,0)</f>
        <v>14.3317</v>
      </c>
      <c r="E8" s="66">
        <f t="shared" ref="E8:E39" si="0">RANK(D8,D$8:D$71,0)</f>
        <v>46</v>
      </c>
      <c r="F8" s="65">
        <f>VLOOKUP($A8,'Return Data'!$B$7:$R$1700,11,0)</f>
        <v>-9.5557999999999996</v>
      </c>
      <c r="G8" s="66">
        <f t="shared" ref="G8:G39" si="1">RANK(F8,F$8:F$71,0)</f>
        <v>15</v>
      </c>
      <c r="H8" s="65">
        <f>VLOOKUP($A8,'Return Data'!$B$7:$R$1700,12,0)</f>
        <v>-1.5117</v>
      </c>
      <c r="I8" s="66">
        <f t="shared" ref="I8:I29" si="2">RANK(H8,H$8:H$71,0)</f>
        <v>15</v>
      </c>
      <c r="J8" s="65">
        <f>VLOOKUP($A8,'Return Data'!$B$7:$R$1700,13,0)</f>
        <v>-1.9072</v>
      </c>
      <c r="K8" s="66">
        <f t="shared" ref="K8:K29" si="3">RANK(J8,J$8:J$71,0)</f>
        <v>15</v>
      </c>
      <c r="L8" s="65">
        <f>VLOOKUP($A8,'Return Data'!$B$7:$R$1700,17,0)</f>
        <v>-3.0089999999999999</v>
      </c>
      <c r="M8" s="66">
        <f t="shared" ref="M8:M12" si="4">RANK(L8,L$8:L$71,0)</f>
        <v>31</v>
      </c>
      <c r="N8" s="65">
        <f>VLOOKUP($A8,'Return Data'!$B$7:$R$1700,14,0)</f>
        <v>1.9662999999999999</v>
      </c>
      <c r="O8" s="66">
        <f>RANK(N8,N$8:N$71,0)</f>
        <v>17</v>
      </c>
      <c r="P8" s="65">
        <f>VLOOKUP($A8,'Return Data'!$B$7:$R$1700,15,0)</f>
        <v>6.7336999999999998</v>
      </c>
      <c r="Q8" s="66">
        <f>RANK(P8,P$8:P$71,0)</f>
        <v>13</v>
      </c>
      <c r="R8" s="65">
        <f>VLOOKUP($A8,'Return Data'!$B$7:$R$1700,16,0)</f>
        <v>13.077500000000001</v>
      </c>
      <c r="S8" s="67">
        <f t="shared" ref="S8:S39" si="5">RANK(R8,R$8:R$71,0)</f>
        <v>9</v>
      </c>
    </row>
    <row r="9" spans="1:20" x14ac:dyDescent="0.3">
      <c r="A9" s="63" t="s">
        <v>164</v>
      </c>
      <c r="B9" s="64">
        <f>VLOOKUP($A9,'Return Data'!$B$7:$R$1700,3,0)</f>
        <v>44026</v>
      </c>
      <c r="C9" s="65">
        <f>VLOOKUP($A9,'Return Data'!$B$7:$R$1700,4,0)</f>
        <v>31.85</v>
      </c>
      <c r="D9" s="65">
        <f>VLOOKUP($A9,'Return Data'!$B$7:$R$1700,10,0)</f>
        <v>14.486000000000001</v>
      </c>
      <c r="E9" s="66">
        <f t="shared" si="0"/>
        <v>45</v>
      </c>
      <c r="F9" s="65">
        <f>VLOOKUP($A9,'Return Data'!$B$7:$R$1700,11,0)</f>
        <v>-8.6082999999999998</v>
      </c>
      <c r="G9" s="66">
        <f t="shared" si="1"/>
        <v>10</v>
      </c>
      <c r="H9" s="65">
        <f>VLOOKUP($A9,'Return Data'!$B$7:$R$1700,12,0)</f>
        <v>-0.43759999999999999</v>
      </c>
      <c r="I9" s="66">
        <f t="shared" si="2"/>
        <v>11</v>
      </c>
      <c r="J9" s="65">
        <f>VLOOKUP($A9,'Return Data'!$B$7:$R$1700,13,0)</f>
        <v>-0.43759999999999999</v>
      </c>
      <c r="K9" s="66">
        <f t="shared" si="3"/>
        <v>10</v>
      </c>
      <c r="L9" s="65">
        <f>VLOOKUP($A9,'Return Data'!$B$7:$R$1700,17,0)</f>
        <v>-1.7531000000000001</v>
      </c>
      <c r="M9" s="66">
        <f t="shared" si="4"/>
        <v>20</v>
      </c>
      <c r="N9" s="65">
        <f>VLOOKUP($A9,'Return Data'!$B$7:$R$1700,14,0)</f>
        <v>2.9352</v>
      </c>
      <c r="O9" s="66">
        <f>RANK(N9,N$8:N$71,0)</f>
        <v>9</v>
      </c>
      <c r="P9" s="65">
        <f>VLOOKUP($A9,'Return Data'!$B$7:$R$1700,15,0)</f>
        <v>7.4484000000000004</v>
      </c>
      <c r="Q9" s="66">
        <f>RANK(P9,P$8:P$71,0)</f>
        <v>9</v>
      </c>
      <c r="R9" s="65">
        <f>VLOOKUP($A9,'Return Data'!$B$7:$R$1700,16,0)</f>
        <v>13.8651</v>
      </c>
      <c r="S9" s="67">
        <f t="shared" si="5"/>
        <v>6</v>
      </c>
    </row>
    <row r="10" spans="1:20" x14ac:dyDescent="0.3">
      <c r="A10" s="63" t="s">
        <v>165</v>
      </c>
      <c r="B10" s="64">
        <f>VLOOKUP($A10,'Return Data'!$B$7:$R$1700,3,0)</f>
        <v>44026</v>
      </c>
      <c r="C10" s="65">
        <f>VLOOKUP($A10,'Return Data'!$B$7:$R$1700,4,0)</f>
        <v>47.269399999999997</v>
      </c>
      <c r="D10" s="65">
        <f>VLOOKUP($A10,'Return Data'!$B$7:$R$1700,10,0)</f>
        <v>10.1959</v>
      </c>
      <c r="E10" s="66">
        <f t="shared" si="0"/>
        <v>63</v>
      </c>
      <c r="F10" s="65">
        <f>VLOOKUP($A10,'Return Data'!$B$7:$R$1700,11,0)</f>
        <v>-12.647</v>
      </c>
      <c r="G10" s="66">
        <f t="shared" si="1"/>
        <v>30</v>
      </c>
      <c r="H10" s="65">
        <f>VLOOKUP($A10,'Return Data'!$B$7:$R$1700,12,0)</f>
        <v>-6.1296999999999997</v>
      </c>
      <c r="I10" s="66">
        <f t="shared" si="2"/>
        <v>37</v>
      </c>
      <c r="J10" s="65">
        <f>VLOOKUP($A10,'Return Data'!$B$7:$R$1700,13,0)</f>
        <v>-2.3275000000000001</v>
      </c>
      <c r="K10" s="66">
        <f t="shared" si="3"/>
        <v>16</v>
      </c>
      <c r="L10" s="65">
        <f>VLOOKUP($A10,'Return Data'!$B$7:$R$1700,17,0)</f>
        <v>-9.8199999999999996E-2</v>
      </c>
      <c r="M10" s="66">
        <f t="shared" si="4"/>
        <v>11</v>
      </c>
      <c r="N10" s="65">
        <f>VLOOKUP($A10,'Return Data'!$B$7:$R$1700,14,0)</f>
        <v>6.1589999999999998</v>
      </c>
      <c r="O10" s="66">
        <f>RANK(N10,N$8:N$71,0)</f>
        <v>3</v>
      </c>
      <c r="P10" s="65">
        <f>VLOOKUP($A10,'Return Data'!$B$7:$R$1700,15,0)</f>
        <v>8.0169999999999995</v>
      </c>
      <c r="Q10" s="66">
        <f>RANK(P10,P$8:P$71,0)</f>
        <v>4</v>
      </c>
      <c r="R10" s="65">
        <f>VLOOKUP($A10,'Return Data'!$B$7:$R$1700,16,0)</f>
        <v>16.537800000000001</v>
      </c>
      <c r="S10" s="67">
        <f t="shared" si="5"/>
        <v>2</v>
      </c>
    </row>
    <row r="11" spans="1:20" x14ac:dyDescent="0.3">
      <c r="A11" s="63" t="s">
        <v>166</v>
      </c>
      <c r="B11" s="64">
        <f>VLOOKUP($A11,'Return Data'!$B$7:$R$1700,3,0)</f>
        <v>44026</v>
      </c>
      <c r="C11" s="65">
        <f>VLOOKUP($A11,'Return Data'!$B$7:$R$1700,4,0)</f>
        <v>43.34</v>
      </c>
      <c r="D11" s="65">
        <f>VLOOKUP($A11,'Return Data'!$B$7:$R$1700,10,0)</f>
        <v>15.4194</v>
      </c>
      <c r="E11" s="66">
        <f t="shared" si="0"/>
        <v>35</v>
      </c>
      <c r="F11" s="65">
        <f>VLOOKUP($A11,'Return Data'!$B$7:$R$1700,11,0)</f>
        <v>-11.910600000000001</v>
      </c>
      <c r="G11" s="66">
        <f t="shared" si="1"/>
        <v>25</v>
      </c>
      <c r="H11" s="65">
        <f>VLOOKUP($A11,'Return Data'!$B$7:$R$1700,12,0)</f>
        <v>-5.6596000000000002</v>
      </c>
      <c r="I11" s="66">
        <f t="shared" si="2"/>
        <v>34</v>
      </c>
      <c r="J11" s="65">
        <f>VLOOKUP($A11,'Return Data'!$B$7:$R$1700,13,0)</f>
        <v>-6.7756999999999996</v>
      </c>
      <c r="K11" s="66">
        <f t="shared" si="3"/>
        <v>33</v>
      </c>
      <c r="L11" s="65">
        <f>VLOOKUP($A11,'Return Data'!$B$7:$R$1700,17,0)</f>
        <v>-5.8217999999999996</v>
      </c>
      <c r="M11" s="66">
        <f t="shared" si="4"/>
        <v>43</v>
      </c>
      <c r="N11" s="65">
        <f>VLOOKUP($A11,'Return Data'!$B$7:$R$1700,14,0)</f>
        <v>-2.7464</v>
      </c>
      <c r="O11" s="66">
        <f>RANK(N11,N$8:N$71,0)</f>
        <v>42</v>
      </c>
      <c r="P11" s="65">
        <f>VLOOKUP($A11,'Return Data'!$B$7:$R$1700,15,0)</f>
        <v>2.6671</v>
      </c>
      <c r="Q11" s="66">
        <f>RANK(P11,P$8:P$71,0)</f>
        <v>35</v>
      </c>
      <c r="R11" s="65">
        <f>VLOOKUP($A11,'Return Data'!$B$7:$R$1700,16,0)</f>
        <v>1.4394</v>
      </c>
      <c r="S11" s="67">
        <f t="shared" si="5"/>
        <v>48</v>
      </c>
    </row>
    <row r="12" spans="1:20" x14ac:dyDescent="0.3">
      <c r="A12" s="63" t="s">
        <v>167</v>
      </c>
      <c r="B12" s="64">
        <f>VLOOKUP($A12,'Return Data'!$B$7:$R$1700,3,0)</f>
        <v>44026</v>
      </c>
      <c r="C12" s="65">
        <f>VLOOKUP($A12,'Return Data'!$B$7:$R$1700,4,0)</f>
        <v>40.018000000000001</v>
      </c>
      <c r="D12" s="65">
        <f>VLOOKUP($A12,'Return Data'!$B$7:$R$1700,10,0)</f>
        <v>13.404</v>
      </c>
      <c r="E12" s="66">
        <f t="shared" si="0"/>
        <v>51</v>
      </c>
      <c r="F12" s="65">
        <f>VLOOKUP($A12,'Return Data'!$B$7:$R$1700,11,0)</f>
        <v>-9.9647000000000006</v>
      </c>
      <c r="G12" s="66">
        <f t="shared" si="1"/>
        <v>16</v>
      </c>
      <c r="H12" s="65">
        <f>VLOOKUP($A12,'Return Data'!$B$7:$R$1700,12,0)</f>
        <v>-2.2997999999999998</v>
      </c>
      <c r="I12" s="66">
        <f t="shared" si="2"/>
        <v>17</v>
      </c>
      <c r="J12" s="65">
        <f>VLOOKUP($A12,'Return Data'!$B$7:$R$1700,13,0)</f>
        <v>-0.371</v>
      </c>
      <c r="K12" s="66">
        <f t="shared" si="3"/>
        <v>9</v>
      </c>
      <c r="L12" s="65">
        <f>VLOOKUP($A12,'Return Data'!$B$7:$R$1700,17,0)</f>
        <v>2.5935000000000001</v>
      </c>
      <c r="M12" s="66">
        <f t="shared" si="4"/>
        <v>6</v>
      </c>
      <c r="N12" s="65">
        <f>VLOOKUP($A12,'Return Data'!$B$7:$R$1700,14,0)</f>
        <v>2.6059999999999999</v>
      </c>
      <c r="O12" s="66">
        <f>RANK(N12,N$8:N$71,0)</f>
        <v>11</v>
      </c>
      <c r="P12" s="65">
        <f>VLOOKUP($A12,'Return Data'!$B$7:$R$1700,15,0)</f>
        <v>5.0937999999999999</v>
      </c>
      <c r="Q12" s="66">
        <f>RANK(P12,P$8:P$71,0)</f>
        <v>21</v>
      </c>
      <c r="R12" s="65">
        <f>VLOOKUP($A12,'Return Data'!$B$7:$R$1700,16,0)</f>
        <v>12.005800000000001</v>
      </c>
      <c r="S12" s="67">
        <f t="shared" si="5"/>
        <v>13</v>
      </c>
    </row>
    <row r="13" spans="1:20" x14ac:dyDescent="0.3">
      <c r="A13" s="63" t="s">
        <v>168</v>
      </c>
      <c r="B13" s="64">
        <f>VLOOKUP($A13,'Return Data'!$B$7:$R$1700,3,0)</f>
        <v>44026</v>
      </c>
      <c r="C13" s="65">
        <f>VLOOKUP($A13,'Return Data'!$B$7:$R$1700,4,0)</f>
        <v>8.99</v>
      </c>
      <c r="D13" s="65">
        <f>VLOOKUP($A13,'Return Data'!$B$7:$R$1700,10,0)</f>
        <v>11.9552</v>
      </c>
      <c r="E13" s="66">
        <f t="shared" si="0"/>
        <v>57</v>
      </c>
      <c r="F13" s="65">
        <f>VLOOKUP($A13,'Return Data'!$B$7:$R$1700,11,0)</f>
        <v>-4.6660000000000004</v>
      </c>
      <c r="G13" s="66">
        <f t="shared" si="1"/>
        <v>5</v>
      </c>
      <c r="H13" s="65">
        <f>VLOOKUP($A13,'Return Data'!$B$7:$R$1700,12,0)</f>
        <v>4.7786</v>
      </c>
      <c r="I13" s="66">
        <f t="shared" si="2"/>
        <v>4</v>
      </c>
      <c r="J13" s="65">
        <f>VLOOKUP($A13,'Return Data'!$B$7:$R$1700,13,0)</f>
        <v>7.7938000000000001</v>
      </c>
      <c r="K13" s="66">
        <f t="shared" si="3"/>
        <v>3</v>
      </c>
      <c r="L13" s="65">
        <f>VLOOKUP($A13,'Return Data'!$B$7:$R$1700,17,0)</f>
        <v>-3.7193000000000001</v>
      </c>
      <c r="M13" s="66">
        <f t="shared" ref="M13" si="6">RANK(L13,L$8:L$71,0)</f>
        <v>37</v>
      </c>
      <c r="N13" s="65">
        <f>VLOOKUP($A13,'Return Data'!$B$7:$R$1700,14,0)</f>
        <v>0</v>
      </c>
      <c r="O13" s="66">
        <f t="shared" ref="O13" si="7">RANK(N13,N$8:N$71,0)</f>
        <v>27</v>
      </c>
      <c r="P13" s="65"/>
      <c r="Q13" s="66"/>
      <c r="R13" s="65">
        <f>VLOOKUP($A13,'Return Data'!$B$7:$R$1700,16,0)</f>
        <v>-4.3394000000000004</v>
      </c>
      <c r="S13" s="67">
        <f t="shared" si="5"/>
        <v>54</v>
      </c>
    </row>
    <row r="14" spans="1:20" x14ac:dyDescent="0.3">
      <c r="A14" s="63" t="s">
        <v>169</v>
      </c>
      <c r="B14" s="64">
        <f>VLOOKUP($A14,'Return Data'!$B$7:$R$1700,3,0)</f>
        <v>44026</v>
      </c>
      <c r="C14" s="65">
        <f>VLOOKUP($A14,'Return Data'!$B$7:$R$1700,4,0)</f>
        <v>10.85</v>
      </c>
      <c r="D14" s="65">
        <f>VLOOKUP($A14,'Return Data'!$B$7:$R$1700,10,0)</f>
        <v>11.740500000000001</v>
      </c>
      <c r="E14" s="66">
        <f t="shared" si="0"/>
        <v>59</v>
      </c>
      <c r="F14" s="65">
        <f>VLOOKUP($A14,'Return Data'!$B$7:$R$1700,11,0)</f>
        <v>-8.8234999999999992</v>
      </c>
      <c r="G14" s="66">
        <f t="shared" si="1"/>
        <v>11</v>
      </c>
      <c r="H14" s="65">
        <f>VLOOKUP($A14,'Return Data'!$B$7:$R$1700,12,0)</f>
        <v>-0.7319</v>
      </c>
      <c r="I14" s="66">
        <f t="shared" si="2"/>
        <v>13</v>
      </c>
      <c r="J14" s="65">
        <f>VLOOKUP($A14,'Return Data'!$B$7:$R$1700,13,0)</f>
        <v>3.4318</v>
      </c>
      <c r="K14" s="66">
        <f t="shared" si="3"/>
        <v>5</v>
      </c>
      <c r="L14" s="65"/>
      <c r="M14" s="66"/>
      <c r="N14" s="65"/>
      <c r="O14" s="66"/>
      <c r="P14" s="65"/>
      <c r="Q14" s="66"/>
      <c r="R14" s="65">
        <f>VLOOKUP($A14,'Return Data'!$B$7:$R$1700,16,0)</f>
        <v>4.8087</v>
      </c>
      <c r="S14" s="67">
        <f t="shared" si="5"/>
        <v>44</v>
      </c>
    </row>
    <row r="15" spans="1:20" x14ac:dyDescent="0.3">
      <c r="A15" s="63" t="s">
        <v>170</v>
      </c>
      <c r="B15" s="64">
        <f>VLOOKUP($A15,'Return Data'!$B$7:$R$1700,3,0)</f>
        <v>44026</v>
      </c>
      <c r="C15" s="65">
        <f>VLOOKUP($A15,'Return Data'!$B$7:$R$1700,4,0)</f>
        <v>58.63</v>
      </c>
      <c r="D15" s="65">
        <f>VLOOKUP($A15,'Return Data'!$B$7:$R$1700,10,0)</f>
        <v>11.485099999999999</v>
      </c>
      <c r="E15" s="66">
        <f t="shared" si="0"/>
        <v>60</v>
      </c>
      <c r="F15" s="65">
        <f>VLOOKUP($A15,'Return Data'!$B$7:$R$1700,11,0)</f>
        <v>-5.0065</v>
      </c>
      <c r="G15" s="66">
        <f t="shared" si="1"/>
        <v>7</v>
      </c>
      <c r="H15" s="65">
        <f>VLOOKUP($A15,'Return Data'!$B$7:$R$1700,12,0)</f>
        <v>3.5133999999999999</v>
      </c>
      <c r="I15" s="66">
        <f t="shared" si="2"/>
        <v>7</v>
      </c>
      <c r="J15" s="65">
        <f>VLOOKUP($A15,'Return Data'!$B$7:$R$1700,13,0)</f>
        <v>7.8352000000000004</v>
      </c>
      <c r="K15" s="66">
        <f t="shared" si="3"/>
        <v>2</v>
      </c>
      <c r="L15" s="65">
        <f>VLOOKUP($A15,'Return Data'!$B$7:$R$1700,17,0)</f>
        <v>-0.2288</v>
      </c>
      <c r="M15" s="66">
        <f t="shared" ref="M15:M29" si="8">RANK(L15,L$8:L$71,0)</f>
        <v>14</v>
      </c>
      <c r="N15" s="65">
        <f>VLOOKUP($A15,'Return Data'!$B$7:$R$1700,14,0)</f>
        <v>4.9862000000000002</v>
      </c>
      <c r="O15" s="66">
        <f t="shared" ref="O15:O24" si="9">RANK(N15,N$8:N$71,0)</f>
        <v>7</v>
      </c>
      <c r="P15" s="65">
        <f>VLOOKUP($A15,'Return Data'!$B$7:$R$1700,15,0)</f>
        <v>7.7987000000000002</v>
      </c>
      <c r="Q15" s="66">
        <f>RANK(P15,P$8:P$71,0)</f>
        <v>8</v>
      </c>
      <c r="R15" s="65">
        <f>VLOOKUP($A15,'Return Data'!$B$7:$R$1700,16,0)</f>
        <v>12.9732</v>
      </c>
      <c r="S15" s="67">
        <f t="shared" si="5"/>
        <v>11</v>
      </c>
    </row>
    <row r="16" spans="1:20" x14ac:dyDescent="0.3">
      <c r="A16" s="63" t="s">
        <v>171</v>
      </c>
      <c r="B16" s="64">
        <f>VLOOKUP($A16,'Return Data'!$B$7:$R$1700,3,0)</f>
        <v>44026</v>
      </c>
      <c r="C16" s="65">
        <f>VLOOKUP($A16,'Return Data'!$B$7:$R$1700,4,0)</f>
        <v>68</v>
      </c>
      <c r="D16" s="65">
        <f>VLOOKUP($A16,'Return Data'!$B$7:$R$1700,10,0)</f>
        <v>12.452500000000001</v>
      </c>
      <c r="E16" s="66">
        <f t="shared" si="0"/>
        <v>56</v>
      </c>
      <c r="F16" s="65">
        <f>VLOOKUP($A16,'Return Data'!$B$7:$R$1700,11,0)</f>
        <v>-6.4649000000000001</v>
      </c>
      <c r="G16" s="66">
        <f t="shared" si="1"/>
        <v>8</v>
      </c>
      <c r="H16" s="65">
        <f>VLOOKUP($A16,'Return Data'!$B$7:$R$1700,12,0)</f>
        <v>0.51739999999999997</v>
      </c>
      <c r="I16" s="66">
        <f t="shared" si="2"/>
        <v>9</v>
      </c>
      <c r="J16" s="65">
        <f>VLOOKUP($A16,'Return Data'!$B$7:$R$1700,13,0)</f>
        <v>0.10299999999999999</v>
      </c>
      <c r="K16" s="66">
        <f t="shared" si="3"/>
        <v>8</v>
      </c>
      <c r="L16" s="65">
        <f>VLOOKUP($A16,'Return Data'!$B$7:$R$1700,17,0)</f>
        <v>3.4161999999999999</v>
      </c>
      <c r="M16" s="66">
        <f t="shared" si="8"/>
        <v>4</v>
      </c>
      <c r="N16" s="65">
        <f>VLOOKUP($A16,'Return Data'!$B$7:$R$1700,14,0)</f>
        <v>6.2080000000000002</v>
      </c>
      <c r="O16" s="66">
        <f t="shared" si="9"/>
        <v>2</v>
      </c>
      <c r="P16" s="65">
        <f>VLOOKUP($A16,'Return Data'!$B$7:$R$1700,15,0)</f>
        <v>7.2510000000000003</v>
      </c>
      <c r="Q16" s="66">
        <f>RANK(P16,P$8:P$71,0)</f>
        <v>10</v>
      </c>
      <c r="R16" s="65">
        <f>VLOOKUP($A16,'Return Data'!$B$7:$R$1700,16,0)</f>
        <v>11.5328</v>
      </c>
      <c r="S16" s="67">
        <f t="shared" si="5"/>
        <v>17</v>
      </c>
    </row>
    <row r="17" spans="1:19" x14ac:dyDescent="0.3">
      <c r="A17" s="63" t="s">
        <v>172</v>
      </c>
      <c r="B17" s="64">
        <f>VLOOKUP($A17,'Return Data'!$B$7:$R$1700,3,0)</f>
        <v>44026</v>
      </c>
      <c r="C17" s="65">
        <f>VLOOKUP($A17,'Return Data'!$B$7:$R$1700,4,0)</f>
        <v>48.491</v>
      </c>
      <c r="D17" s="65">
        <f>VLOOKUP($A17,'Return Data'!$B$7:$R$1700,10,0)</f>
        <v>16.9529</v>
      </c>
      <c r="E17" s="66">
        <f t="shared" si="0"/>
        <v>28</v>
      </c>
      <c r="F17" s="65">
        <f>VLOOKUP($A17,'Return Data'!$B$7:$R$1700,11,0)</f>
        <v>-12.5989</v>
      </c>
      <c r="G17" s="66">
        <f t="shared" si="1"/>
        <v>29</v>
      </c>
      <c r="H17" s="65">
        <f>VLOOKUP($A17,'Return Data'!$B$7:$R$1700,12,0)</f>
        <v>-5.3224999999999998</v>
      </c>
      <c r="I17" s="66">
        <f t="shared" si="2"/>
        <v>31</v>
      </c>
      <c r="J17" s="65">
        <f>VLOOKUP($A17,'Return Data'!$B$7:$R$1700,13,0)</f>
        <v>-4.0199999999999996</v>
      </c>
      <c r="K17" s="66">
        <f t="shared" si="3"/>
        <v>21</v>
      </c>
      <c r="L17" s="65">
        <f>VLOOKUP($A17,'Return Data'!$B$7:$R$1700,17,0)</f>
        <v>1.5404</v>
      </c>
      <c r="M17" s="66">
        <f t="shared" si="8"/>
        <v>9</v>
      </c>
      <c r="N17" s="65">
        <f>VLOOKUP($A17,'Return Data'!$B$7:$R$1700,14,0)</f>
        <v>2.5535999999999999</v>
      </c>
      <c r="O17" s="66">
        <f t="shared" si="9"/>
        <v>12</v>
      </c>
      <c r="P17" s="65">
        <f>VLOOKUP($A17,'Return Data'!$B$7:$R$1700,15,0)</f>
        <v>7.8853999999999997</v>
      </c>
      <c r="Q17" s="66">
        <f>RANK(P17,P$8:P$71,0)</f>
        <v>6</v>
      </c>
      <c r="R17" s="65">
        <f>VLOOKUP($A17,'Return Data'!$B$7:$R$1700,16,0)</f>
        <v>13.2873</v>
      </c>
      <c r="S17" s="67">
        <f t="shared" si="5"/>
        <v>8</v>
      </c>
    </row>
    <row r="18" spans="1:19" x14ac:dyDescent="0.3">
      <c r="A18" s="63" t="s">
        <v>173</v>
      </c>
      <c r="B18" s="64">
        <f>VLOOKUP($A18,'Return Data'!$B$7:$R$1700,3,0)</f>
        <v>44026</v>
      </c>
      <c r="C18" s="65">
        <f>VLOOKUP($A18,'Return Data'!$B$7:$R$1700,4,0)</f>
        <v>45.85</v>
      </c>
      <c r="D18" s="65">
        <f>VLOOKUP($A18,'Return Data'!$B$7:$R$1700,10,0)</f>
        <v>14.596399999999999</v>
      </c>
      <c r="E18" s="66">
        <f t="shared" si="0"/>
        <v>43</v>
      </c>
      <c r="F18" s="65">
        <f>VLOOKUP($A18,'Return Data'!$B$7:$R$1700,11,0)</f>
        <v>-13.4579</v>
      </c>
      <c r="G18" s="66">
        <f t="shared" si="1"/>
        <v>36</v>
      </c>
      <c r="H18" s="65">
        <f>VLOOKUP($A18,'Return Data'!$B$7:$R$1700,12,0)</f>
        <v>-6.8845999999999998</v>
      </c>
      <c r="I18" s="66">
        <f t="shared" si="2"/>
        <v>41</v>
      </c>
      <c r="J18" s="65">
        <f>VLOOKUP($A18,'Return Data'!$B$7:$R$1700,13,0)</f>
        <v>-6.8278999999999996</v>
      </c>
      <c r="K18" s="66">
        <f t="shared" si="3"/>
        <v>34</v>
      </c>
      <c r="L18" s="65">
        <f>VLOOKUP($A18,'Return Data'!$B$7:$R$1700,17,0)</f>
        <v>-3.2391999999999999</v>
      </c>
      <c r="M18" s="66">
        <f t="shared" si="8"/>
        <v>32</v>
      </c>
      <c r="N18" s="65">
        <f>VLOOKUP($A18,'Return Data'!$B$7:$R$1700,14,0)</f>
        <v>0.34370000000000001</v>
      </c>
      <c r="O18" s="66">
        <f t="shared" si="9"/>
        <v>24</v>
      </c>
      <c r="P18" s="65">
        <f>VLOOKUP($A18,'Return Data'!$B$7:$R$1700,15,0)</f>
        <v>3.8721000000000001</v>
      </c>
      <c r="Q18" s="66">
        <f>RANK(P18,P$8:P$71,0)</f>
        <v>26</v>
      </c>
      <c r="R18" s="65">
        <f>VLOOKUP($A18,'Return Data'!$B$7:$R$1700,16,0)</f>
        <v>10.446899999999999</v>
      </c>
      <c r="S18" s="67">
        <f t="shared" si="5"/>
        <v>23</v>
      </c>
    </row>
    <row r="19" spans="1:19" x14ac:dyDescent="0.3">
      <c r="A19" s="81" t="s">
        <v>174</v>
      </c>
      <c r="B19" s="64">
        <f>VLOOKUP($A19,'Return Data'!$B$7:$R$1700,3,0)</f>
        <v>44026</v>
      </c>
      <c r="C19" s="65">
        <f>VLOOKUP($A19,'Return Data'!$B$7:$R$1700,4,0)</f>
        <v>13.8545</v>
      </c>
      <c r="D19" s="65">
        <f>VLOOKUP($A19,'Return Data'!$B$7:$R$1700,10,0)</f>
        <v>17.630299999999998</v>
      </c>
      <c r="E19" s="66">
        <f t="shared" si="0"/>
        <v>22</v>
      </c>
      <c r="F19" s="65">
        <f>VLOOKUP($A19,'Return Data'!$B$7:$R$1700,11,0)</f>
        <v>-14.4895</v>
      </c>
      <c r="G19" s="66">
        <f t="shared" si="1"/>
        <v>42</v>
      </c>
      <c r="H19" s="65">
        <f>VLOOKUP($A19,'Return Data'!$B$7:$R$1700,12,0)</f>
        <v>-7.7798999999999996</v>
      </c>
      <c r="I19" s="66">
        <f t="shared" si="2"/>
        <v>45</v>
      </c>
      <c r="J19" s="65">
        <f>VLOOKUP($A19,'Return Data'!$B$7:$R$1700,13,0)</f>
        <v>-8.3170000000000002</v>
      </c>
      <c r="K19" s="66">
        <f t="shared" si="3"/>
        <v>39</v>
      </c>
      <c r="L19" s="65">
        <f>VLOOKUP($A19,'Return Data'!$B$7:$R$1700,17,0)</f>
        <v>-2.2021000000000002</v>
      </c>
      <c r="M19" s="66">
        <f t="shared" si="8"/>
        <v>25</v>
      </c>
      <c r="N19" s="65">
        <f>VLOOKUP($A19,'Return Data'!$B$7:$R$1700,14,0)</f>
        <v>0.30570000000000003</v>
      </c>
      <c r="O19" s="66">
        <f t="shared" si="9"/>
        <v>25</v>
      </c>
      <c r="P19" s="65"/>
      <c r="Q19" s="66"/>
      <c r="R19" s="65">
        <f>VLOOKUP($A19,'Return Data'!$B$7:$R$1700,16,0)</f>
        <v>7.4410999999999996</v>
      </c>
      <c r="S19" s="67">
        <f t="shared" si="5"/>
        <v>38</v>
      </c>
    </row>
    <row r="20" spans="1:19" x14ac:dyDescent="0.3">
      <c r="A20" s="63" t="s">
        <v>175</v>
      </c>
      <c r="B20" s="64">
        <f>VLOOKUP($A20,'Return Data'!$B$7:$R$1700,3,0)</f>
        <v>44026</v>
      </c>
      <c r="C20" s="65">
        <f>VLOOKUP($A20,'Return Data'!$B$7:$R$1700,4,0)</f>
        <v>504.56319999999999</v>
      </c>
      <c r="D20" s="65">
        <f>VLOOKUP($A20,'Return Data'!$B$7:$R$1700,10,0)</f>
        <v>13.277900000000001</v>
      </c>
      <c r="E20" s="66">
        <f t="shared" si="0"/>
        <v>52</v>
      </c>
      <c r="F20" s="65">
        <f>VLOOKUP($A20,'Return Data'!$B$7:$R$1700,11,0)</f>
        <v>-19.230599999999999</v>
      </c>
      <c r="G20" s="66">
        <f t="shared" si="1"/>
        <v>58</v>
      </c>
      <c r="H20" s="65">
        <f>VLOOKUP($A20,'Return Data'!$B$7:$R$1700,12,0)</f>
        <v>-13.588200000000001</v>
      </c>
      <c r="I20" s="66">
        <f t="shared" si="2"/>
        <v>62</v>
      </c>
      <c r="J20" s="65">
        <f>VLOOKUP($A20,'Return Data'!$B$7:$R$1700,13,0)</f>
        <v>-15.400600000000001</v>
      </c>
      <c r="K20" s="66">
        <f t="shared" si="3"/>
        <v>52</v>
      </c>
      <c r="L20" s="65">
        <f>VLOOKUP($A20,'Return Data'!$B$7:$R$1700,17,0)</f>
        <v>-6.9805000000000001</v>
      </c>
      <c r="M20" s="66">
        <f t="shared" si="8"/>
        <v>50</v>
      </c>
      <c r="N20" s="65">
        <f>VLOOKUP($A20,'Return Data'!$B$7:$R$1700,14,0)</f>
        <v>-2.2301000000000002</v>
      </c>
      <c r="O20" s="66">
        <f t="shared" si="9"/>
        <v>37</v>
      </c>
      <c r="P20" s="65">
        <f>VLOOKUP($A20,'Return Data'!$B$7:$R$1700,15,0)</f>
        <v>2.6999</v>
      </c>
      <c r="Q20" s="66">
        <f>RANK(P20,P$8:P$71,0)</f>
        <v>34</v>
      </c>
      <c r="R20" s="65">
        <f>VLOOKUP($A20,'Return Data'!$B$7:$R$1700,16,0)</f>
        <v>10.2014</v>
      </c>
      <c r="S20" s="67">
        <f t="shared" si="5"/>
        <v>24</v>
      </c>
    </row>
    <row r="21" spans="1:19" x14ac:dyDescent="0.3">
      <c r="A21" s="63" t="s">
        <v>176</v>
      </c>
      <c r="B21" s="64">
        <f>VLOOKUP($A21,'Return Data'!$B$7:$R$1700,3,0)</f>
        <v>44026</v>
      </c>
      <c r="C21" s="65">
        <f>VLOOKUP($A21,'Return Data'!$B$7:$R$1700,4,0)</f>
        <v>329.78300000000002</v>
      </c>
      <c r="D21" s="65">
        <f>VLOOKUP($A21,'Return Data'!$B$7:$R$1700,10,0)</f>
        <v>17.849900000000002</v>
      </c>
      <c r="E21" s="66">
        <f t="shared" si="0"/>
        <v>18</v>
      </c>
      <c r="F21" s="65">
        <f>VLOOKUP($A21,'Return Data'!$B$7:$R$1700,11,0)</f>
        <v>-16.950700000000001</v>
      </c>
      <c r="G21" s="66">
        <f t="shared" si="1"/>
        <v>50</v>
      </c>
      <c r="H21" s="65">
        <f>VLOOKUP($A21,'Return Data'!$B$7:$R$1700,12,0)</f>
        <v>-9.2277000000000005</v>
      </c>
      <c r="I21" s="66">
        <f t="shared" si="2"/>
        <v>49</v>
      </c>
      <c r="J21" s="65">
        <f>VLOOKUP($A21,'Return Data'!$B$7:$R$1700,13,0)</f>
        <v>-12.6386</v>
      </c>
      <c r="K21" s="66">
        <f t="shared" si="3"/>
        <v>48</v>
      </c>
      <c r="L21" s="65">
        <f>VLOOKUP($A21,'Return Data'!$B$7:$R$1700,17,0)</f>
        <v>-2.8553999999999999</v>
      </c>
      <c r="M21" s="66">
        <f t="shared" si="8"/>
        <v>29</v>
      </c>
      <c r="N21" s="65">
        <f>VLOOKUP($A21,'Return Data'!$B$7:$R$1700,14,0)</f>
        <v>7.7999999999999996E-3</v>
      </c>
      <c r="O21" s="66">
        <f t="shared" si="9"/>
        <v>26</v>
      </c>
      <c r="P21" s="65">
        <f>VLOOKUP($A21,'Return Data'!$B$7:$R$1700,15,0)</f>
        <v>6.5795000000000003</v>
      </c>
      <c r="Q21" s="66">
        <f>RANK(P21,P$8:P$71,0)</f>
        <v>14</v>
      </c>
      <c r="R21" s="65">
        <f>VLOOKUP($A21,'Return Data'!$B$7:$R$1700,16,0)</f>
        <v>11.333</v>
      </c>
      <c r="S21" s="67">
        <f t="shared" si="5"/>
        <v>19</v>
      </c>
    </row>
    <row r="22" spans="1:19" x14ac:dyDescent="0.3">
      <c r="A22" s="63" t="s">
        <v>177</v>
      </c>
      <c r="B22" s="64">
        <f>VLOOKUP($A22,'Return Data'!$B$7:$R$1700,3,0)</f>
        <v>44026</v>
      </c>
      <c r="C22" s="65">
        <f>VLOOKUP($A22,'Return Data'!$B$7:$R$1700,4,0)</f>
        <v>451.18599999999998</v>
      </c>
      <c r="D22" s="65">
        <f>VLOOKUP($A22,'Return Data'!$B$7:$R$1700,10,0)</f>
        <v>14.301299999999999</v>
      </c>
      <c r="E22" s="66">
        <f t="shared" si="0"/>
        <v>47</v>
      </c>
      <c r="F22" s="65">
        <f>VLOOKUP($A22,'Return Data'!$B$7:$R$1700,11,0)</f>
        <v>-18.139299999999999</v>
      </c>
      <c r="G22" s="66">
        <f t="shared" si="1"/>
        <v>54</v>
      </c>
      <c r="H22" s="65">
        <f>VLOOKUP($A22,'Return Data'!$B$7:$R$1700,12,0)</f>
        <v>-11.5921</v>
      </c>
      <c r="I22" s="66">
        <f t="shared" si="2"/>
        <v>55</v>
      </c>
      <c r="J22" s="65">
        <f>VLOOKUP($A22,'Return Data'!$B$7:$R$1700,13,0)</f>
        <v>-15.934699999999999</v>
      </c>
      <c r="K22" s="66">
        <f t="shared" si="3"/>
        <v>54</v>
      </c>
      <c r="L22" s="65">
        <f>VLOOKUP($A22,'Return Data'!$B$7:$R$1700,17,0)</f>
        <v>-6.4372999999999996</v>
      </c>
      <c r="M22" s="66">
        <f t="shared" si="8"/>
        <v>48</v>
      </c>
      <c r="N22" s="65">
        <f>VLOOKUP($A22,'Return Data'!$B$7:$R$1700,14,0)</f>
        <v>-4.4638999999999998</v>
      </c>
      <c r="O22" s="66">
        <f t="shared" si="9"/>
        <v>45</v>
      </c>
      <c r="P22" s="65">
        <f>VLOOKUP($A22,'Return Data'!$B$7:$R$1700,15,0)</f>
        <v>2.3313000000000001</v>
      </c>
      <c r="Q22" s="66">
        <f>RANK(P22,P$8:P$71,0)</f>
        <v>36</v>
      </c>
      <c r="R22" s="65">
        <f>VLOOKUP($A22,'Return Data'!$B$7:$R$1700,16,0)</f>
        <v>8.4956999999999994</v>
      </c>
      <c r="S22" s="67">
        <f t="shared" si="5"/>
        <v>32</v>
      </c>
    </row>
    <row r="23" spans="1:19" x14ac:dyDescent="0.3">
      <c r="A23" s="63" t="s">
        <v>178</v>
      </c>
      <c r="B23" s="64">
        <f>VLOOKUP($A23,'Return Data'!$B$7:$R$1700,3,0)</f>
        <v>44026</v>
      </c>
      <c r="C23" s="65">
        <f>VLOOKUP($A23,'Return Data'!$B$7:$R$1700,4,0)</f>
        <v>34.973399999999998</v>
      </c>
      <c r="D23" s="65">
        <f>VLOOKUP($A23,'Return Data'!$B$7:$R$1700,10,0)</f>
        <v>13.717599999999999</v>
      </c>
      <c r="E23" s="66">
        <f t="shared" si="0"/>
        <v>49</v>
      </c>
      <c r="F23" s="65">
        <f>VLOOKUP($A23,'Return Data'!$B$7:$R$1700,11,0)</f>
        <v>-14.8284</v>
      </c>
      <c r="G23" s="66">
        <f t="shared" si="1"/>
        <v>44</v>
      </c>
      <c r="H23" s="65">
        <f>VLOOKUP($A23,'Return Data'!$B$7:$R$1700,12,0)</f>
        <v>-6.4797000000000002</v>
      </c>
      <c r="I23" s="66">
        <f t="shared" si="2"/>
        <v>38</v>
      </c>
      <c r="J23" s="65">
        <f>VLOOKUP($A23,'Return Data'!$B$7:$R$1700,13,0)</f>
        <v>-8.4488000000000003</v>
      </c>
      <c r="K23" s="66">
        <f t="shared" si="3"/>
        <v>42</v>
      </c>
      <c r="L23" s="65">
        <f>VLOOKUP($A23,'Return Data'!$B$7:$R$1700,17,0)</f>
        <v>-3.4013</v>
      </c>
      <c r="M23" s="66">
        <f t="shared" si="8"/>
        <v>33</v>
      </c>
      <c r="N23" s="65">
        <f>VLOOKUP($A23,'Return Data'!$B$7:$R$1700,14,0)</f>
        <v>-2.2675000000000001</v>
      </c>
      <c r="O23" s="66">
        <f t="shared" si="9"/>
        <v>38</v>
      </c>
      <c r="P23" s="65">
        <f>VLOOKUP($A23,'Return Data'!$B$7:$R$1700,15,0)</f>
        <v>4.7206999999999999</v>
      </c>
      <c r="Q23" s="66">
        <f>RANK(P23,P$8:P$71,0)</f>
        <v>22</v>
      </c>
      <c r="R23" s="65">
        <f>VLOOKUP($A23,'Return Data'!$B$7:$R$1700,16,0)</f>
        <v>10.078900000000001</v>
      </c>
      <c r="S23" s="67">
        <f t="shared" si="5"/>
        <v>26</v>
      </c>
    </row>
    <row r="24" spans="1:19" x14ac:dyDescent="0.3">
      <c r="A24" s="63" t="s">
        <v>179</v>
      </c>
      <c r="B24" s="64">
        <f>VLOOKUP($A24,'Return Data'!$B$7:$R$1700,3,0)</f>
        <v>44026</v>
      </c>
      <c r="C24" s="65">
        <f>VLOOKUP($A24,'Return Data'!$B$7:$R$1700,4,0)</f>
        <v>364.37</v>
      </c>
      <c r="D24" s="65">
        <f>VLOOKUP($A24,'Return Data'!$B$7:$R$1700,10,0)</f>
        <v>15.183</v>
      </c>
      <c r="E24" s="66">
        <f t="shared" si="0"/>
        <v>37</v>
      </c>
      <c r="F24" s="65">
        <f>VLOOKUP($A24,'Return Data'!$B$7:$R$1700,11,0)</f>
        <v>-15.025700000000001</v>
      </c>
      <c r="G24" s="66">
        <f t="shared" si="1"/>
        <v>48</v>
      </c>
      <c r="H24" s="65">
        <f>VLOOKUP($A24,'Return Data'!$B$7:$R$1700,12,0)</f>
        <v>-5.3855000000000004</v>
      </c>
      <c r="I24" s="66">
        <f t="shared" si="2"/>
        <v>32</v>
      </c>
      <c r="J24" s="65">
        <f>VLOOKUP($A24,'Return Data'!$B$7:$R$1700,13,0)</f>
        <v>-9.4979999999999993</v>
      </c>
      <c r="K24" s="66">
        <f t="shared" si="3"/>
        <v>46</v>
      </c>
      <c r="L24" s="65">
        <f>VLOOKUP($A24,'Return Data'!$B$7:$R$1700,17,0)</f>
        <v>-1.8947000000000001</v>
      </c>
      <c r="M24" s="66">
        <f t="shared" si="8"/>
        <v>22</v>
      </c>
      <c r="N24" s="65">
        <f>VLOOKUP($A24,'Return Data'!$B$7:$R$1700,14,0)</f>
        <v>2.0154000000000001</v>
      </c>
      <c r="O24" s="66">
        <f t="shared" si="9"/>
        <v>16</v>
      </c>
      <c r="P24" s="65">
        <f>VLOOKUP($A24,'Return Data'!$B$7:$R$1700,15,0)</f>
        <v>5.7176</v>
      </c>
      <c r="Q24" s="66">
        <f>RANK(P24,P$8:P$71,0)</f>
        <v>18</v>
      </c>
      <c r="R24" s="65">
        <f>VLOOKUP($A24,'Return Data'!$B$7:$R$1700,16,0)</f>
        <v>11.626099999999999</v>
      </c>
      <c r="S24" s="67">
        <f t="shared" si="5"/>
        <v>15</v>
      </c>
    </row>
    <row r="25" spans="1:19" x14ac:dyDescent="0.3">
      <c r="A25" s="63" t="s">
        <v>180</v>
      </c>
      <c r="B25" s="64">
        <f>VLOOKUP($A25,'Return Data'!$B$7:$R$1700,3,0)</f>
        <v>44026</v>
      </c>
      <c r="C25" s="65">
        <f>VLOOKUP($A25,'Return Data'!$B$7:$R$1700,4,0)</f>
        <v>9.44</v>
      </c>
      <c r="D25" s="65">
        <f>VLOOKUP($A25,'Return Data'!$B$7:$R$1700,10,0)</f>
        <v>17.4129</v>
      </c>
      <c r="E25" s="66">
        <f t="shared" si="0"/>
        <v>25</v>
      </c>
      <c r="F25" s="65">
        <f>VLOOKUP($A25,'Return Data'!$B$7:$R$1700,11,0)</f>
        <v>-21.333300000000001</v>
      </c>
      <c r="G25" s="66">
        <f t="shared" si="1"/>
        <v>63</v>
      </c>
      <c r="H25" s="65">
        <f>VLOOKUP($A25,'Return Data'!$B$7:$R$1700,12,0)</f>
        <v>-13.394500000000001</v>
      </c>
      <c r="I25" s="66">
        <f t="shared" si="2"/>
        <v>60</v>
      </c>
      <c r="J25" s="65">
        <f>VLOOKUP($A25,'Return Data'!$B$7:$R$1700,13,0)</f>
        <v>-13.632199999999999</v>
      </c>
      <c r="K25" s="66">
        <f t="shared" si="3"/>
        <v>51</v>
      </c>
      <c r="L25" s="65">
        <f>VLOOKUP($A25,'Return Data'!$B$7:$R$1700,17,0)</f>
        <v>-5.8365</v>
      </c>
      <c r="M25" s="66">
        <f t="shared" si="8"/>
        <v>44</v>
      </c>
      <c r="N25" s="65"/>
      <c r="O25" s="66"/>
      <c r="P25" s="65"/>
      <c r="Q25" s="66"/>
      <c r="R25" s="65">
        <f>VLOOKUP($A25,'Return Data'!$B$7:$R$1700,16,0)</f>
        <v>-2.4615</v>
      </c>
      <c r="S25" s="67">
        <f t="shared" si="5"/>
        <v>51</v>
      </c>
    </row>
    <row r="26" spans="1:19" x14ac:dyDescent="0.3">
      <c r="A26" s="63" t="s">
        <v>181</v>
      </c>
      <c r="B26" s="64">
        <f>VLOOKUP($A26,'Return Data'!$B$7:$R$1700,3,0)</f>
        <v>44026</v>
      </c>
      <c r="C26" s="65">
        <f>VLOOKUP($A26,'Return Data'!$B$7:$R$1700,4,0)</f>
        <v>26.4</v>
      </c>
      <c r="D26" s="65">
        <f>VLOOKUP($A26,'Return Data'!$B$7:$R$1700,10,0)</f>
        <v>9.7713000000000001</v>
      </c>
      <c r="E26" s="66">
        <f t="shared" si="0"/>
        <v>64</v>
      </c>
      <c r="F26" s="65">
        <f>VLOOKUP($A26,'Return Data'!$B$7:$R$1700,11,0)</f>
        <v>-14.257899999999999</v>
      </c>
      <c r="G26" s="66">
        <f t="shared" si="1"/>
        <v>39</v>
      </c>
      <c r="H26" s="65">
        <f>VLOOKUP($A26,'Return Data'!$B$7:$R$1700,12,0)</f>
        <v>-8.6504999999999992</v>
      </c>
      <c r="I26" s="66">
        <f t="shared" si="2"/>
        <v>48</v>
      </c>
      <c r="J26" s="65">
        <f>VLOOKUP($A26,'Return Data'!$B$7:$R$1700,13,0)</f>
        <v>-2.6549</v>
      </c>
      <c r="K26" s="66">
        <f t="shared" si="3"/>
        <v>18</v>
      </c>
      <c r="L26" s="65">
        <f>VLOOKUP($A26,'Return Data'!$B$7:$R$1700,17,0)</f>
        <v>-3.5588000000000002</v>
      </c>
      <c r="M26" s="66">
        <f t="shared" si="8"/>
        <v>34</v>
      </c>
      <c r="N26" s="65">
        <f>VLOOKUP($A26,'Return Data'!$B$7:$R$1700,14,0)</f>
        <v>0.97750000000000004</v>
      </c>
      <c r="O26" s="66">
        <f>RANK(N26,N$8:N$71,0)</f>
        <v>22</v>
      </c>
      <c r="P26" s="65">
        <f>VLOOKUP($A26,'Return Data'!$B$7:$R$1700,15,0)</f>
        <v>4.4306999999999999</v>
      </c>
      <c r="Q26" s="66">
        <f>RANK(P26,P$8:P$71,0)</f>
        <v>24</v>
      </c>
      <c r="R26" s="65">
        <f>VLOOKUP($A26,'Return Data'!$B$7:$R$1700,16,0)</f>
        <v>15.233499999999999</v>
      </c>
      <c r="S26" s="67">
        <f t="shared" si="5"/>
        <v>3</v>
      </c>
    </row>
    <row r="27" spans="1:19" x14ac:dyDescent="0.3">
      <c r="A27" s="63" t="s">
        <v>182</v>
      </c>
      <c r="B27" s="64">
        <f>VLOOKUP($A27,'Return Data'!$B$7:$R$1700,3,0)</f>
        <v>44026</v>
      </c>
      <c r="C27" s="65">
        <f>VLOOKUP($A27,'Return Data'!$B$7:$R$1700,4,0)</f>
        <v>52.25</v>
      </c>
      <c r="D27" s="65">
        <f>VLOOKUP($A27,'Return Data'!$B$7:$R$1700,10,0)</f>
        <v>21.286000000000001</v>
      </c>
      <c r="E27" s="66">
        <f t="shared" si="0"/>
        <v>5</v>
      </c>
      <c r="F27" s="65">
        <f>VLOOKUP($A27,'Return Data'!$B$7:$R$1700,11,0)</f>
        <v>-14.596299999999999</v>
      </c>
      <c r="G27" s="66">
        <f t="shared" si="1"/>
        <v>43</v>
      </c>
      <c r="H27" s="65">
        <f>VLOOKUP($A27,'Return Data'!$B$7:$R$1700,12,0)</f>
        <v>-5.9744000000000002</v>
      </c>
      <c r="I27" s="66">
        <f t="shared" si="2"/>
        <v>36</v>
      </c>
      <c r="J27" s="65">
        <f>VLOOKUP($A27,'Return Data'!$B$7:$R$1700,13,0)</f>
        <v>-12.2439</v>
      </c>
      <c r="K27" s="66">
        <f t="shared" si="3"/>
        <v>47</v>
      </c>
      <c r="L27" s="65">
        <f>VLOOKUP($A27,'Return Data'!$B$7:$R$1700,17,0)</f>
        <v>-6.0655000000000001</v>
      </c>
      <c r="M27" s="66">
        <f t="shared" si="8"/>
        <v>45</v>
      </c>
      <c r="N27" s="65">
        <f>VLOOKUP($A27,'Return Data'!$B$7:$R$1700,14,0)</f>
        <v>-1.1079000000000001</v>
      </c>
      <c r="O27" s="66">
        <f>RANK(N27,N$8:N$71,0)</f>
        <v>32</v>
      </c>
      <c r="P27" s="65">
        <f>VLOOKUP($A27,'Return Data'!$B$7:$R$1700,15,0)</f>
        <v>4.3815999999999997</v>
      </c>
      <c r="Q27" s="66">
        <f>RANK(P27,P$8:P$71,0)</f>
        <v>25</v>
      </c>
      <c r="R27" s="65">
        <f>VLOOKUP($A27,'Return Data'!$B$7:$R$1700,16,0)</f>
        <v>11.952199999999999</v>
      </c>
      <c r="S27" s="67">
        <f t="shared" si="5"/>
        <v>14</v>
      </c>
    </row>
    <row r="28" spans="1:19" x14ac:dyDescent="0.3">
      <c r="A28" s="63" t="s">
        <v>183</v>
      </c>
      <c r="B28" s="64">
        <f>VLOOKUP($A28,'Return Data'!$B$7:$R$1700,3,0)</f>
        <v>44026</v>
      </c>
      <c r="C28" s="65">
        <f>VLOOKUP($A28,'Return Data'!$B$7:$R$1700,4,0)</f>
        <v>8.94</v>
      </c>
      <c r="D28" s="65">
        <f>VLOOKUP($A28,'Return Data'!$B$7:$R$1700,10,0)</f>
        <v>13.4518</v>
      </c>
      <c r="E28" s="66">
        <f t="shared" si="0"/>
        <v>50</v>
      </c>
      <c r="F28" s="65">
        <f>VLOOKUP($A28,'Return Data'!$B$7:$R$1700,11,0)</f>
        <v>-14.121</v>
      </c>
      <c r="G28" s="66">
        <f t="shared" si="1"/>
        <v>38</v>
      </c>
      <c r="H28" s="65">
        <f>VLOOKUP($A28,'Return Data'!$B$7:$R$1700,12,0)</f>
        <v>-7.7398999999999996</v>
      </c>
      <c r="I28" s="66">
        <f t="shared" si="2"/>
        <v>44</v>
      </c>
      <c r="J28" s="65">
        <f>VLOOKUP($A28,'Return Data'!$B$7:$R$1700,13,0)</f>
        <v>-8.4016000000000002</v>
      </c>
      <c r="K28" s="66">
        <f t="shared" si="3"/>
        <v>41</v>
      </c>
      <c r="L28" s="65">
        <f>VLOOKUP($A28,'Return Data'!$B$7:$R$1700,17,0)</f>
        <v>-3.6892</v>
      </c>
      <c r="M28" s="66">
        <f t="shared" si="8"/>
        <v>36</v>
      </c>
      <c r="N28" s="65"/>
      <c r="O28" s="66"/>
      <c r="P28" s="65"/>
      <c r="Q28" s="66"/>
      <c r="R28" s="65">
        <f>VLOOKUP($A28,'Return Data'!$B$7:$R$1700,16,0)</f>
        <v>-4.3068999999999997</v>
      </c>
      <c r="S28" s="67">
        <f t="shared" si="5"/>
        <v>53</v>
      </c>
    </row>
    <row r="29" spans="1:19" x14ac:dyDescent="0.3">
      <c r="A29" s="63" t="s">
        <v>184</v>
      </c>
      <c r="B29" s="64">
        <f>VLOOKUP($A29,'Return Data'!$B$7:$R$1700,3,0)</f>
        <v>44026</v>
      </c>
      <c r="C29" s="65">
        <f>VLOOKUP($A29,'Return Data'!$B$7:$R$1700,4,0)</f>
        <v>54.56</v>
      </c>
      <c r="D29" s="65">
        <f>VLOOKUP($A29,'Return Data'!$B$7:$R$1700,10,0)</f>
        <v>15.1784</v>
      </c>
      <c r="E29" s="66">
        <f t="shared" si="0"/>
        <v>38</v>
      </c>
      <c r="F29" s="65">
        <f>VLOOKUP($A29,'Return Data'!$B$7:$R$1700,11,0)</f>
        <v>-9.4740000000000002</v>
      </c>
      <c r="G29" s="66">
        <f t="shared" si="1"/>
        <v>14</v>
      </c>
      <c r="H29" s="65">
        <f>VLOOKUP($A29,'Return Data'!$B$7:$R$1700,12,0)</f>
        <v>-1.605</v>
      </c>
      <c r="I29" s="66">
        <f t="shared" si="2"/>
        <v>16</v>
      </c>
      <c r="J29" s="65">
        <f>VLOOKUP($A29,'Return Data'!$B$7:$R$1700,13,0)</f>
        <v>-1.3916999999999999</v>
      </c>
      <c r="K29" s="66">
        <f t="shared" si="3"/>
        <v>12</v>
      </c>
      <c r="L29" s="65">
        <f>VLOOKUP($A29,'Return Data'!$B$7:$R$1700,17,0)</f>
        <v>-0.32740000000000002</v>
      </c>
      <c r="M29" s="66">
        <f t="shared" si="8"/>
        <v>16</v>
      </c>
      <c r="N29" s="65">
        <f>VLOOKUP($A29,'Return Data'!$B$7:$R$1700,14,0)</f>
        <v>5.0183</v>
      </c>
      <c r="O29" s="66">
        <f>RANK(N29,N$8:N$71,0)</f>
        <v>6</v>
      </c>
      <c r="P29" s="65">
        <f>VLOOKUP($A29,'Return Data'!$B$7:$R$1700,15,0)</f>
        <v>7.8132000000000001</v>
      </c>
      <c r="Q29" s="66">
        <f>RANK(P29,P$8:P$71,0)</f>
        <v>7</v>
      </c>
      <c r="R29" s="65">
        <f>VLOOKUP($A29,'Return Data'!$B$7:$R$1700,16,0)</f>
        <v>14.440899999999999</v>
      </c>
      <c r="S29" s="67">
        <f t="shared" si="5"/>
        <v>4</v>
      </c>
    </row>
    <row r="30" spans="1:19" x14ac:dyDescent="0.3">
      <c r="A30" s="63" t="s">
        <v>185</v>
      </c>
      <c r="B30" s="64">
        <f>VLOOKUP($A30,'Return Data'!$B$7:$R$1700,3,0)</f>
        <v>44026</v>
      </c>
      <c r="C30" s="65">
        <f>VLOOKUP($A30,'Return Data'!$B$7:$R$1700,4,0)</f>
        <v>9.3278999999999996</v>
      </c>
      <c r="D30" s="65">
        <f>VLOOKUP($A30,'Return Data'!$B$7:$R$1700,10,0)</f>
        <v>17.8003</v>
      </c>
      <c r="E30" s="66">
        <f t="shared" si="0"/>
        <v>20</v>
      </c>
      <c r="F30" s="65">
        <f>VLOOKUP($A30,'Return Data'!$B$7:$R$1700,11,0)</f>
        <v>-14.362399999999999</v>
      </c>
      <c r="G30" s="66">
        <f t="shared" si="1"/>
        <v>40</v>
      </c>
      <c r="H30" s="65"/>
      <c r="I30" s="66"/>
      <c r="J30" s="65"/>
      <c r="K30" s="66"/>
      <c r="L30" s="65"/>
      <c r="M30" s="66"/>
      <c r="N30" s="65"/>
      <c r="O30" s="66"/>
      <c r="P30" s="65"/>
      <c r="Q30" s="66"/>
      <c r="R30" s="65">
        <f>VLOOKUP($A30,'Return Data'!$B$7:$R$1700,16,0)</f>
        <v>-6.7210000000000001</v>
      </c>
      <c r="S30" s="67">
        <f t="shared" si="5"/>
        <v>58</v>
      </c>
    </row>
    <row r="31" spans="1:19" x14ac:dyDescent="0.3">
      <c r="A31" s="63" t="s">
        <v>186</v>
      </c>
      <c r="B31" s="64">
        <f>VLOOKUP($A31,'Return Data'!$B$7:$R$1700,3,0)</f>
        <v>44026</v>
      </c>
      <c r="C31" s="65">
        <f>VLOOKUP($A31,'Return Data'!$B$7:$R$1700,4,0)</f>
        <v>17.471699999999998</v>
      </c>
      <c r="D31" s="65">
        <f>VLOOKUP($A31,'Return Data'!$B$7:$R$1700,10,0)</f>
        <v>17.5762</v>
      </c>
      <c r="E31" s="66">
        <f t="shared" si="0"/>
        <v>24</v>
      </c>
      <c r="F31" s="65">
        <f>VLOOKUP($A31,'Return Data'!$B$7:$R$1700,11,0)</f>
        <v>-14.374599999999999</v>
      </c>
      <c r="G31" s="66">
        <f t="shared" si="1"/>
        <v>41</v>
      </c>
      <c r="H31" s="65">
        <f>VLOOKUP($A31,'Return Data'!$B$7:$R$1700,12,0)</f>
        <v>-8.5333000000000006</v>
      </c>
      <c r="I31" s="66">
        <f t="shared" ref="I31:I71" si="10">RANK(H31,H$8:H$71,0)</f>
        <v>47</v>
      </c>
      <c r="J31" s="65">
        <f>VLOOKUP($A31,'Return Data'!$B$7:$R$1700,13,0)</f>
        <v>-3.8389000000000002</v>
      </c>
      <c r="K31" s="66">
        <f t="shared" ref="K31:K38" si="11">RANK(J31,J$8:J$71,0)</f>
        <v>20</v>
      </c>
      <c r="L31" s="65">
        <f>VLOOKUP($A31,'Return Data'!$B$7:$R$1700,17,0)</f>
        <v>-0.91759999999999997</v>
      </c>
      <c r="M31" s="66">
        <f t="shared" ref="M31:M38" si="12">RANK(L31,L$8:L$71,0)</f>
        <v>17</v>
      </c>
      <c r="N31" s="65">
        <f>VLOOKUP($A31,'Return Data'!$B$7:$R$1700,14,0)</f>
        <v>2.8108</v>
      </c>
      <c r="O31" s="66">
        <f t="shared" ref="O31:O38" si="13">RANK(N31,N$8:N$71,0)</f>
        <v>10</v>
      </c>
      <c r="P31" s="65">
        <f>VLOOKUP($A31,'Return Data'!$B$7:$R$1700,15,0)</f>
        <v>6.9363999999999999</v>
      </c>
      <c r="Q31" s="66">
        <f>RANK(P31,P$8:P$71,0)</f>
        <v>12</v>
      </c>
      <c r="R31" s="65">
        <f>VLOOKUP($A31,'Return Data'!$B$7:$R$1700,16,0)</f>
        <v>12.593500000000001</v>
      </c>
      <c r="S31" s="67">
        <f t="shared" si="5"/>
        <v>12</v>
      </c>
    </row>
    <row r="32" spans="1:19" x14ac:dyDescent="0.3">
      <c r="A32" s="63" t="s">
        <v>187</v>
      </c>
      <c r="B32" s="64">
        <f>VLOOKUP($A32,'Return Data'!$B$7:$R$1700,3,0)</f>
        <v>44026</v>
      </c>
      <c r="C32" s="65">
        <f>VLOOKUP($A32,'Return Data'!$B$7:$R$1700,4,0)</f>
        <v>45.991999999999997</v>
      </c>
      <c r="D32" s="65">
        <f>VLOOKUP($A32,'Return Data'!$B$7:$R$1700,10,0)</f>
        <v>16.532800000000002</v>
      </c>
      <c r="E32" s="66">
        <f t="shared" si="0"/>
        <v>30</v>
      </c>
      <c r="F32" s="65">
        <f>VLOOKUP($A32,'Return Data'!$B$7:$R$1700,11,0)</f>
        <v>-12.3795</v>
      </c>
      <c r="G32" s="66">
        <f t="shared" si="1"/>
        <v>28</v>
      </c>
      <c r="H32" s="65">
        <f>VLOOKUP($A32,'Return Data'!$B$7:$R$1700,12,0)</f>
        <v>-2.5242</v>
      </c>
      <c r="I32" s="66">
        <f t="shared" si="10"/>
        <v>21</v>
      </c>
      <c r="J32" s="65">
        <f>VLOOKUP($A32,'Return Data'!$B$7:$R$1700,13,0)</f>
        <v>-4.6482000000000001</v>
      </c>
      <c r="K32" s="66">
        <f t="shared" si="11"/>
        <v>23</v>
      </c>
      <c r="L32" s="65">
        <f>VLOOKUP($A32,'Return Data'!$B$7:$R$1700,17,0)</f>
        <v>1.8923000000000001</v>
      </c>
      <c r="M32" s="66">
        <f t="shared" si="12"/>
        <v>7</v>
      </c>
      <c r="N32" s="65">
        <f>VLOOKUP($A32,'Return Data'!$B$7:$R$1700,14,0)</f>
        <v>2.3075000000000001</v>
      </c>
      <c r="O32" s="66">
        <f t="shared" si="13"/>
        <v>14</v>
      </c>
      <c r="P32" s="65">
        <f>VLOOKUP($A32,'Return Data'!$B$7:$R$1700,15,0)</f>
        <v>7.0186000000000002</v>
      </c>
      <c r="Q32" s="66">
        <f>RANK(P32,P$8:P$71,0)</f>
        <v>11</v>
      </c>
      <c r="R32" s="65">
        <f>VLOOKUP($A32,'Return Data'!$B$7:$R$1700,16,0)</f>
        <v>11.4457</v>
      </c>
      <c r="S32" s="67">
        <f t="shared" si="5"/>
        <v>18</v>
      </c>
    </row>
    <row r="33" spans="1:19" x14ac:dyDescent="0.3">
      <c r="A33" s="63" t="s">
        <v>188</v>
      </c>
      <c r="B33" s="64">
        <f>VLOOKUP($A33,'Return Data'!$B$7:$R$1700,3,0)</f>
        <v>44026</v>
      </c>
      <c r="C33" s="65">
        <f>VLOOKUP($A33,'Return Data'!$B$7:$R$1700,4,0)</f>
        <v>50.598999999999997</v>
      </c>
      <c r="D33" s="65">
        <f>VLOOKUP($A33,'Return Data'!$B$7:$R$1700,10,0)</f>
        <v>15.8826</v>
      </c>
      <c r="E33" s="66">
        <f t="shared" si="0"/>
        <v>31</v>
      </c>
      <c r="F33" s="65">
        <f>VLOOKUP($A33,'Return Data'!$B$7:$R$1700,11,0)</f>
        <v>-14.8308</v>
      </c>
      <c r="G33" s="66">
        <f t="shared" si="1"/>
        <v>45</v>
      </c>
      <c r="H33" s="65">
        <f>VLOOKUP($A33,'Return Data'!$B$7:$R$1700,12,0)</f>
        <v>-5.8254999999999999</v>
      </c>
      <c r="I33" s="66">
        <f t="shared" si="10"/>
        <v>35</v>
      </c>
      <c r="J33" s="65">
        <f>VLOOKUP($A33,'Return Data'!$B$7:$R$1700,13,0)</f>
        <v>-9.2068999999999992</v>
      </c>
      <c r="K33" s="66">
        <f t="shared" si="11"/>
        <v>45</v>
      </c>
      <c r="L33" s="65">
        <f>VLOOKUP($A33,'Return Data'!$B$7:$R$1700,17,0)</f>
        <v>-6.1494</v>
      </c>
      <c r="M33" s="66">
        <f t="shared" si="12"/>
        <v>47</v>
      </c>
      <c r="N33" s="65">
        <f>VLOOKUP($A33,'Return Data'!$B$7:$R$1700,14,0)</f>
        <v>-1.5530999999999999</v>
      </c>
      <c r="O33" s="66">
        <f t="shared" si="13"/>
        <v>35</v>
      </c>
      <c r="P33" s="65">
        <f>VLOOKUP($A33,'Return Data'!$B$7:$R$1700,15,0)</f>
        <v>5.1932</v>
      </c>
      <c r="Q33" s="66">
        <f>RANK(P33,P$8:P$71,0)</f>
        <v>20</v>
      </c>
      <c r="R33" s="65">
        <f>VLOOKUP($A33,'Return Data'!$B$7:$R$1700,16,0)</f>
        <v>10.615399999999999</v>
      </c>
      <c r="S33" s="67">
        <f t="shared" si="5"/>
        <v>21</v>
      </c>
    </row>
    <row r="34" spans="1:19" x14ac:dyDescent="0.3">
      <c r="A34" s="63" t="s">
        <v>189</v>
      </c>
      <c r="B34" s="64">
        <f>VLOOKUP($A34,'Return Data'!$B$7:$R$1700,3,0)</f>
        <v>44026</v>
      </c>
      <c r="C34" s="65">
        <f>VLOOKUP($A34,'Return Data'!$B$7:$R$1700,4,0)</f>
        <v>64.676000000000002</v>
      </c>
      <c r="D34" s="65">
        <f>VLOOKUP($A34,'Return Data'!$B$7:$R$1700,10,0)</f>
        <v>11.11</v>
      </c>
      <c r="E34" s="66">
        <f t="shared" si="0"/>
        <v>61</v>
      </c>
      <c r="F34" s="65">
        <f>VLOOKUP($A34,'Return Data'!$B$7:$R$1700,11,0)</f>
        <v>-18.5318</v>
      </c>
      <c r="G34" s="66">
        <f t="shared" si="1"/>
        <v>55</v>
      </c>
      <c r="H34" s="65">
        <f>VLOOKUP($A34,'Return Data'!$B$7:$R$1700,12,0)</f>
        <v>-11.233000000000001</v>
      </c>
      <c r="I34" s="66">
        <f t="shared" si="10"/>
        <v>51</v>
      </c>
      <c r="J34" s="65">
        <f>VLOOKUP($A34,'Return Data'!$B$7:$R$1700,13,0)</f>
        <v>-7.8853</v>
      </c>
      <c r="K34" s="66">
        <f t="shared" si="11"/>
        <v>37</v>
      </c>
      <c r="L34" s="65">
        <f>VLOOKUP($A34,'Return Data'!$B$7:$R$1700,17,0)</f>
        <v>-2.5754999999999999</v>
      </c>
      <c r="M34" s="66">
        <f t="shared" si="12"/>
        <v>27</v>
      </c>
      <c r="N34" s="65">
        <f>VLOOKUP($A34,'Return Data'!$B$7:$R$1700,14,0)</f>
        <v>1.8823000000000001</v>
      </c>
      <c r="O34" s="66">
        <f t="shared" si="13"/>
        <v>18</v>
      </c>
      <c r="P34" s="65">
        <f>VLOOKUP($A34,'Return Data'!$B$7:$R$1700,15,0)</f>
        <v>4.4581999999999997</v>
      </c>
      <c r="Q34" s="66">
        <f>RANK(P34,P$8:P$71,0)</f>
        <v>23</v>
      </c>
      <c r="R34" s="65">
        <f>VLOOKUP($A34,'Return Data'!$B$7:$R$1700,16,0)</f>
        <v>10.7303</v>
      </c>
      <c r="S34" s="67">
        <f t="shared" si="5"/>
        <v>20</v>
      </c>
    </row>
    <row r="35" spans="1:19" x14ac:dyDescent="0.3">
      <c r="A35" s="63" t="s">
        <v>435</v>
      </c>
      <c r="B35" s="64">
        <f>VLOOKUP($A35,'Return Data'!$B$7:$R$1700,3,0)</f>
        <v>44026</v>
      </c>
      <c r="C35" s="65">
        <f>VLOOKUP($A35,'Return Data'!$B$7:$R$1700,4,0)</f>
        <v>11.2745</v>
      </c>
      <c r="D35" s="65">
        <f>VLOOKUP($A35,'Return Data'!$B$7:$R$1700,10,0)</f>
        <v>14.8058</v>
      </c>
      <c r="E35" s="66">
        <f t="shared" si="0"/>
        <v>41</v>
      </c>
      <c r="F35" s="65">
        <f>VLOOKUP($A35,'Return Data'!$B$7:$R$1700,11,0)</f>
        <v>-12.1739</v>
      </c>
      <c r="G35" s="66">
        <f t="shared" si="1"/>
        <v>26</v>
      </c>
      <c r="H35" s="65">
        <f>VLOOKUP($A35,'Return Data'!$B$7:$R$1700,12,0)</f>
        <v>-6.6387</v>
      </c>
      <c r="I35" s="66">
        <f t="shared" si="10"/>
        <v>39</v>
      </c>
      <c r="J35" s="65">
        <f>VLOOKUP($A35,'Return Data'!$B$7:$R$1700,13,0)</f>
        <v>-6.2521000000000004</v>
      </c>
      <c r="K35" s="66">
        <f t="shared" si="11"/>
        <v>28</v>
      </c>
      <c r="L35" s="65">
        <f>VLOOKUP($A35,'Return Data'!$B$7:$R$1700,17,0)</f>
        <v>-2.6781000000000001</v>
      </c>
      <c r="M35" s="66">
        <f t="shared" si="12"/>
        <v>28</v>
      </c>
      <c r="N35" s="65">
        <f>VLOOKUP($A35,'Return Data'!$B$7:$R$1700,14,0)</f>
        <v>-1.6769000000000001</v>
      </c>
      <c r="O35" s="66">
        <f t="shared" si="13"/>
        <v>36</v>
      </c>
      <c r="P35" s="65"/>
      <c r="Q35" s="66"/>
      <c r="R35" s="65">
        <f>VLOOKUP($A35,'Return Data'!$B$7:$R$1700,16,0)</f>
        <v>3.2597</v>
      </c>
      <c r="S35" s="67">
        <f t="shared" si="5"/>
        <v>47</v>
      </c>
    </row>
    <row r="36" spans="1:19" x14ac:dyDescent="0.3">
      <c r="A36" s="63" t="s">
        <v>191</v>
      </c>
      <c r="B36" s="64">
        <f>VLOOKUP($A36,'Return Data'!$B$7:$R$1700,3,0)</f>
        <v>44026</v>
      </c>
      <c r="C36" s="65">
        <f>VLOOKUP($A36,'Return Data'!$B$7:$R$1700,4,0)</f>
        <v>18.349</v>
      </c>
      <c r="D36" s="65">
        <f>VLOOKUP($A36,'Return Data'!$B$7:$R$1700,10,0)</f>
        <v>19.5063</v>
      </c>
      <c r="E36" s="66">
        <f t="shared" si="0"/>
        <v>10</v>
      </c>
      <c r="F36" s="65">
        <f>VLOOKUP($A36,'Return Data'!$B$7:$R$1700,11,0)</f>
        <v>-11.1988</v>
      </c>
      <c r="G36" s="66">
        <f t="shared" si="1"/>
        <v>21</v>
      </c>
      <c r="H36" s="65">
        <f>VLOOKUP($A36,'Return Data'!$B$7:$R$1700,12,0)</f>
        <v>0.1966</v>
      </c>
      <c r="I36" s="66">
        <f t="shared" si="10"/>
        <v>10</v>
      </c>
      <c r="J36" s="65">
        <f>VLOOKUP($A36,'Return Data'!$B$7:$R$1700,13,0)</f>
        <v>-1.3494999999999999</v>
      </c>
      <c r="K36" s="66">
        <f t="shared" si="11"/>
        <v>11</v>
      </c>
      <c r="L36" s="65">
        <f>VLOOKUP($A36,'Return Data'!$B$7:$R$1700,17,0)</f>
        <v>4.2855999999999996</v>
      </c>
      <c r="M36" s="66">
        <f t="shared" si="12"/>
        <v>2</v>
      </c>
      <c r="N36" s="65">
        <f>VLOOKUP($A36,'Return Data'!$B$7:$R$1700,14,0)</f>
        <v>5.9192999999999998</v>
      </c>
      <c r="O36" s="66">
        <f t="shared" si="13"/>
        <v>4</v>
      </c>
      <c r="P36" s="65"/>
      <c r="Q36" s="66"/>
      <c r="R36" s="65">
        <f>VLOOKUP($A36,'Return Data'!$B$7:$R$1700,16,0)</f>
        <v>14.2781</v>
      </c>
      <c r="S36" s="67">
        <f t="shared" si="5"/>
        <v>5</v>
      </c>
    </row>
    <row r="37" spans="1:19" x14ac:dyDescent="0.3">
      <c r="A37" s="63" t="s">
        <v>192</v>
      </c>
      <c r="B37" s="64">
        <f>VLOOKUP($A37,'Return Data'!$B$7:$R$1700,3,0)</f>
        <v>44026</v>
      </c>
      <c r="C37" s="65">
        <f>VLOOKUP($A37,'Return Data'!$B$7:$R$1700,4,0)</f>
        <v>17.010000000000002</v>
      </c>
      <c r="D37" s="65">
        <f>VLOOKUP($A37,'Return Data'!$B$7:$R$1700,10,0)</f>
        <v>13.144299999999999</v>
      </c>
      <c r="E37" s="66">
        <f t="shared" si="0"/>
        <v>53</v>
      </c>
      <c r="F37" s="65">
        <f>VLOOKUP($A37,'Return Data'!$B$7:$R$1700,11,0)</f>
        <v>-16.786899999999999</v>
      </c>
      <c r="G37" s="66">
        <f t="shared" si="1"/>
        <v>49</v>
      </c>
      <c r="H37" s="65">
        <f>VLOOKUP($A37,'Return Data'!$B$7:$R$1700,12,0)</f>
        <v>-8.2247000000000003</v>
      </c>
      <c r="I37" s="66">
        <f t="shared" si="10"/>
        <v>46</v>
      </c>
      <c r="J37" s="65">
        <f>VLOOKUP($A37,'Return Data'!$B$7:$R$1700,13,0)</f>
        <v>-4.4785000000000004</v>
      </c>
      <c r="K37" s="66">
        <f t="shared" si="11"/>
        <v>22</v>
      </c>
      <c r="L37" s="65">
        <f>VLOOKUP($A37,'Return Data'!$B$7:$R$1700,17,0)</f>
        <v>-4.8367000000000004</v>
      </c>
      <c r="M37" s="66">
        <f t="shared" si="12"/>
        <v>42</v>
      </c>
      <c r="N37" s="65">
        <f>VLOOKUP($A37,'Return Data'!$B$7:$R$1700,14,0)</f>
        <v>-9.3399999999999997E-2</v>
      </c>
      <c r="O37" s="66">
        <f t="shared" si="13"/>
        <v>28</v>
      </c>
      <c r="P37" s="65">
        <f>VLOOKUP($A37,'Return Data'!$B$7:$R$1700,15,0)</f>
        <v>8.3337000000000003</v>
      </c>
      <c r="Q37" s="66">
        <f>RANK(P37,P$8:P$71,0)</f>
        <v>3</v>
      </c>
      <c r="R37" s="65">
        <f>VLOOKUP($A37,'Return Data'!$B$7:$R$1700,16,0)</f>
        <v>10.174899999999999</v>
      </c>
      <c r="S37" s="67">
        <f t="shared" si="5"/>
        <v>25</v>
      </c>
    </row>
    <row r="38" spans="1:19" x14ac:dyDescent="0.3">
      <c r="A38" s="63" t="s">
        <v>193</v>
      </c>
      <c r="B38" s="64">
        <f>VLOOKUP($A38,'Return Data'!$B$7:$R$1700,3,0)</f>
        <v>44026</v>
      </c>
      <c r="C38" s="65">
        <f>VLOOKUP($A38,'Return Data'!$B$7:$R$1700,4,0)</f>
        <v>44.814999999999998</v>
      </c>
      <c r="D38" s="65">
        <f>VLOOKUP($A38,'Return Data'!$B$7:$R$1700,10,0)</f>
        <v>11.885899999999999</v>
      </c>
      <c r="E38" s="66">
        <f t="shared" si="0"/>
        <v>58</v>
      </c>
      <c r="F38" s="65">
        <f>VLOOKUP($A38,'Return Data'!$B$7:$R$1700,11,0)</f>
        <v>-25.535499999999999</v>
      </c>
      <c r="G38" s="66">
        <f t="shared" si="1"/>
        <v>64</v>
      </c>
      <c r="H38" s="65">
        <f>VLOOKUP($A38,'Return Data'!$B$7:$R$1700,12,0)</f>
        <v>-13.9598</v>
      </c>
      <c r="I38" s="66">
        <f t="shared" si="10"/>
        <v>63</v>
      </c>
      <c r="J38" s="65">
        <f>VLOOKUP($A38,'Return Data'!$B$7:$R$1700,13,0)</f>
        <v>-21.790199999999999</v>
      </c>
      <c r="K38" s="66">
        <f t="shared" si="11"/>
        <v>62</v>
      </c>
      <c r="L38" s="65">
        <f>VLOOKUP($A38,'Return Data'!$B$7:$R$1700,17,0)</f>
        <v>-11.154999999999999</v>
      </c>
      <c r="M38" s="66">
        <f t="shared" si="12"/>
        <v>53</v>
      </c>
      <c r="N38" s="65">
        <f>VLOOKUP($A38,'Return Data'!$B$7:$R$1700,14,0)</f>
        <v>-10.2601</v>
      </c>
      <c r="O38" s="66">
        <f t="shared" si="13"/>
        <v>48</v>
      </c>
      <c r="P38" s="65">
        <f>VLOOKUP($A38,'Return Data'!$B$7:$R$1700,15,0)</f>
        <v>-1.5569</v>
      </c>
      <c r="Q38" s="66">
        <f>RANK(P38,P$8:P$71,0)</f>
        <v>37</v>
      </c>
      <c r="R38" s="65">
        <f>VLOOKUP($A38,'Return Data'!$B$7:$R$1700,16,0)</f>
        <v>8.1692</v>
      </c>
      <c r="S38" s="67">
        <f t="shared" si="5"/>
        <v>34</v>
      </c>
    </row>
    <row r="39" spans="1:19" x14ac:dyDescent="0.3">
      <c r="A39" s="63" t="s">
        <v>194</v>
      </c>
      <c r="B39" s="64">
        <f>VLOOKUP($A39,'Return Data'!$B$7:$R$1700,3,0)</f>
        <v>44026</v>
      </c>
      <c r="C39" s="65">
        <f>VLOOKUP($A39,'Return Data'!$B$7:$R$1700,4,0)</f>
        <v>10.682600000000001</v>
      </c>
      <c r="D39" s="65">
        <f>VLOOKUP($A39,'Return Data'!$B$7:$R$1700,10,0)</f>
        <v>17.902999999999999</v>
      </c>
      <c r="E39" s="66">
        <f t="shared" si="0"/>
        <v>16</v>
      </c>
      <c r="F39" s="65">
        <f>VLOOKUP($A39,'Return Data'!$B$7:$R$1700,11,0)</f>
        <v>-3.1513</v>
      </c>
      <c r="G39" s="66">
        <f t="shared" si="1"/>
        <v>2</v>
      </c>
      <c r="H39" s="65">
        <f>VLOOKUP($A39,'Return Data'!$B$7:$R$1700,12,0)</f>
        <v>3.7357</v>
      </c>
      <c r="I39" s="66">
        <f t="shared" si="10"/>
        <v>6</v>
      </c>
      <c r="J39" s="65"/>
      <c r="K39" s="66"/>
      <c r="L39" s="65"/>
      <c r="M39" s="66"/>
      <c r="N39" s="65"/>
      <c r="O39" s="66"/>
      <c r="P39" s="65"/>
      <c r="Q39" s="66"/>
      <c r="R39" s="65">
        <f>VLOOKUP($A39,'Return Data'!$B$7:$R$1700,16,0)</f>
        <v>6.8259999999999996</v>
      </c>
      <c r="S39" s="67">
        <f t="shared" si="5"/>
        <v>39</v>
      </c>
    </row>
    <row r="40" spans="1:19" x14ac:dyDescent="0.3">
      <c r="A40" s="63" t="s">
        <v>195</v>
      </c>
      <c r="B40" s="64">
        <f>VLOOKUP($A40,'Return Data'!$B$7:$R$1700,3,0)</f>
        <v>44026</v>
      </c>
      <c r="C40" s="65">
        <f>VLOOKUP($A40,'Return Data'!$B$7:$R$1700,4,0)</f>
        <v>14.07</v>
      </c>
      <c r="D40" s="65">
        <f>VLOOKUP($A40,'Return Data'!$B$7:$R$1700,10,0)</f>
        <v>17.347799999999999</v>
      </c>
      <c r="E40" s="66">
        <f t="shared" ref="E40:E71" si="14">RANK(D40,D$8:D$71,0)</f>
        <v>26</v>
      </c>
      <c r="F40" s="65">
        <f>VLOOKUP($A40,'Return Data'!$B$7:$R$1700,11,0)</f>
        <v>-11.286300000000001</v>
      </c>
      <c r="G40" s="66">
        <f t="shared" ref="G40:G71" si="15">RANK(F40,F$8:F$71,0)</f>
        <v>22</v>
      </c>
      <c r="H40" s="65">
        <f>VLOOKUP($A40,'Return Data'!$B$7:$R$1700,12,0)</f>
        <v>-5.2525000000000004</v>
      </c>
      <c r="I40" s="66">
        <f t="shared" si="10"/>
        <v>30</v>
      </c>
      <c r="J40" s="65">
        <f>VLOOKUP($A40,'Return Data'!$B$7:$R$1700,13,0)</f>
        <v>-6.6356999999999999</v>
      </c>
      <c r="K40" s="66">
        <f t="shared" ref="K40:K71" si="16">RANK(J40,J$8:J$71,0)</f>
        <v>31</v>
      </c>
      <c r="L40" s="65">
        <f>VLOOKUP($A40,'Return Data'!$B$7:$R$1700,17,0)</f>
        <v>-1.8938999999999999</v>
      </c>
      <c r="M40" s="66">
        <f t="shared" ref="M40:M50" si="17">RANK(L40,L$8:L$71,0)</f>
        <v>21</v>
      </c>
      <c r="N40" s="65">
        <f>VLOOKUP($A40,'Return Data'!$B$7:$R$1700,14,0)</f>
        <v>1.5876999999999999</v>
      </c>
      <c r="O40" s="66">
        <f t="shared" ref="O40:O49" si="18">RANK(N40,N$8:N$71,0)</f>
        <v>19</v>
      </c>
      <c r="P40" s="65"/>
      <c r="Q40" s="66"/>
      <c r="R40" s="65">
        <f>VLOOKUP($A40,'Return Data'!$B$7:$R$1700,16,0)</f>
        <v>7.7149999999999999</v>
      </c>
      <c r="S40" s="67">
        <f t="shared" ref="S40:S71" si="19">RANK(R40,R$8:R$71,0)</f>
        <v>37</v>
      </c>
    </row>
    <row r="41" spans="1:19" x14ac:dyDescent="0.3">
      <c r="A41" s="63" t="s">
        <v>196</v>
      </c>
      <c r="B41" s="64">
        <f>VLOOKUP($A41,'Return Data'!$B$7:$R$1700,3,0)</f>
        <v>44026</v>
      </c>
      <c r="C41" s="65">
        <f>VLOOKUP($A41,'Return Data'!$B$7:$R$1700,4,0)</f>
        <v>182.09</v>
      </c>
      <c r="D41" s="65">
        <f>VLOOKUP($A41,'Return Data'!$B$7:$R$1700,10,0)</f>
        <v>17.728100000000001</v>
      </c>
      <c r="E41" s="66">
        <f t="shared" si="14"/>
        <v>21</v>
      </c>
      <c r="F41" s="65">
        <f>VLOOKUP($A41,'Return Data'!$B$7:$R$1700,11,0)</f>
        <v>-11.5123</v>
      </c>
      <c r="G41" s="66">
        <f t="shared" si="15"/>
        <v>24</v>
      </c>
      <c r="H41" s="65">
        <f>VLOOKUP($A41,'Return Data'!$B$7:$R$1700,12,0)</f>
        <v>-3.5285000000000002</v>
      </c>
      <c r="I41" s="66">
        <f t="shared" si="10"/>
        <v>26</v>
      </c>
      <c r="J41" s="65">
        <f>VLOOKUP($A41,'Return Data'!$B$7:$R$1700,13,0)</f>
        <v>-8.5021000000000004</v>
      </c>
      <c r="K41" s="66">
        <f t="shared" si="16"/>
        <v>43</v>
      </c>
      <c r="L41" s="65">
        <f>VLOOKUP($A41,'Return Data'!$B$7:$R$1700,17,0)</f>
        <v>-4.1776999999999997</v>
      </c>
      <c r="M41" s="66">
        <f t="shared" si="17"/>
        <v>38</v>
      </c>
      <c r="N41" s="65">
        <f>VLOOKUP($A41,'Return Data'!$B$7:$R$1700,14,0)</f>
        <v>-2.4051999999999998</v>
      </c>
      <c r="O41" s="66">
        <f t="shared" si="18"/>
        <v>39</v>
      </c>
      <c r="P41" s="65">
        <f>VLOOKUP($A41,'Return Data'!$B$7:$R$1700,15,0)</f>
        <v>3.0062000000000002</v>
      </c>
      <c r="Q41" s="66">
        <f t="shared" ref="Q41:Q47" si="20">RANK(P41,P$8:P$71,0)</f>
        <v>33</v>
      </c>
      <c r="R41" s="65">
        <f>VLOOKUP($A41,'Return Data'!$B$7:$R$1700,16,0)</f>
        <v>8.0136000000000003</v>
      </c>
      <c r="S41" s="67">
        <f t="shared" si="19"/>
        <v>35</v>
      </c>
    </row>
    <row r="42" spans="1:19" x14ac:dyDescent="0.3">
      <c r="A42" s="63" t="s">
        <v>197</v>
      </c>
      <c r="B42" s="64">
        <f>VLOOKUP($A42,'Return Data'!$B$7:$R$1700,3,0)</f>
        <v>44026</v>
      </c>
      <c r="C42" s="65">
        <f>VLOOKUP($A42,'Return Data'!$B$7:$R$1700,4,0)</f>
        <v>195.52</v>
      </c>
      <c r="D42" s="65">
        <f>VLOOKUP($A42,'Return Data'!$B$7:$R$1700,10,0)</f>
        <v>17.5989</v>
      </c>
      <c r="E42" s="66">
        <f t="shared" si="14"/>
        <v>23</v>
      </c>
      <c r="F42" s="65">
        <f>VLOOKUP($A42,'Return Data'!$B$7:$R$1700,11,0)</f>
        <v>-10.9411</v>
      </c>
      <c r="G42" s="66">
        <f t="shared" si="15"/>
        <v>20</v>
      </c>
      <c r="H42" s="65">
        <f>VLOOKUP($A42,'Return Data'!$B$7:$R$1700,12,0)</f>
        <v>-2.9918</v>
      </c>
      <c r="I42" s="66">
        <f t="shared" si="10"/>
        <v>23</v>
      </c>
      <c r="J42" s="65">
        <f>VLOOKUP($A42,'Return Data'!$B$7:$R$1700,13,0)</f>
        <v>-7.6821000000000002</v>
      </c>
      <c r="K42" s="66">
        <f t="shared" si="16"/>
        <v>36</v>
      </c>
      <c r="L42" s="65">
        <f>VLOOKUP($A42,'Return Data'!$B$7:$R$1700,17,0)</f>
        <v>-3.6141000000000001</v>
      </c>
      <c r="M42" s="66">
        <f t="shared" si="17"/>
        <v>35</v>
      </c>
      <c r="N42" s="65">
        <f>VLOOKUP($A42,'Return Data'!$B$7:$R$1700,14,0)</f>
        <v>-0.82750000000000001</v>
      </c>
      <c r="O42" s="66">
        <f t="shared" si="18"/>
        <v>30</v>
      </c>
      <c r="P42" s="65">
        <f>VLOOKUP($A42,'Return Data'!$B$7:$R$1700,15,0)</f>
        <v>6.0431999999999997</v>
      </c>
      <c r="Q42" s="66">
        <f t="shared" si="20"/>
        <v>16</v>
      </c>
      <c r="R42" s="65">
        <f>VLOOKUP($A42,'Return Data'!$B$7:$R$1700,16,0)</f>
        <v>11.5665</v>
      </c>
      <c r="S42" s="67">
        <f t="shared" si="19"/>
        <v>16</v>
      </c>
    </row>
    <row r="43" spans="1:19" x14ac:dyDescent="0.3">
      <c r="A43" s="63" t="s">
        <v>198</v>
      </c>
      <c r="B43" s="64">
        <f>VLOOKUP($A43,'Return Data'!$B$7:$R$1700,3,0)</f>
        <v>44026</v>
      </c>
      <c r="C43" s="65">
        <f>VLOOKUP($A43,'Return Data'!$B$7:$R$1700,4,0)</f>
        <v>98.442700000000002</v>
      </c>
      <c r="D43" s="65">
        <f>VLOOKUP($A43,'Return Data'!$B$7:$R$1700,10,0)</f>
        <v>23.1266</v>
      </c>
      <c r="E43" s="66">
        <f t="shared" si="14"/>
        <v>4</v>
      </c>
      <c r="F43" s="65">
        <f>VLOOKUP($A43,'Return Data'!$B$7:$R$1700,11,0)</f>
        <v>0.1177</v>
      </c>
      <c r="G43" s="66">
        <f t="shared" si="15"/>
        <v>1</v>
      </c>
      <c r="H43" s="65">
        <f>VLOOKUP($A43,'Return Data'!$B$7:$R$1700,12,0)</f>
        <v>8.8047000000000004</v>
      </c>
      <c r="I43" s="66">
        <f t="shared" si="10"/>
        <v>1</v>
      </c>
      <c r="J43" s="65">
        <f>VLOOKUP($A43,'Return Data'!$B$7:$R$1700,13,0)</f>
        <v>1.8602000000000001</v>
      </c>
      <c r="K43" s="66">
        <f t="shared" si="16"/>
        <v>7</v>
      </c>
      <c r="L43" s="65">
        <f>VLOOKUP($A43,'Return Data'!$B$7:$R$1700,17,0)</f>
        <v>3.7711999999999999</v>
      </c>
      <c r="M43" s="66">
        <f t="shared" si="17"/>
        <v>3</v>
      </c>
      <c r="N43" s="65">
        <f>VLOOKUP($A43,'Return Data'!$B$7:$R$1700,14,0)</f>
        <v>3.7985000000000002</v>
      </c>
      <c r="O43" s="66">
        <f t="shared" si="18"/>
        <v>8</v>
      </c>
      <c r="P43" s="65">
        <f>VLOOKUP($A43,'Return Data'!$B$7:$R$1700,15,0)</f>
        <v>10.748699999999999</v>
      </c>
      <c r="Q43" s="66">
        <f t="shared" si="20"/>
        <v>2</v>
      </c>
      <c r="R43" s="65">
        <f>VLOOKUP($A43,'Return Data'!$B$7:$R$1700,16,0)</f>
        <v>13.0433</v>
      </c>
      <c r="S43" s="67">
        <f t="shared" si="19"/>
        <v>10</v>
      </c>
    </row>
    <row r="44" spans="1:19" x14ac:dyDescent="0.3">
      <c r="A44" s="63" t="s">
        <v>199</v>
      </c>
      <c r="B44" s="64">
        <f>VLOOKUP($A44,'Return Data'!$B$7:$R$1700,3,0)</f>
        <v>44026</v>
      </c>
      <c r="C44" s="65">
        <f>VLOOKUP($A44,'Return Data'!$B$7:$R$1700,4,0)</f>
        <v>44.59</v>
      </c>
      <c r="D44" s="65">
        <f>VLOOKUP($A44,'Return Data'!$B$7:$R$1700,10,0)</f>
        <v>13.1152</v>
      </c>
      <c r="E44" s="66">
        <f t="shared" si="14"/>
        <v>54</v>
      </c>
      <c r="F44" s="65">
        <f>VLOOKUP($A44,'Return Data'!$B$7:$R$1700,11,0)</f>
        <v>-17.532800000000002</v>
      </c>
      <c r="G44" s="66">
        <f t="shared" si="15"/>
        <v>52</v>
      </c>
      <c r="H44" s="65">
        <f>VLOOKUP($A44,'Return Data'!$B$7:$R$1700,12,0)</f>
        <v>-11.246</v>
      </c>
      <c r="I44" s="66">
        <f t="shared" si="10"/>
        <v>52</v>
      </c>
      <c r="J44" s="65">
        <f>VLOOKUP($A44,'Return Data'!$B$7:$R$1700,13,0)</f>
        <v>-17.502300000000002</v>
      </c>
      <c r="K44" s="66">
        <f t="shared" si="16"/>
        <v>55</v>
      </c>
      <c r="L44" s="65">
        <f>VLOOKUP($A44,'Return Data'!$B$7:$R$1700,17,0)</f>
        <v>-8.0296000000000003</v>
      </c>
      <c r="M44" s="66">
        <f t="shared" si="17"/>
        <v>52</v>
      </c>
      <c r="N44" s="65">
        <f>VLOOKUP($A44,'Return Data'!$B$7:$R$1700,14,0)</f>
        <v>-3.7738999999999998</v>
      </c>
      <c r="O44" s="66">
        <f t="shared" si="18"/>
        <v>43</v>
      </c>
      <c r="P44" s="65">
        <f>VLOOKUP($A44,'Return Data'!$B$7:$R$1700,15,0)</f>
        <v>3.0790999999999999</v>
      </c>
      <c r="Q44" s="66">
        <f t="shared" si="20"/>
        <v>31</v>
      </c>
      <c r="R44" s="65">
        <f>VLOOKUP($A44,'Return Data'!$B$7:$R$1700,16,0)</f>
        <v>13.7997</v>
      </c>
      <c r="S44" s="67">
        <f t="shared" si="19"/>
        <v>7</v>
      </c>
    </row>
    <row r="45" spans="1:19" x14ac:dyDescent="0.3">
      <c r="A45" s="63" t="s">
        <v>370</v>
      </c>
      <c r="B45" s="64">
        <f>VLOOKUP($A45,'Return Data'!$B$7:$R$1700,3,0)</f>
        <v>44026</v>
      </c>
      <c r="C45" s="65">
        <f>VLOOKUP($A45,'Return Data'!$B$7:$R$1700,4,0)</f>
        <v>136.9667</v>
      </c>
      <c r="D45" s="65">
        <f>VLOOKUP($A45,'Return Data'!$B$7:$R$1700,10,0)</f>
        <v>17.0472</v>
      </c>
      <c r="E45" s="66">
        <f t="shared" si="14"/>
        <v>27</v>
      </c>
      <c r="F45" s="65">
        <f>VLOOKUP($A45,'Return Data'!$B$7:$R$1700,11,0)</f>
        <v>-10.914999999999999</v>
      </c>
      <c r="G45" s="66">
        <f t="shared" si="15"/>
        <v>19</v>
      </c>
      <c r="H45" s="65">
        <f>VLOOKUP($A45,'Return Data'!$B$7:$R$1700,12,0)</f>
        <v>-2.4893000000000001</v>
      </c>
      <c r="I45" s="66">
        <f t="shared" si="10"/>
        <v>20</v>
      </c>
      <c r="J45" s="65">
        <f>VLOOKUP($A45,'Return Data'!$B$7:$R$1700,13,0)</f>
        <v>-6.5388000000000002</v>
      </c>
      <c r="K45" s="66">
        <f t="shared" si="16"/>
        <v>30</v>
      </c>
      <c r="L45" s="65">
        <f>VLOOKUP($A45,'Return Data'!$B$7:$R$1700,17,0)</f>
        <v>-0.9738</v>
      </c>
      <c r="M45" s="66">
        <f t="shared" si="17"/>
        <v>18</v>
      </c>
      <c r="N45" s="65">
        <f>VLOOKUP($A45,'Return Data'!$B$7:$R$1700,14,0)</f>
        <v>-1.2421</v>
      </c>
      <c r="O45" s="66">
        <f t="shared" si="18"/>
        <v>33</v>
      </c>
      <c r="P45" s="65">
        <f>VLOOKUP($A45,'Return Data'!$B$7:$R$1700,15,0)</f>
        <v>3.0369999999999999</v>
      </c>
      <c r="Q45" s="66">
        <f t="shared" si="20"/>
        <v>32</v>
      </c>
      <c r="R45" s="65">
        <f>VLOOKUP($A45,'Return Data'!$B$7:$R$1700,16,0)</f>
        <v>9.8303999999999991</v>
      </c>
      <c r="S45" s="67">
        <f t="shared" si="19"/>
        <v>28</v>
      </c>
    </row>
    <row r="46" spans="1:19" x14ac:dyDescent="0.3">
      <c r="A46" s="63" t="s">
        <v>201</v>
      </c>
      <c r="B46" s="64">
        <f>VLOOKUP($A46,'Return Data'!$B$7:$R$1700,3,0)</f>
        <v>44026</v>
      </c>
      <c r="C46" s="65">
        <f>VLOOKUP($A46,'Return Data'!$B$7:$R$1700,4,0)</f>
        <v>12.6258</v>
      </c>
      <c r="D46" s="65">
        <f>VLOOKUP($A46,'Return Data'!$B$7:$R$1700,10,0)</f>
        <v>20.561499999999999</v>
      </c>
      <c r="E46" s="66">
        <f t="shared" si="14"/>
        <v>6</v>
      </c>
      <c r="F46" s="65">
        <f>VLOOKUP($A46,'Return Data'!$B$7:$R$1700,11,0)</f>
        <v>-13.118499999999999</v>
      </c>
      <c r="G46" s="66">
        <f t="shared" si="15"/>
        <v>34</v>
      </c>
      <c r="H46" s="65">
        <f>VLOOKUP($A46,'Return Data'!$B$7:$R$1700,12,0)</f>
        <v>-5.4600999999999997</v>
      </c>
      <c r="I46" s="66">
        <f t="shared" si="10"/>
        <v>33</v>
      </c>
      <c r="J46" s="65">
        <f>VLOOKUP($A46,'Return Data'!$B$7:$R$1700,13,0)</f>
        <v>-8.5907999999999998</v>
      </c>
      <c r="K46" s="66">
        <f t="shared" si="16"/>
        <v>44</v>
      </c>
      <c r="L46" s="65">
        <f>VLOOKUP($A46,'Return Data'!$B$7:$R$1700,17,0)</f>
        <v>-2.1284999999999998</v>
      </c>
      <c r="M46" s="66">
        <f t="shared" si="17"/>
        <v>23</v>
      </c>
      <c r="N46" s="65">
        <f>VLOOKUP($A46,'Return Data'!$B$7:$R$1700,14,0)</f>
        <v>-2.6389</v>
      </c>
      <c r="O46" s="66">
        <f t="shared" si="18"/>
        <v>40</v>
      </c>
      <c r="P46" s="65">
        <f>VLOOKUP($A46,'Return Data'!$B$7:$R$1700,15,0)</f>
        <v>3.8631000000000002</v>
      </c>
      <c r="Q46" s="66">
        <f t="shared" si="20"/>
        <v>27</v>
      </c>
      <c r="R46" s="65">
        <f>VLOOKUP($A46,'Return Data'!$B$7:$R$1700,16,0)</f>
        <v>4.4638999999999998</v>
      </c>
      <c r="S46" s="67">
        <f t="shared" si="19"/>
        <v>46</v>
      </c>
    </row>
    <row r="47" spans="1:19" x14ac:dyDescent="0.3">
      <c r="A47" s="63" t="s">
        <v>202</v>
      </c>
      <c r="B47" s="64">
        <f>VLOOKUP($A47,'Return Data'!$B$7:$R$1700,3,0)</f>
        <v>44026</v>
      </c>
      <c r="C47" s="65">
        <f>VLOOKUP($A47,'Return Data'!$B$7:$R$1700,4,0)</f>
        <v>13.484500000000001</v>
      </c>
      <c r="D47" s="65">
        <f>VLOOKUP($A47,'Return Data'!$B$7:$R$1700,10,0)</f>
        <v>19.5731</v>
      </c>
      <c r="E47" s="66">
        <f t="shared" si="14"/>
        <v>7</v>
      </c>
      <c r="F47" s="65">
        <f>VLOOKUP($A47,'Return Data'!$B$7:$R$1700,11,0)</f>
        <v>-10.5482</v>
      </c>
      <c r="G47" s="66">
        <f t="shared" si="15"/>
        <v>17</v>
      </c>
      <c r="H47" s="65">
        <f>VLOOKUP($A47,'Return Data'!$B$7:$R$1700,12,0)</f>
        <v>-2.4502000000000002</v>
      </c>
      <c r="I47" s="66">
        <f t="shared" si="10"/>
        <v>19</v>
      </c>
      <c r="J47" s="65">
        <f>VLOOKUP($A47,'Return Data'!$B$7:$R$1700,13,0)</f>
        <v>-5.9546999999999999</v>
      </c>
      <c r="K47" s="66">
        <f t="shared" si="16"/>
        <v>27</v>
      </c>
      <c r="L47" s="65">
        <f>VLOOKUP($A47,'Return Data'!$B$7:$R$1700,17,0)</f>
        <v>0.49509999999999998</v>
      </c>
      <c r="M47" s="66">
        <f t="shared" si="17"/>
        <v>10</v>
      </c>
      <c r="N47" s="65">
        <f>VLOOKUP($A47,'Return Data'!$B$7:$R$1700,14,0)</f>
        <v>-1.1067</v>
      </c>
      <c r="O47" s="66">
        <f t="shared" si="18"/>
        <v>31</v>
      </c>
      <c r="P47" s="65">
        <f>VLOOKUP($A47,'Return Data'!$B$7:$R$1700,15,0)</f>
        <v>5.7686000000000002</v>
      </c>
      <c r="Q47" s="66">
        <f t="shared" si="20"/>
        <v>17</v>
      </c>
      <c r="R47" s="65">
        <f>VLOOKUP($A47,'Return Data'!$B$7:$R$1700,16,0)</f>
        <v>5.7651000000000003</v>
      </c>
      <c r="S47" s="67">
        <f t="shared" si="19"/>
        <v>41</v>
      </c>
    </row>
    <row r="48" spans="1:19" x14ac:dyDescent="0.3">
      <c r="A48" s="63" t="s">
        <v>203</v>
      </c>
      <c r="B48" s="64">
        <f>VLOOKUP($A48,'Return Data'!$B$7:$R$1700,3,0)</f>
        <v>44026</v>
      </c>
      <c r="C48" s="65">
        <f>VLOOKUP($A48,'Return Data'!$B$7:$R$1700,4,0)</f>
        <v>13.231299999999999</v>
      </c>
      <c r="D48" s="65">
        <f>VLOOKUP($A48,'Return Data'!$B$7:$R$1700,10,0)</f>
        <v>18.913799999999998</v>
      </c>
      <c r="E48" s="66">
        <f t="shared" si="14"/>
        <v>14</v>
      </c>
      <c r="F48" s="65">
        <f>VLOOKUP($A48,'Return Data'!$B$7:$R$1700,11,0)</f>
        <v>-11.3398</v>
      </c>
      <c r="G48" s="66">
        <f t="shared" si="15"/>
        <v>23</v>
      </c>
      <c r="H48" s="65">
        <f>VLOOKUP($A48,'Return Data'!$B$7:$R$1700,12,0)</f>
        <v>-3.0979000000000001</v>
      </c>
      <c r="I48" s="66">
        <f t="shared" si="10"/>
        <v>24</v>
      </c>
      <c r="J48" s="65">
        <f>VLOOKUP($A48,'Return Data'!$B$7:$R$1700,13,0)</f>
        <v>-7.1188000000000002</v>
      </c>
      <c r="K48" s="66">
        <f t="shared" si="16"/>
        <v>35</v>
      </c>
      <c r="L48" s="65">
        <f>VLOOKUP($A48,'Return Data'!$B$7:$R$1700,17,0)</f>
        <v>1.6863999999999999</v>
      </c>
      <c r="M48" s="66">
        <f t="shared" si="17"/>
        <v>8</v>
      </c>
      <c r="N48" s="65">
        <f>VLOOKUP($A48,'Return Data'!$B$7:$R$1700,14,0)</f>
        <v>-1.5234000000000001</v>
      </c>
      <c r="O48" s="66">
        <f t="shared" si="18"/>
        <v>34</v>
      </c>
      <c r="P48" s="65"/>
      <c r="Q48" s="66"/>
      <c r="R48" s="65">
        <f>VLOOKUP($A48,'Return Data'!$B$7:$R$1700,16,0)</f>
        <v>6.7438000000000002</v>
      </c>
      <c r="S48" s="67">
        <f t="shared" si="19"/>
        <v>40</v>
      </c>
    </row>
    <row r="49" spans="1:19" x14ac:dyDescent="0.3">
      <c r="A49" s="63" t="s">
        <v>204</v>
      </c>
      <c r="B49" s="64">
        <f>VLOOKUP($A49,'Return Data'!$B$7:$R$1700,3,0)</f>
        <v>44026</v>
      </c>
      <c r="C49" s="65">
        <f>VLOOKUP($A49,'Return Data'!$B$7:$R$1700,4,0)</f>
        <v>13.4962</v>
      </c>
      <c r="D49" s="65">
        <f>VLOOKUP($A49,'Return Data'!$B$7:$R$1700,10,0)</f>
        <v>14.516299999999999</v>
      </c>
      <c r="E49" s="66">
        <f t="shared" si="14"/>
        <v>44</v>
      </c>
      <c r="F49" s="65">
        <f>VLOOKUP($A49,'Return Data'!$B$7:$R$1700,11,0)</f>
        <v>-8.9405000000000001</v>
      </c>
      <c r="G49" s="66">
        <f t="shared" si="15"/>
        <v>12</v>
      </c>
      <c r="H49" s="65">
        <f>VLOOKUP($A49,'Return Data'!$B$7:$R$1700,12,0)</f>
        <v>-0.55559999999999998</v>
      </c>
      <c r="I49" s="66">
        <f t="shared" si="10"/>
        <v>12</v>
      </c>
      <c r="J49" s="65">
        <f>VLOOKUP($A49,'Return Data'!$B$7:$R$1700,13,0)</f>
        <v>4.0795000000000003</v>
      </c>
      <c r="K49" s="66">
        <f t="shared" si="16"/>
        <v>4</v>
      </c>
      <c r="L49" s="65">
        <f>VLOOKUP($A49,'Return Data'!$B$7:$R$1700,17,0)</f>
        <v>3.1343000000000001</v>
      </c>
      <c r="M49" s="66">
        <f t="shared" si="17"/>
        <v>5</v>
      </c>
      <c r="N49" s="65">
        <f>VLOOKUP($A49,'Return Data'!$B$7:$R$1700,14,0)</f>
        <v>5.5622999999999996</v>
      </c>
      <c r="O49" s="66">
        <f t="shared" si="18"/>
        <v>5</v>
      </c>
      <c r="P49" s="65"/>
      <c r="Q49" s="66"/>
      <c r="R49" s="65">
        <f>VLOOKUP($A49,'Return Data'!$B$7:$R$1700,16,0)</f>
        <v>9.5401000000000007</v>
      </c>
      <c r="S49" s="67">
        <f t="shared" si="19"/>
        <v>30</v>
      </c>
    </row>
    <row r="50" spans="1:19" x14ac:dyDescent="0.3">
      <c r="A50" s="63" t="s">
        <v>205</v>
      </c>
      <c r="B50" s="64">
        <f>VLOOKUP($A50,'Return Data'!$B$7:$R$1700,3,0)</f>
        <v>44026</v>
      </c>
      <c r="C50" s="65">
        <f>VLOOKUP($A50,'Return Data'!$B$7:$R$1700,4,0)</f>
        <v>9.5787999999999993</v>
      </c>
      <c r="D50" s="65">
        <f>VLOOKUP($A50,'Return Data'!$B$7:$R$1700,10,0)</f>
        <v>10.7645</v>
      </c>
      <c r="E50" s="66">
        <f t="shared" si="14"/>
        <v>62</v>
      </c>
      <c r="F50" s="65">
        <f>VLOOKUP($A50,'Return Data'!$B$7:$R$1700,11,0)</f>
        <v>-14.042899999999999</v>
      </c>
      <c r="G50" s="66">
        <f t="shared" si="15"/>
        <v>37</v>
      </c>
      <c r="H50" s="65">
        <f>VLOOKUP($A50,'Return Data'!$B$7:$R$1700,12,0)</f>
        <v>-6.7892999999999999</v>
      </c>
      <c r="I50" s="66">
        <f t="shared" si="10"/>
        <v>40</v>
      </c>
      <c r="J50" s="65">
        <f>VLOOKUP($A50,'Return Data'!$B$7:$R$1700,13,0)</f>
        <v>-6.6512000000000002</v>
      </c>
      <c r="K50" s="66">
        <f t="shared" si="16"/>
        <v>32</v>
      </c>
      <c r="L50" s="65">
        <f>VLOOKUP($A50,'Return Data'!$B$7:$R$1700,17,0)</f>
        <v>-1.2229000000000001</v>
      </c>
      <c r="M50" s="66">
        <f t="shared" si="17"/>
        <v>19</v>
      </c>
      <c r="N50" s="65"/>
      <c r="O50" s="66"/>
      <c r="P50" s="65"/>
      <c r="Q50" s="66"/>
      <c r="R50" s="65">
        <f>VLOOKUP($A50,'Return Data'!$B$7:$R$1700,16,0)</f>
        <v>-1.8525</v>
      </c>
      <c r="S50" s="67">
        <f t="shared" si="19"/>
        <v>50</v>
      </c>
    </row>
    <row r="51" spans="1:19" x14ac:dyDescent="0.3">
      <c r="A51" s="63" t="s">
        <v>206</v>
      </c>
      <c r="B51" s="64">
        <f>VLOOKUP($A51,'Return Data'!$B$7:$R$1700,3,0)</f>
        <v>44026</v>
      </c>
      <c r="C51" s="65">
        <f>VLOOKUP($A51,'Return Data'!$B$7:$R$1700,4,0)</f>
        <v>10.0848</v>
      </c>
      <c r="D51" s="65">
        <f>VLOOKUP($A51,'Return Data'!$B$7:$R$1700,10,0)</f>
        <v>15.006399999999999</v>
      </c>
      <c r="E51" s="66">
        <f t="shared" si="14"/>
        <v>40</v>
      </c>
      <c r="F51" s="65">
        <f>VLOOKUP($A51,'Return Data'!$B$7:$R$1700,11,0)</f>
        <v>-12.841200000000001</v>
      </c>
      <c r="G51" s="66">
        <f t="shared" si="15"/>
        <v>31</v>
      </c>
      <c r="H51" s="65">
        <f>VLOOKUP($A51,'Return Data'!$B$7:$R$1700,12,0)</f>
        <v>-3.9872000000000001</v>
      </c>
      <c r="I51" s="66">
        <f t="shared" si="10"/>
        <v>28</v>
      </c>
      <c r="J51" s="65">
        <f>VLOOKUP($A51,'Return Data'!$B$7:$R$1700,13,0)</f>
        <v>-5.3292999999999999</v>
      </c>
      <c r="K51" s="66">
        <f t="shared" si="16"/>
        <v>25</v>
      </c>
      <c r="L51" s="65"/>
      <c r="M51" s="66"/>
      <c r="N51" s="65"/>
      <c r="O51" s="66"/>
      <c r="P51" s="65"/>
      <c r="Q51" s="66"/>
      <c r="R51" s="65">
        <f>VLOOKUP($A51,'Return Data'!$B$7:$R$1700,16,0)</f>
        <v>0.42430000000000001</v>
      </c>
      <c r="S51" s="67">
        <f t="shared" si="19"/>
        <v>49</v>
      </c>
    </row>
    <row r="52" spans="1:19" x14ac:dyDescent="0.3">
      <c r="A52" s="63" t="s">
        <v>207</v>
      </c>
      <c r="B52" s="64">
        <f>VLOOKUP($A52,'Return Data'!$B$7:$R$1700,3,0)</f>
        <v>44026</v>
      </c>
      <c r="C52" s="65">
        <f>VLOOKUP($A52,'Return Data'!$B$7:$R$1700,4,0)</f>
        <v>28.403500000000001</v>
      </c>
      <c r="D52" s="65">
        <f>VLOOKUP($A52,'Return Data'!$B$7:$R$1700,10,0)</f>
        <v>12.457000000000001</v>
      </c>
      <c r="E52" s="66">
        <f t="shared" si="14"/>
        <v>55</v>
      </c>
      <c r="F52" s="65">
        <f>VLOOKUP($A52,'Return Data'!$B$7:$R$1700,11,0)</f>
        <v>-3.5070000000000001</v>
      </c>
      <c r="G52" s="66">
        <f t="shared" si="15"/>
        <v>3</v>
      </c>
      <c r="H52" s="65">
        <f>VLOOKUP($A52,'Return Data'!$B$7:$R$1700,12,0)</f>
        <v>6.0393999999999997</v>
      </c>
      <c r="I52" s="66">
        <f t="shared" si="10"/>
        <v>2</v>
      </c>
      <c r="J52" s="65">
        <f>VLOOKUP($A52,'Return Data'!$B$7:$R$1700,13,0)</f>
        <v>9.6897000000000002</v>
      </c>
      <c r="K52" s="66">
        <f t="shared" si="16"/>
        <v>1</v>
      </c>
      <c r="L52" s="65">
        <f>VLOOKUP($A52,'Return Data'!$B$7:$R$1700,17,0)</f>
        <v>11.134399999999999</v>
      </c>
      <c r="M52" s="66">
        <f>RANK(L52,L$8:L$71,0)</f>
        <v>1</v>
      </c>
      <c r="N52" s="65">
        <f>VLOOKUP($A52,'Return Data'!$B$7:$R$1700,14,0)</f>
        <v>8.9917999999999996</v>
      </c>
      <c r="O52" s="66">
        <f>RANK(N52,N$8:N$71,0)</f>
        <v>1</v>
      </c>
      <c r="P52" s="65">
        <f>VLOOKUP($A52,'Return Data'!$B$7:$R$1700,15,0)</f>
        <v>10.907</v>
      </c>
      <c r="Q52" s="66">
        <f>RANK(P52,P$8:P$71,0)</f>
        <v>1</v>
      </c>
      <c r="R52" s="65">
        <f>VLOOKUP($A52,'Return Data'!$B$7:$R$1700,16,0)</f>
        <v>18.018000000000001</v>
      </c>
      <c r="S52" s="67">
        <f t="shared" si="19"/>
        <v>1</v>
      </c>
    </row>
    <row r="53" spans="1:19" x14ac:dyDescent="0.3">
      <c r="A53" s="63" t="s">
        <v>208</v>
      </c>
      <c r="B53" s="64">
        <f>VLOOKUP($A53,'Return Data'!$B$7:$R$1700,3,0)</f>
        <v>44026</v>
      </c>
      <c r="C53" s="65">
        <f>VLOOKUP($A53,'Return Data'!$B$7:$R$1700,4,0)</f>
        <v>10.7645</v>
      </c>
      <c r="D53" s="65">
        <f>VLOOKUP($A53,'Return Data'!$B$7:$R$1700,10,0)</f>
        <v>14.094799999999999</v>
      </c>
      <c r="E53" s="66">
        <f t="shared" si="14"/>
        <v>48</v>
      </c>
      <c r="F53" s="65">
        <f>VLOOKUP($A53,'Return Data'!$B$7:$R$1700,11,0)</f>
        <v>-6.5719000000000003</v>
      </c>
      <c r="G53" s="66">
        <f t="shared" si="15"/>
        <v>9</v>
      </c>
      <c r="H53" s="65">
        <f>VLOOKUP($A53,'Return Data'!$B$7:$R$1700,12,0)</f>
        <v>1.1415999999999999</v>
      </c>
      <c r="I53" s="66">
        <f t="shared" si="10"/>
        <v>8</v>
      </c>
      <c r="J53" s="65">
        <f>VLOOKUP($A53,'Return Data'!$B$7:$R$1700,13,0)</f>
        <v>2.4927000000000001</v>
      </c>
      <c r="K53" s="66">
        <f t="shared" si="16"/>
        <v>6</v>
      </c>
      <c r="L53" s="65"/>
      <c r="M53" s="66"/>
      <c r="N53" s="65"/>
      <c r="O53" s="66"/>
      <c r="P53" s="65"/>
      <c r="Q53" s="66"/>
      <c r="R53" s="65">
        <f>VLOOKUP($A53,'Return Data'!$B$7:$R$1700,16,0)</f>
        <v>5.1445999999999996</v>
      </c>
      <c r="S53" s="67">
        <f t="shared" si="19"/>
        <v>43</v>
      </c>
    </row>
    <row r="54" spans="1:19" x14ac:dyDescent="0.3">
      <c r="A54" s="63" t="s">
        <v>209</v>
      </c>
      <c r="B54" s="64">
        <f>VLOOKUP($A54,'Return Data'!$B$7:$R$1700,3,0)</f>
        <v>44026</v>
      </c>
      <c r="C54" s="65">
        <f>VLOOKUP($A54,'Return Data'!$B$7:$R$1700,4,0)</f>
        <v>88.853399999999993</v>
      </c>
      <c r="D54" s="65">
        <f>VLOOKUP($A54,'Return Data'!$B$7:$R$1700,10,0)</f>
        <v>15.7073</v>
      </c>
      <c r="E54" s="66">
        <f t="shared" si="14"/>
        <v>34</v>
      </c>
      <c r="F54" s="65">
        <f>VLOOKUP($A54,'Return Data'!$B$7:$R$1700,11,0)</f>
        <v>-17.2803</v>
      </c>
      <c r="G54" s="66">
        <f t="shared" si="15"/>
        <v>51</v>
      </c>
      <c r="H54" s="65">
        <f>VLOOKUP($A54,'Return Data'!$B$7:$R$1700,12,0)</f>
        <v>-11.275600000000001</v>
      </c>
      <c r="I54" s="66">
        <f t="shared" si="10"/>
        <v>53</v>
      </c>
      <c r="J54" s="65">
        <f>VLOOKUP($A54,'Return Data'!$B$7:$R$1700,13,0)</f>
        <v>-12.916700000000001</v>
      </c>
      <c r="K54" s="66">
        <f t="shared" si="16"/>
        <v>49</v>
      </c>
      <c r="L54" s="65">
        <f>VLOOKUP($A54,'Return Data'!$B$7:$R$1700,17,0)</f>
        <v>-7.3223000000000003</v>
      </c>
      <c r="M54" s="66">
        <f t="shared" ref="M54:M61" si="21">RANK(L54,L$8:L$71,0)</f>
        <v>51</v>
      </c>
      <c r="N54" s="65">
        <f>VLOOKUP($A54,'Return Data'!$B$7:$R$1700,14,0)</f>
        <v>-4.0193000000000003</v>
      </c>
      <c r="O54" s="66">
        <f>RANK(N54,N$8:N$71,0)</f>
        <v>44</v>
      </c>
      <c r="P54" s="65">
        <f>VLOOKUP($A54,'Return Data'!$B$7:$R$1700,15,0)</f>
        <v>3.1004999999999998</v>
      </c>
      <c r="Q54" s="66">
        <f>RANK(P54,P$8:P$71,0)</f>
        <v>30</v>
      </c>
      <c r="R54" s="65">
        <f>VLOOKUP($A54,'Return Data'!$B$7:$R$1700,16,0)</f>
        <v>8.3093000000000004</v>
      </c>
      <c r="S54" s="67">
        <f t="shared" si="19"/>
        <v>33</v>
      </c>
    </row>
    <row r="55" spans="1:19" x14ac:dyDescent="0.3">
      <c r="A55" s="63" t="s">
        <v>210</v>
      </c>
      <c r="B55" s="64">
        <f>VLOOKUP($A55,'Return Data'!$B$7:$R$1700,3,0)</f>
        <v>44026</v>
      </c>
      <c r="C55" s="65">
        <f>VLOOKUP($A55,'Return Data'!$B$7:$R$1700,4,0)</f>
        <v>7.9535</v>
      </c>
      <c r="D55" s="65">
        <f>VLOOKUP($A55,'Return Data'!$B$7:$R$1700,10,0)</f>
        <v>17.808700000000002</v>
      </c>
      <c r="E55" s="66">
        <f t="shared" si="14"/>
        <v>19</v>
      </c>
      <c r="F55" s="65">
        <f>VLOOKUP($A55,'Return Data'!$B$7:$R$1700,11,0)</f>
        <v>-19.099399999999999</v>
      </c>
      <c r="G55" s="66">
        <f t="shared" si="15"/>
        <v>57</v>
      </c>
      <c r="H55" s="65">
        <f>VLOOKUP($A55,'Return Data'!$B$7:$R$1700,12,0)</f>
        <v>-12.2295</v>
      </c>
      <c r="I55" s="66">
        <f t="shared" si="10"/>
        <v>57</v>
      </c>
      <c r="J55" s="65">
        <f>VLOOKUP($A55,'Return Data'!$B$7:$R$1700,13,0)</f>
        <v>-20.023499999999999</v>
      </c>
      <c r="K55" s="66">
        <f t="shared" si="16"/>
        <v>58</v>
      </c>
      <c r="L55" s="65">
        <f>VLOOKUP($A55,'Return Data'!$B$7:$R$1700,17,0)</f>
        <v>-18.214600000000001</v>
      </c>
      <c r="M55" s="66">
        <f t="shared" si="21"/>
        <v>56</v>
      </c>
      <c r="N55" s="65">
        <f>VLOOKUP($A55,'Return Data'!$B$7:$R$1700,14,0)</f>
        <v>-14.9391</v>
      </c>
      <c r="O55" s="66">
        <f>RANK(N55,N$8:N$71,0)</f>
        <v>50</v>
      </c>
      <c r="P55" s="65"/>
      <c r="Q55" s="66"/>
      <c r="R55" s="65">
        <f>VLOOKUP($A55,'Return Data'!$B$7:$R$1700,16,0)</f>
        <v>-6.0728</v>
      </c>
      <c r="S55" s="67">
        <f t="shared" si="19"/>
        <v>56</v>
      </c>
    </row>
    <row r="56" spans="1:19" x14ac:dyDescent="0.3">
      <c r="A56" s="63" t="s">
        <v>211</v>
      </c>
      <c r="B56" s="64">
        <f>VLOOKUP($A56,'Return Data'!$B$7:$R$1700,3,0)</f>
        <v>44026</v>
      </c>
      <c r="C56" s="65">
        <f>VLOOKUP($A56,'Return Data'!$B$7:$R$1700,4,0)</f>
        <v>6.7872000000000003</v>
      </c>
      <c r="D56" s="65">
        <f>VLOOKUP($A56,'Return Data'!$B$7:$R$1700,10,0)</f>
        <v>18.444099999999999</v>
      </c>
      <c r="E56" s="66">
        <f t="shared" si="14"/>
        <v>15</v>
      </c>
      <c r="F56" s="65">
        <f>VLOOKUP($A56,'Return Data'!$B$7:$R$1700,11,0)</f>
        <v>-19.020700000000001</v>
      </c>
      <c r="G56" s="66">
        <f t="shared" si="15"/>
        <v>56</v>
      </c>
      <c r="H56" s="65">
        <f>VLOOKUP($A56,'Return Data'!$B$7:$R$1700,12,0)</f>
        <v>-11.7296</v>
      </c>
      <c r="I56" s="66">
        <f t="shared" si="10"/>
        <v>56</v>
      </c>
      <c r="J56" s="65">
        <f>VLOOKUP($A56,'Return Data'!$B$7:$R$1700,13,0)</f>
        <v>-19.031300000000002</v>
      </c>
      <c r="K56" s="66">
        <f t="shared" si="16"/>
        <v>57</v>
      </c>
      <c r="L56" s="65">
        <f>VLOOKUP($A56,'Return Data'!$B$7:$R$1700,17,0)</f>
        <v>-18.142600000000002</v>
      </c>
      <c r="M56" s="66">
        <f t="shared" si="21"/>
        <v>55</v>
      </c>
      <c r="N56" s="65">
        <f>VLOOKUP($A56,'Return Data'!$B$7:$R$1700,14,0)</f>
        <v>-14.622</v>
      </c>
      <c r="O56" s="66">
        <f>RANK(N56,N$8:N$71,0)</f>
        <v>49</v>
      </c>
      <c r="P56" s="65"/>
      <c r="Q56" s="66"/>
      <c r="R56" s="65">
        <f>VLOOKUP($A56,'Return Data'!$B$7:$R$1700,16,0)</f>
        <v>-11.0502</v>
      </c>
      <c r="S56" s="67">
        <f t="shared" si="19"/>
        <v>60</v>
      </c>
    </row>
    <row r="57" spans="1:19" x14ac:dyDescent="0.3">
      <c r="A57" s="63" t="s">
        <v>212</v>
      </c>
      <c r="B57" s="64">
        <f>VLOOKUP($A57,'Return Data'!$B$7:$R$1700,3,0)</f>
        <v>44026</v>
      </c>
      <c r="C57" s="65">
        <f>VLOOKUP($A57,'Return Data'!$B$7:$R$1700,4,0)</f>
        <v>6.53</v>
      </c>
      <c r="D57" s="65">
        <f>VLOOKUP($A57,'Return Data'!$B$7:$R$1700,10,0)</f>
        <v>17.8871</v>
      </c>
      <c r="E57" s="66">
        <f t="shared" si="14"/>
        <v>17</v>
      </c>
      <c r="F57" s="65">
        <f>VLOOKUP($A57,'Return Data'!$B$7:$R$1700,11,0)</f>
        <v>-20.546099999999999</v>
      </c>
      <c r="G57" s="66">
        <f t="shared" si="15"/>
        <v>60</v>
      </c>
      <c r="H57" s="65">
        <f>VLOOKUP($A57,'Return Data'!$B$7:$R$1700,12,0)</f>
        <v>-12.467700000000001</v>
      </c>
      <c r="I57" s="66">
        <f t="shared" si="10"/>
        <v>58</v>
      </c>
      <c r="J57" s="65">
        <f>VLOOKUP($A57,'Return Data'!$B$7:$R$1700,13,0)</f>
        <v>-20.154599999999999</v>
      </c>
      <c r="K57" s="66">
        <f t="shared" si="16"/>
        <v>60</v>
      </c>
      <c r="L57" s="65">
        <f>VLOOKUP($A57,'Return Data'!$B$7:$R$1700,17,0)</f>
        <v>-18.4879</v>
      </c>
      <c r="M57" s="66">
        <f t="shared" si="21"/>
        <v>57</v>
      </c>
      <c r="N57" s="65"/>
      <c r="O57" s="66"/>
      <c r="P57" s="65"/>
      <c r="Q57" s="66"/>
      <c r="R57" s="65">
        <f>VLOOKUP($A57,'Return Data'!$B$7:$R$1700,16,0)</f>
        <v>-13.131399999999999</v>
      </c>
      <c r="S57" s="67">
        <f t="shared" si="19"/>
        <v>62</v>
      </c>
    </row>
    <row r="58" spans="1:19" x14ac:dyDescent="0.3">
      <c r="A58" s="63" t="s">
        <v>213</v>
      </c>
      <c r="B58" s="64">
        <f>VLOOKUP($A58,'Return Data'!$B$7:$R$1700,3,0)</f>
        <v>44026</v>
      </c>
      <c r="C58" s="65">
        <f>VLOOKUP($A58,'Return Data'!$B$7:$R$1700,4,0)</f>
        <v>6.1970999999999998</v>
      </c>
      <c r="D58" s="65">
        <f>VLOOKUP($A58,'Return Data'!$B$7:$R$1700,10,0)</f>
        <v>19.531300000000002</v>
      </c>
      <c r="E58" s="66">
        <f t="shared" si="14"/>
        <v>8</v>
      </c>
      <c r="F58" s="65">
        <f>VLOOKUP($A58,'Return Data'!$B$7:$R$1700,11,0)</f>
        <v>-21.065100000000001</v>
      </c>
      <c r="G58" s="66">
        <f t="shared" si="15"/>
        <v>62</v>
      </c>
      <c r="H58" s="65">
        <f>VLOOKUP($A58,'Return Data'!$B$7:$R$1700,12,0)</f>
        <v>-13.2399</v>
      </c>
      <c r="I58" s="66">
        <f t="shared" si="10"/>
        <v>59</v>
      </c>
      <c r="J58" s="65">
        <f>VLOOKUP($A58,'Return Data'!$B$7:$R$1700,13,0)</f>
        <v>-20.8443</v>
      </c>
      <c r="K58" s="66">
        <f t="shared" si="16"/>
        <v>61</v>
      </c>
      <c r="L58" s="65">
        <f>VLOOKUP($A58,'Return Data'!$B$7:$R$1700,17,0)</f>
        <v>-18.867000000000001</v>
      </c>
      <c r="M58" s="66">
        <f t="shared" si="21"/>
        <v>58</v>
      </c>
      <c r="N58" s="65"/>
      <c r="O58" s="66"/>
      <c r="P58" s="65"/>
      <c r="Q58" s="66"/>
      <c r="R58" s="65">
        <f>VLOOKUP($A58,'Return Data'!$B$7:$R$1700,16,0)</f>
        <v>-15.7372</v>
      </c>
      <c r="S58" s="67">
        <f t="shared" si="19"/>
        <v>63</v>
      </c>
    </row>
    <row r="59" spans="1:19" x14ac:dyDescent="0.3">
      <c r="A59" s="63" t="s">
        <v>214</v>
      </c>
      <c r="B59" s="64">
        <f>VLOOKUP($A59,'Return Data'!$B$7:$R$1700,3,0)</f>
        <v>44026</v>
      </c>
      <c r="C59" s="65">
        <f>VLOOKUP($A59,'Return Data'!$B$7:$R$1700,4,0)</f>
        <v>12.719900000000001</v>
      </c>
      <c r="D59" s="65">
        <f>VLOOKUP($A59,'Return Data'!$B$7:$R$1700,10,0)</f>
        <v>19.510899999999999</v>
      </c>
      <c r="E59" s="66">
        <f t="shared" si="14"/>
        <v>9</v>
      </c>
      <c r="F59" s="65">
        <f>VLOOKUP($A59,'Return Data'!$B$7:$R$1700,11,0)</f>
        <v>-13.250500000000001</v>
      </c>
      <c r="G59" s="66">
        <f t="shared" si="15"/>
        <v>35</v>
      </c>
      <c r="H59" s="65">
        <f>VLOOKUP($A59,'Return Data'!$B$7:$R$1700,12,0)</f>
        <v>-3.7764000000000002</v>
      </c>
      <c r="I59" s="66">
        <f t="shared" si="10"/>
        <v>27</v>
      </c>
      <c r="J59" s="65">
        <f>VLOOKUP($A59,'Return Data'!$B$7:$R$1700,13,0)</f>
        <v>-6.4039000000000001</v>
      </c>
      <c r="K59" s="66">
        <f t="shared" si="16"/>
        <v>29</v>
      </c>
      <c r="L59" s="65">
        <f>VLOOKUP($A59,'Return Data'!$B$7:$R$1700,17,0)</f>
        <v>-3.0055999999999998</v>
      </c>
      <c r="M59" s="66">
        <f t="shared" si="21"/>
        <v>30</v>
      </c>
      <c r="N59" s="65">
        <f>VLOOKUP($A59,'Return Data'!$B$7:$R$1700,14,0)</f>
        <v>-0.67259999999999998</v>
      </c>
      <c r="O59" s="66">
        <f>RANK(N59,N$8:N$71,0)</f>
        <v>29</v>
      </c>
      <c r="P59" s="65">
        <f>VLOOKUP($A59,'Return Data'!$B$7:$R$1700,15,0)</f>
        <v>3.5030999999999999</v>
      </c>
      <c r="Q59" s="66">
        <f>RANK(P59,P$8:P$71,0)</f>
        <v>28</v>
      </c>
      <c r="R59" s="65">
        <f>VLOOKUP($A59,'Return Data'!$B$7:$R$1700,16,0)</f>
        <v>4.6378000000000004</v>
      </c>
      <c r="S59" s="67">
        <f t="shared" si="19"/>
        <v>45</v>
      </c>
    </row>
    <row r="60" spans="1:19" x14ac:dyDescent="0.3">
      <c r="A60" s="63" t="s">
        <v>215</v>
      </c>
      <c r="B60" s="64">
        <f>VLOOKUP($A60,'Return Data'!$B$7:$R$1700,3,0)</f>
        <v>44026</v>
      </c>
      <c r="C60" s="65">
        <f>VLOOKUP($A60,'Return Data'!$B$7:$R$1700,4,0)</f>
        <v>13.9274</v>
      </c>
      <c r="D60" s="65">
        <f>VLOOKUP($A60,'Return Data'!$B$7:$R$1700,10,0)</f>
        <v>19.294499999999999</v>
      </c>
      <c r="E60" s="66">
        <f t="shared" si="14"/>
        <v>11</v>
      </c>
      <c r="F60" s="65">
        <f>VLOOKUP($A60,'Return Data'!$B$7:$R$1700,11,0)</f>
        <v>-12.871499999999999</v>
      </c>
      <c r="G60" s="66">
        <f t="shared" si="15"/>
        <v>32</v>
      </c>
      <c r="H60" s="65">
        <f>VLOOKUP($A60,'Return Data'!$B$7:$R$1700,12,0)</f>
        <v>-2.7742</v>
      </c>
      <c r="I60" s="66">
        <f t="shared" si="10"/>
        <v>22</v>
      </c>
      <c r="J60" s="65">
        <f>VLOOKUP($A60,'Return Data'!$B$7:$R$1700,13,0)</f>
        <v>-5.5903999999999998</v>
      </c>
      <c r="K60" s="66">
        <f t="shared" si="16"/>
        <v>26</v>
      </c>
      <c r="L60" s="65">
        <f>VLOOKUP($A60,'Return Data'!$B$7:$R$1700,17,0)</f>
        <v>-2.1972999999999998</v>
      </c>
      <c r="M60" s="66">
        <f t="shared" si="21"/>
        <v>24</v>
      </c>
      <c r="N60" s="65">
        <f>VLOOKUP($A60,'Return Data'!$B$7:$R$1700,14,0)</f>
        <v>0.58150000000000002</v>
      </c>
      <c r="O60" s="66">
        <f>RANK(N60,N$8:N$71,0)</f>
        <v>23</v>
      </c>
      <c r="P60" s="65"/>
      <c r="Q60" s="66"/>
      <c r="R60" s="65">
        <f>VLOOKUP($A60,'Return Data'!$B$7:$R$1700,16,0)</f>
        <v>7.9741999999999997</v>
      </c>
      <c r="S60" s="67">
        <f t="shared" si="19"/>
        <v>36</v>
      </c>
    </row>
    <row r="61" spans="1:19" x14ac:dyDescent="0.3">
      <c r="A61" s="63" t="s">
        <v>216</v>
      </c>
      <c r="B61" s="64">
        <f>VLOOKUP($A61,'Return Data'!$B$7:$R$1700,3,0)</f>
        <v>44026</v>
      </c>
      <c r="C61" s="65">
        <f>VLOOKUP($A61,'Return Data'!$B$7:$R$1700,4,0)</f>
        <v>6.5720999999999998</v>
      </c>
      <c r="D61" s="65">
        <f>VLOOKUP($A61,'Return Data'!$B$7:$R$1700,10,0)</f>
        <v>15.184799999999999</v>
      </c>
      <c r="E61" s="66">
        <f t="shared" si="14"/>
        <v>36</v>
      </c>
      <c r="F61" s="65">
        <f>VLOOKUP($A61,'Return Data'!$B$7:$R$1700,11,0)</f>
        <v>-20.948599999999999</v>
      </c>
      <c r="G61" s="66">
        <f t="shared" si="15"/>
        <v>61</v>
      </c>
      <c r="H61" s="65">
        <f>VLOOKUP($A61,'Return Data'!$B$7:$R$1700,12,0)</f>
        <v>-13.525</v>
      </c>
      <c r="I61" s="66">
        <f t="shared" si="10"/>
        <v>61</v>
      </c>
      <c r="J61" s="65">
        <f>VLOOKUP($A61,'Return Data'!$B$7:$R$1700,13,0)</f>
        <v>-20.140699999999999</v>
      </c>
      <c r="K61" s="66">
        <f t="shared" si="16"/>
        <v>59</v>
      </c>
      <c r="L61" s="65">
        <f>VLOOKUP($A61,'Return Data'!$B$7:$R$1700,17,0)</f>
        <v>-16.022400000000001</v>
      </c>
      <c r="M61" s="66">
        <f t="shared" si="21"/>
        <v>54</v>
      </c>
      <c r="N61" s="65"/>
      <c r="O61" s="66"/>
      <c r="P61" s="65"/>
      <c r="Q61" s="66"/>
      <c r="R61" s="65">
        <f>VLOOKUP($A61,'Return Data'!$B$7:$R$1700,16,0)</f>
        <v>-16.6907</v>
      </c>
      <c r="S61" s="67">
        <f t="shared" si="19"/>
        <v>64</v>
      </c>
    </row>
    <row r="62" spans="1:19" x14ac:dyDescent="0.3">
      <c r="A62" s="63" t="s">
        <v>217</v>
      </c>
      <c r="B62" s="64">
        <f>VLOOKUP($A62,'Return Data'!$B$7:$R$1700,3,0)</f>
        <v>44026</v>
      </c>
      <c r="C62" s="65">
        <f>VLOOKUP($A62,'Return Data'!$B$7:$R$1700,4,0)</f>
        <v>7.6792999999999996</v>
      </c>
      <c r="D62" s="65">
        <f>VLOOKUP($A62,'Return Data'!$B$7:$R$1700,10,0)</f>
        <v>15.0853</v>
      </c>
      <c r="E62" s="66">
        <f t="shared" si="14"/>
        <v>39</v>
      </c>
      <c r="F62" s="65">
        <f>VLOOKUP($A62,'Return Data'!$B$7:$R$1700,11,0)</f>
        <v>-19.5093</v>
      </c>
      <c r="G62" s="66">
        <f t="shared" si="15"/>
        <v>59</v>
      </c>
      <c r="H62" s="65">
        <f>VLOOKUP($A62,'Return Data'!$B$7:$R$1700,12,0)</f>
        <v>-11.4696</v>
      </c>
      <c r="I62" s="66">
        <f t="shared" si="10"/>
        <v>54</v>
      </c>
      <c r="J62" s="65">
        <f>VLOOKUP($A62,'Return Data'!$B$7:$R$1700,13,0)</f>
        <v>-18.836300000000001</v>
      </c>
      <c r="K62" s="66">
        <f t="shared" si="16"/>
        <v>56</v>
      </c>
      <c r="L62" s="65"/>
      <c r="M62" s="66"/>
      <c r="N62" s="65"/>
      <c r="O62" s="66"/>
      <c r="P62" s="65"/>
      <c r="Q62" s="66"/>
      <c r="R62" s="65">
        <f>VLOOKUP($A62,'Return Data'!$B$7:$R$1700,16,0)</f>
        <v>-12.119899999999999</v>
      </c>
      <c r="S62" s="67">
        <f t="shared" si="19"/>
        <v>61</v>
      </c>
    </row>
    <row r="63" spans="1:19" x14ac:dyDescent="0.3">
      <c r="A63" s="63" t="s">
        <v>218</v>
      </c>
      <c r="B63" s="64">
        <f>VLOOKUP($A63,'Return Data'!$B$7:$R$1700,3,0)</f>
        <v>44026</v>
      </c>
      <c r="C63" s="65">
        <f>VLOOKUP($A63,'Return Data'!$B$7:$R$1700,4,0)</f>
        <v>17.764399999999998</v>
      </c>
      <c r="D63" s="65">
        <f>VLOOKUP($A63,'Return Data'!$B$7:$R$1700,10,0)</f>
        <v>14.7705</v>
      </c>
      <c r="E63" s="66">
        <f t="shared" si="14"/>
        <v>42</v>
      </c>
      <c r="F63" s="65">
        <f>VLOOKUP($A63,'Return Data'!$B$7:$R$1700,11,0)</f>
        <v>-15</v>
      </c>
      <c r="G63" s="66">
        <f t="shared" si="15"/>
        <v>47</v>
      </c>
      <c r="H63" s="65">
        <f>VLOOKUP($A63,'Return Data'!$B$7:$R$1700,12,0)</f>
        <v>-6.9240000000000004</v>
      </c>
      <c r="I63" s="66">
        <f t="shared" si="10"/>
        <v>42</v>
      </c>
      <c r="J63" s="65">
        <f>VLOOKUP($A63,'Return Data'!$B$7:$R$1700,13,0)</f>
        <v>-8.2650000000000006</v>
      </c>
      <c r="K63" s="66">
        <f t="shared" si="16"/>
        <v>38</v>
      </c>
      <c r="L63" s="65">
        <f>VLOOKUP($A63,'Return Data'!$B$7:$R$1700,17,0)</f>
        <v>-0.30259999999999998</v>
      </c>
      <c r="M63" s="66">
        <f t="shared" ref="M63:M71" si="22">RANK(L63,L$8:L$71,0)</f>
        <v>15</v>
      </c>
      <c r="N63" s="65">
        <f>VLOOKUP($A63,'Return Data'!$B$7:$R$1700,14,0)</f>
        <v>1.5386</v>
      </c>
      <c r="O63" s="66">
        <f t="shared" ref="O63:O68" si="23">RANK(N63,N$8:N$71,0)</f>
        <v>20</v>
      </c>
      <c r="P63" s="65">
        <f>VLOOKUP($A63,'Return Data'!$B$7:$R$1700,15,0)</f>
        <v>7.9077000000000002</v>
      </c>
      <c r="Q63" s="66">
        <f>RANK(P63,P$8:P$71,0)</f>
        <v>5</v>
      </c>
      <c r="R63" s="65">
        <f>VLOOKUP($A63,'Return Data'!$B$7:$R$1700,16,0)</f>
        <v>10.4978</v>
      </c>
      <c r="S63" s="67">
        <f t="shared" si="19"/>
        <v>22</v>
      </c>
    </row>
    <row r="64" spans="1:19" x14ac:dyDescent="0.3">
      <c r="A64" s="63" t="s">
        <v>219</v>
      </c>
      <c r="B64" s="64">
        <f>VLOOKUP($A64,'Return Data'!$B$7:$R$1700,3,0)</f>
        <v>44026</v>
      </c>
      <c r="C64" s="65">
        <f>VLOOKUP($A64,'Return Data'!$B$7:$R$1700,4,0)</f>
        <v>77.17</v>
      </c>
      <c r="D64" s="65">
        <f>VLOOKUP($A64,'Return Data'!$B$7:$R$1700,10,0)</f>
        <v>15.870900000000001</v>
      </c>
      <c r="E64" s="66">
        <f t="shared" si="14"/>
        <v>32</v>
      </c>
      <c r="F64" s="65">
        <f>VLOOKUP($A64,'Return Data'!$B$7:$R$1700,11,0)</f>
        <v>-10.8789</v>
      </c>
      <c r="G64" s="66">
        <f t="shared" si="15"/>
        <v>18</v>
      </c>
      <c r="H64" s="65">
        <f>VLOOKUP($A64,'Return Data'!$B$7:$R$1700,12,0)</f>
        <v>-3.1743999999999999</v>
      </c>
      <c r="I64" s="66">
        <f t="shared" si="10"/>
        <v>25</v>
      </c>
      <c r="J64" s="65">
        <f>VLOOKUP($A64,'Return Data'!$B$7:$R$1700,13,0)</f>
        <v>-4.9865000000000004</v>
      </c>
      <c r="K64" s="66">
        <f t="shared" si="16"/>
        <v>24</v>
      </c>
      <c r="L64" s="65">
        <f>VLOOKUP($A64,'Return Data'!$B$7:$R$1700,17,0)</f>
        <v>-2.5003000000000002</v>
      </c>
      <c r="M64" s="66">
        <f t="shared" si="22"/>
        <v>26</v>
      </c>
      <c r="N64" s="65">
        <f>VLOOKUP($A64,'Return Data'!$B$7:$R$1700,14,0)</f>
        <v>2.5310999999999999</v>
      </c>
      <c r="O64" s="66">
        <f t="shared" si="23"/>
        <v>13</v>
      </c>
      <c r="P64" s="65">
        <f>VLOOKUP($A64,'Return Data'!$B$7:$R$1700,15,0)</f>
        <v>6.3403</v>
      </c>
      <c r="Q64" s="66">
        <f>RANK(P64,P$8:P$71,0)</f>
        <v>15</v>
      </c>
      <c r="R64" s="65">
        <f>VLOOKUP($A64,'Return Data'!$B$7:$R$1700,16,0)</f>
        <v>9.5931999999999995</v>
      </c>
      <c r="S64" s="67">
        <f t="shared" si="19"/>
        <v>29</v>
      </c>
    </row>
    <row r="65" spans="1:19" x14ac:dyDescent="0.3">
      <c r="A65" s="63" t="s">
        <v>220</v>
      </c>
      <c r="B65" s="64">
        <f>VLOOKUP($A65,'Return Data'!$B$7:$R$1700,3,0)</f>
        <v>44026</v>
      </c>
      <c r="C65" s="65">
        <f>VLOOKUP($A65,'Return Data'!$B$7:$R$1700,4,0)</f>
        <v>24.73</v>
      </c>
      <c r="D65" s="65">
        <f>VLOOKUP($A65,'Return Data'!$B$7:$R$1700,10,0)</f>
        <v>16.5959</v>
      </c>
      <c r="E65" s="66">
        <f t="shared" si="14"/>
        <v>29</v>
      </c>
      <c r="F65" s="65">
        <f>VLOOKUP($A65,'Return Data'!$B$7:$R$1700,11,0)</f>
        <v>-9.3142999999999994</v>
      </c>
      <c r="G65" s="66">
        <f t="shared" si="15"/>
        <v>13</v>
      </c>
      <c r="H65" s="65">
        <f>VLOOKUP($A65,'Return Data'!$B$7:$R$1700,12,0)</f>
        <v>-2.3687</v>
      </c>
      <c r="I65" s="66">
        <f t="shared" si="10"/>
        <v>18</v>
      </c>
      <c r="J65" s="65">
        <f>VLOOKUP($A65,'Return Data'!$B$7:$R$1700,13,0)</f>
        <v>-1.3955</v>
      </c>
      <c r="K65" s="66">
        <f t="shared" si="16"/>
        <v>13</v>
      </c>
      <c r="L65" s="65">
        <f>VLOOKUP($A65,'Return Data'!$B$7:$R$1700,17,0)</f>
        <v>-0.1208</v>
      </c>
      <c r="M65" s="66">
        <f t="shared" si="22"/>
        <v>12</v>
      </c>
      <c r="N65" s="65">
        <f>VLOOKUP($A65,'Return Data'!$B$7:$R$1700,14,0)</f>
        <v>2.0326</v>
      </c>
      <c r="O65" s="66">
        <f t="shared" si="23"/>
        <v>15</v>
      </c>
      <c r="P65" s="65">
        <f>VLOOKUP($A65,'Return Data'!$B$7:$R$1700,15,0)</f>
        <v>3.1734</v>
      </c>
      <c r="Q65" s="66">
        <f>RANK(P65,P$8:P$71,0)</f>
        <v>29</v>
      </c>
      <c r="R65" s="65">
        <f>VLOOKUP($A65,'Return Data'!$B$7:$R$1700,16,0)</f>
        <v>8.7629999999999999</v>
      </c>
      <c r="S65" s="67">
        <f t="shared" si="19"/>
        <v>31</v>
      </c>
    </row>
    <row r="66" spans="1:19" x14ac:dyDescent="0.3">
      <c r="A66" s="63" t="s">
        <v>221</v>
      </c>
      <c r="B66" s="64">
        <f>VLOOKUP($A66,'Return Data'!$B$7:$R$1700,3,0)</f>
        <v>44026</v>
      </c>
      <c r="C66" s="65">
        <f>VLOOKUP($A66,'Return Data'!$B$7:$R$1700,4,0)</f>
        <v>12.6607</v>
      </c>
      <c r="D66" s="65">
        <f>VLOOKUP($A66,'Return Data'!$B$7:$R$1700,10,0)</f>
        <v>23.7363</v>
      </c>
      <c r="E66" s="66">
        <f t="shared" si="14"/>
        <v>3</v>
      </c>
      <c r="F66" s="65">
        <f>VLOOKUP($A66,'Return Data'!$B$7:$R$1700,11,0)</f>
        <v>-12.914899999999999</v>
      </c>
      <c r="G66" s="66">
        <f t="shared" si="15"/>
        <v>33</v>
      </c>
      <c r="H66" s="65">
        <f>VLOOKUP($A66,'Return Data'!$B$7:$R$1700,12,0)</f>
        <v>-5.1753999999999998</v>
      </c>
      <c r="I66" s="66">
        <f t="shared" si="10"/>
        <v>29</v>
      </c>
      <c r="J66" s="65">
        <f>VLOOKUP($A66,'Return Data'!$B$7:$R$1700,13,0)</f>
        <v>-8.3560999999999996</v>
      </c>
      <c r="K66" s="66">
        <f t="shared" si="16"/>
        <v>40</v>
      </c>
      <c r="L66" s="65">
        <f>VLOOKUP($A66,'Return Data'!$B$7:$R$1700,17,0)</f>
        <v>-4.6795999999999998</v>
      </c>
      <c r="M66" s="66">
        <f t="shared" si="22"/>
        <v>40</v>
      </c>
      <c r="N66" s="65">
        <f>VLOOKUP($A66,'Return Data'!$B$7:$R$1700,14,0)</f>
        <v>-2.649</v>
      </c>
      <c r="O66" s="66">
        <f t="shared" si="23"/>
        <v>41</v>
      </c>
      <c r="P66" s="65"/>
      <c r="Q66" s="66"/>
      <c r="R66" s="65">
        <f>VLOOKUP($A66,'Return Data'!$B$7:$R$1700,16,0)</f>
        <v>5.6158999999999999</v>
      </c>
      <c r="S66" s="67">
        <f t="shared" si="19"/>
        <v>42</v>
      </c>
    </row>
    <row r="67" spans="1:19" x14ac:dyDescent="0.3">
      <c r="A67" s="63" t="s">
        <v>222</v>
      </c>
      <c r="B67" s="64">
        <f>VLOOKUP($A67,'Return Data'!$B$7:$R$1700,3,0)</f>
        <v>44026</v>
      </c>
      <c r="C67" s="65">
        <f>VLOOKUP($A67,'Return Data'!$B$7:$R$1700,4,0)</f>
        <v>9.0754000000000001</v>
      </c>
      <c r="D67" s="65">
        <f>VLOOKUP($A67,'Return Data'!$B$7:$R$1700,10,0)</f>
        <v>19.1357</v>
      </c>
      <c r="E67" s="66">
        <f t="shared" si="14"/>
        <v>13</v>
      </c>
      <c r="F67" s="65">
        <f>VLOOKUP($A67,'Return Data'!$B$7:$R$1700,11,0)</f>
        <v>-17.587</v>
      </c>
      <c r="G67" s="66">
        <f t="shared" si="15"/>
        <v>53</v>
      </c>
      <c r="H67" s="65">
        <f>VLOOKUP($A67,'Return Data'!$B$7:$R$1700,12,0)</f>
        <v>-10.0707</v>
      </c>
      <c r="I67" s="66">
        <f t="shared" si="10"/>
        <v>50</v>
      </c>
      <c r="J67" s="65">
        <f>VLOOKUP($A67,'Return Data'!$B$7:$R$1700,13,0)</f>
        <v>-15.7118</v>
      </c>
      <c r="K67" s="66">
        <f t="shared" si="16"/>
        <v>53</v>
      </c>
      <c r="L67" s="65">
        <f>VLOOKUP($A67,'Return Data'!$B$7:$R$1700,17,0)</f>
        <v>-6.6245000000000003</v>
      </c>
      <c r="M67" s="66">
        <f t="shared" si="22"/>
        <v>49</v>
      </c>
      <c r="N67" s="65">
        <f>VLOOKUP($A67,'Return Data'!$B$7:$R$1700,14,0)</f>
        <v>-7.2328000000000001</v>
      </c>
      <c r="O67" s="66">
        <f t="shared" si="23"/>
        <v>47</v>
      </c>
      <c r="P67" s="65"/>
      <c r="Q67" s="66"/>
      <c r="R67" s="65">
        <f>VLOOKUP($A67,'Return Data'!$B$7:$R$1700,16,0)</f>
        <v>-2.7584</v>
      </c>
      <c r="S67" s="67">
        <f t="shared" si="19"/>
        <v>52</v>
      </c>
    </row>
    <row r="68" spans="1:19" x14ac:dyDescent="0.3">
      <c r="A68" s="63" t="s">
        <v>223</v>
      </c>
      <c r="B68" s="64">
        <f>VLOOKUP($A68,'Return Data'!$B$7:$R$1700,3,0)</f>
        <v>44026</v>
      </c>
      <c r="C68" s="65">
        <f>VLOOKUP($A68,'Return Data'!$B$7:$R$1700,4,0)</f>
        <v>8.6046999999999993</v>
      </c>
      <c r="D68" s="65">
        <f>VLOOKUP($A68,'Return Data'!$B$7:$R$1700,10,0)</f>
        <v>19.208400000000001</v>
      </c>
      <c r="E68" s="66">
        <f t="shared" si="14"/>
        <v>12</v>
      </c>
      <c r="F68" s="65">
        <f>VLOOKUP($A68,'Return Data'!$B$7:$R$1700,11,0)</f>
        <v>-14.9262</v>
      </c>
      <c r="G68" s="66">
        <f t="shared" si="15"/>
        <v>46</v>
      </c>
      <c r="H68" s="65">
        <f>VLOOKUP($A68,'Return Data'!$B$7:$R$1700,12,0)</f>
        <v>-7.66</v>
      </c>
      <c r="I68" s="66">
        <f t="shared" si="10"/>
        <v>43</v>
      </c>
      <c r="J68" s="65">
        <f>VLOOKUP($A68,'Return Data'!$B$7:$R$1700,13,0)</f>
        <v>-13.3927</v>
      </c>
      <c r="K68" s="66">
        <f t="shared" si="16"/>
        <v>50</v>
      </c>
      <c r="L68" s="65">
        <f>VLOOKUP($A68,'Return Data'!$B$7:$R$1700,17,0)</f>
        <v>-4.7488000000000001</v>
      </c>
      <c r="M68" s="66">
        <f t="shared" si="22"/>
        <v>41</v>
      </c>
      <c r="N68" s="65">
        <f>VLOOKUP($A68,'Return Data'!$B$7:$R$1700,14,0)</f>
        <v>-5.3467000000000002</v>
      </c>
      <c r="O68" s="66">
        <f t="shared" si="23"/>
        <v>46</v>
      </c>
      <c r="P68" s="65"/>
      <c r="Q68" s="66"/>
      <c r="R68" s="65">
        <f>VLOOKUP($A68,'Return Data'!$B$7:$R$1700,16,0)</f>
        <v>-4.4570999999999996</v>
      </c>
      <c r="S68" s="67">
        <f t="shared" si="19"/>
        <v>55</v>
      </c>
    </row>
    <row r="69" spans="1:19" x14ac:dyDescent="0.3">
      <c r="A69" s="63" t="s">
        <v>224</v>
      </c>
      <c r="B69" s="64">
        <f>VLOOKUP($A69,'Return Data'!$B$7:$R$1700,3,0)</f>
        <v>44026</v>
      </c>
      <c r="C69" s="65">
        <f>VLOOKUP($A69,'Return Data'!$B$7:$R$1700,4,0)</f>
        <v>8.2093000000000007</v>
      </c>
      <c r="D69" s="65">
        <f>VLOOKUP($A69,'Return Data'!$B$7:$R$1700,10,0)</f>
        <v>25.2334</v>
      </c>
      <c r="E69" s="66">
        <f t="shared" si="14"/>
        <v>1</v>
      </c>
      <c r="F69" s="65">
        <f>VLOOKUP($A69,'Return Data'!$B$7:$R$1700,11,0)</f>
        <v>-4.9531000000000001</v>
      </c>
      <c r="G69" s="66">
        <f t="shared" si="15"/>
        <v>6</v>
      </c>
      <c r="H69" s="65">
        <f>VLOOKUP($A69,'Return Data'!$B$7:$R$1700,12,0)</f>
        <v>4.01</v>
      </c>
      <c r="I69" s="66">
        <f t="shared" si="10"/>
        <v>5</v>
      </c>
      <c r="J69" s="65">
        <f>VLOOKUP($A69,'Return Data'!$B$7:$R$1700,13,0)</f>
        <v>-3.4518</v>
      </c>
      <c r="K69" s="66">
        <f t="shared" si="16"/>
        <v>19</v>
      </c>
      <c r="L69" s="65">
        <f>VLOOKUP($A69,'Return Data'!$B$7:$R$1700,17,0)</f>
        <v>-6.0761000000000003</v>
      </c>
      <c r="M69" s="66">
        <f t="shared" si="22"/>
        <v>46</v>
      </c>
      <c r="N69" s="65"/>
      <c r="O69" s="66"/>
      <c r="P69" s="65"/>
      <c r="Q69" s="66"/>
      <c r="R69" s="65">
        <f>VLOOKUP($A69,'Return Data'!$B$7:$R$1700,16,0)</f>
        <v>-7.6254</v>
      </c>
      <c r="S69" s="67">
        <f t="shared" si="19"/>
        <v>59</v>
      </c>
    </row>
    <row r="70" spans="1:19" x14ac:dyDescent="0.3">
      <c r="A70" s="63" t="s">
        <v>225</v>
      </c>
      <c r="B70" s="64">
        <f>VLOOKUP($A70,'Return Data'!$B$7:$R$1700,3,0)</f>
        <v>44026</v>
      </c>
      <c r="C70" s="65">
        <f>VLOOKUP($A70,'Return Data'!$B$7:$R$1700,4,0)</f>
        <v>8.5967000000000002</v>
      </c>
      <c r="D70" s="65">
        <f>VLOOKUP($A70,'Return Data'!$B$7:$R$1700,10,0)</f>
        <v>25.146699999999999</v>
      </c>
      <c r="E70" s="66">
        <f t="shared" si="14"/>
        <v>2</v>
      </c>
      <c r="F70" s="65">
        <f>VLOOKUP($A70,'Return Data'!$B$7:$R$1700,11,0)</f>
        <v>-4.6421999999999999</v>
      </c>
      <c r="G70" s="66">
        <f t="shared" si="15"/>
        <v>4</v>
      </c>
      <c r="H70" s="65">
        <f>VLOOKUP($A70,'Return Data'!$B$7:$R$1700,12,0)</f>
        <v>4.9889000000000001</v>
      </c>
      <c r="I70" s="66">
        <f t="shared" si="10"/>
        <v>3</v>
      </c>
      <c r="J70" s="65">
        <f>VLOOKUP($A70,'Return Data'!$B$7:$R$1700,13,0)</f>
        <v>-1.6385000000000001</v>
      </c>
      <c r="K70" s="66">
        <f t="shared" si="16"/>
        <v>14</v>
      </c>
      <c r="L70" s="65">
        <f>VLOOKUP($A70,'Return Data'!$B$7:$R$1700,17,0)</f>
        <v>-4.4847000000000001</v>
      </c>
      <c r="M70" s="66">
        <f t="shared" si="22"/>
        <v>39</v>
      </c>
      <c r="N70" s="65"/>
      <c r="O70" s="66"/>
      <c r="P70" s="65"/>
      <c r="Q70" s="66"/>
      <c r="R70" s="65">
        <f>VLOOKUP($A70,'Return Data'!$B$7:$R$1700,16,0)</f>
        <v>-6.3590999999999998</v>
      </c>
      <c r="S70" s="67">
        <f t="shared" si="19"/>
        <v>57</v>
      </c>
    </row>
    <row r="71" spans="1:19" x14ac:dyDescent="0.3">
      <c r="A71" s="63" t="s">
        <v>226</v>
      </c>
      <c r="B71" s="64">
        <f>VLOOKUP($A71,'Return Data'!$B$7:$R$1700,3,0)</f>
        <v>44026</v>
      </c>
      <c r="C71" s="65">
        <f>VLOOKUP($A71,'Return Data'!$B$7:$R$1700,4,0)</f>
        <v>87.551400000000001</v>
      </c>
      <c r="D71" s="65">
        <f>VLOOKUP($A71,'Return Data'!$B$7:$R$1700,10,0)</f>
        <v>15.714600000000001</v>
      </c>
      <c r="E71" s="66">
        <f t="shared" si="14"/>
        <v>33</v>
      </c>
      <c r="F71" s="65">
        <f>VLOOKUP($A71,'Return Data'!$B$7:$R$1700,11,0)</f>
        <v>-12.3668</v>
      </c>
      <c r="G71" s="66">
        <f t="shared" si="15"/>
        <v>27</v>
      </c>
      <c r="H71" s="65">
        <f>VLOOKUP($A71,'Return Data'!$B$7:$R$1700,12,0)</f>
        <v>-1.4943</v>
      </c>
      <c r="I71" s="66">
        <f t="shared" si="10"/>
        <v>14</v>
      </c>
      <c r="J71" s="65">
        <f>VLOOKUP($A71,'Return Data'!$B$7:$R$1700,13,0)</f>
        <v>-2.5480999999999998</v>
      </c>
      <c r="K71" s="66">
        <f t="shared" si="16"/>
        <v>17</v>
      </c>
      <c r="L71" s="65">
        <f>VLOOKUP($A71,'Return Data'!$B$7:$R$1700,17,0)</f>
        <v>-0.18440000000000001</v>
      </c>
      <c r="M71" s="66">
        <f t="shared" si="22"/>
        <v>13</v>
      </c>
      <c r="N71" s="65">
        <f>VLOOKUP($A71,'Return Data'!$B$7:$R$1700,14,0)</f>
        <v>1.2506999999999999</v>
      </c>
      <c r="O71" s="66">
        <f>RANK(N71,N$8:N$71,0)</f>
        <v>21</v>
      </c>
      <c r="P71" s="65">
        <f>VLOOKUP($A71,'Return Data'!$B$7:$R$1700,15,0)</f>
        <v>5.3484999999999996</v>
      </c>
      <c r="Q71" s="66">
        <f>RANK(P71,P$8:P$71,0)</f>
        <v>19</v>
      </c>
      <c r="R71" s="65">
        <f>VLOOKUP($A71,'Return Data'!$B$7:$R$1700,16,0)</f>
        <v>10.0745</v>
      </c>
      <c r="S71" s="67">
        <f t="shared" si="19"/>
        <v>27</v>
      </c>
    </row>
    <row r="72" spans="1:19" x14ac:dyDescent="0.3">
      <c r="A72" s="69"/>
      <c r="B72" s="70"/>
      <c r="C72" s="70"/>
      <c r="D72" s="71"/>
      <c r="E72" s="70"/>
      <c r="F72" s="71"/>
      <c r="G72" s="70"/>
      <c r="H72" s="71"/>
      <c r="I72" s="70"/>
      <c r="J72" s="71"/>
      <c r="K72" s="70"/>
      <c r="L72" s="71"/>
      <c r="M72" s="70"/>
      <c r="N72" s="71"/>
      <c r="O72" s="70"/>
      <c r="P72" s="71"/>
      <c r="Q72" s="70"/>
      <c r="R72" s="71"/>
      <c r="S72" s="72"/>
    </row>
    <row r="73" spans="1:19" x14ac:dyDescent="0.3">
      <c r="A73" s="73" t="s">
        <v>27</v>
      </c>
      <c r="B73" s="74"/>
      <c r="C73" s="74"/>
      <c r="D73" s="75">
        <f>AVERAGE(D8:D71)</f>
        <v>16.2178875</v>
      </c>
      <c r="E73" s="74"/>
      <c r="F73" s="75">
        <f>AVERAGE(F8:F71)</f>
        <v>-12.947359375</v>
      </c>
      <c r="G73" s="74"/>
      <c r="H73" s="75">
        <f>AVERAGE(H8:H71)</f>
        <v>-5.0287476190476212</v>
      </c>
      <c r="I73" s="74"/>
      <c r="J73" s="75">
        <f>AVERAGE(J8:J71)</f>
        <v>-7.0578403225806436</v>
      </c>
      <c r="K73" s="74"/>
      <c r="L73" s="75">
        <f>AVERAGE(L8:L71)</f>
        <v>-3.612120689655173</v>
      </c>
      <c r="M73" s="74"/>
      <c r="N73" s="75">
        <f>AVERAGE(N8:N71)</f>
        <v>-0.25042200000000014</v>
      </c>
      <c r="O73" s="74"/>
      <c r="P73" s="75">
        <f>AVERAGE(P8:P71)</f>
        <v>5.4500351351351375</v>
      </c>
      <c r="Q73" s="74"/>
      <c r="R73" s="75">
        <f>AVERAGE(R8:R71)</f>
        <v>5.6675093750000007</v>
      </c>
      <c r="S73" s="76"/>
    </row>
    <row r="74" spans="1:19" x14ac:dyDescent="0.3">
      <c r="A74" s="73" t="s">
        <v>28</v>
      </c>
      <c r="B74" s="74"/>
      <c r="C74" s="74"/>
      <c r="D74" s="75">
        <f>MIN(D8:D71)</f>
        <v>9.7713000000000001</v>
      </c>
      <c r="E74" s="74"/>
      <c r="F74" s="75">
        <f>MIN(F8:F71)</f>
        <v>-25.535499999999999</v>
      </c>
      <c r="G74" s="74"/>
      <c r="H74" s="75">
        <f>MIN(H8:H71)</f>
        <v>-13.9598</v>
      </c>
      <c r="I74" s="74"/>
      <c r="J74" s="75">
        <f>MIN(J8:J71)</f>
        <v>-21.790199999999999</v>
      </c>
      <c r="K74" s="74"/>
      <c r="L74" s="75">
        <f>MIN(L8:L71)</f>
        <v>-18.867000000000001</v>
      </c>
      <c r="M74" s="74"/>
      <c r="N74" s="75">
        <f>MIN(N8:N71)</f>
        <v>-14.9391</v>
      </c>
      <c r="O74" s="74"/>
      <c r="P74" s="75">
        <f>MIN(P8:P71)</f>
        <v>-1.5569</v>
      </c>
      <c r="Q74" s="74"/>
      <c r="R74" s="75">
        <f>MIN(R8:R71)</f>
        <v>-16.6907</v>
      </c>
      <c r="S74" s="76"/>
    </row>
    <row r="75" spans="1:19" ht="15" thickBot="1" x14ac:dyDescent="0.35">
      <c r="A75" s="77" t="s">
        <v>29</v>
      </c>
      <c r="B75" s="78"/>
      <c r="C75" s="78"/>
      <c r="D75" s="79">
        <f>MAX(D8:D71)</f>
        <v>25.2334</v>
      </c>
      <c r="E75" s="78"/>
      <c r="F75" s="79">
        <f>MAX(F8:F71)</f>
        <v>0.1177</v>
      </c>
      <c r="G75" s="78"/>
      <c r="H75" s="79">
        <f>MAX(H8:H71)</f>
        <v>8.8047000000000004</v>
      </c>
      <c r="I75" s="78"/>
      <c r="J75" s="79">
        <f>MAX(J8:J71)</f>
        <v>9.6897000000000002</v>
      </c>
      <c r="K75" s="78"/>
      <c r="L75" s="79">
        <f>MAX(L8:L71)</f>
        <v>11.134399999999999</v>
      </c>
      <c r="M75" s="78"/>
      <c r="N75" s="79">
        <f>MAX(N8:N71)</f>
        <v>8.9917999999999996</v>
      </c>
      <c r="O75" s="78"/>
      <c r="P75" s="79">
        <f>MAX(P8:P71)</f>
        <v>10.907</v>
      </c>
      <c r="Q75" s="78"/>
      <c r="R75" s="79">
        <f>MAX(R8:R71)</f>
        <v>18.018000000000001</v>
      </c>
      <c r="S75" s="80"/>
    </row>
    <row r="76" spans="1:19" x14ac:dyDescent="0.3">
      <c r="A76" s="112" t="s">
        <v>433</v>
      </c>
    </row>
    <row r="77" spans="1:19" x14ac:dyDescent="0.3">
      <c r="A77" s="14" t="s">
        <v>340</v>
      </c>
    </row>
  </sheetData>
  <sheetProtection algorithmName="SHA-512" hashValue="T+wRp8d/ZfvvXtmrQClGIURgXYZ169IM0IH3CPk1U8jUm+cffRQ1mdmj/sJpcKLtn+uo75afH5M5DuYpxPnsEw==" saltValue="O7hU/a8dOpCmgpkK+GZT4A==" spinCount="100000" sheet="1" objects="1" scenarios="1"/>
  <sortState xmlns:xlrd2="http://schemas.microsoft.com/office/spreadsheetml/2017/richdata2" ref="A8:T72">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300-000000000000}"/>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T79"/>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44140625" defaultRowHeight="14.4" x14ac:dyDescent="0.3"/>
  <cols>
    <col min="1" max="1" width="51.33203125" style="3" bestFit="1" customWidth="1"/>
    <col min="2" max="2" width="12.109375" style="3" bestFit="1" customWidth="1"/>
    <col min="3" max="3" width="14.33203125" style="3" bestFit="1" customWidth="1"/>
    <col min="4" max="4" width="11" style="3" customWidth="1"/>
    <col min="5" max="5" width="5.33203125" style="3" customWidth="1"/>
    <col min="6" max="6" width="11" style="3" customWidth="1"/>
    <col min="7" max="7" width="5.33203125" style="3" customWidth="1"/>
    <col min="8" max="8" width="11" style="3" customWidth="1"/>
    <col min="9" max="9" width="5.33203125" style="3"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4414062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344</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8"/>
      <c r="B7" s="9"/>
      <c r="C7" s="9"/>
      <c r="D7" s="9"/>
      <c r="E7" s="9"/>
      <c r="F7" s="9"/>
      <c r="G7" s="9"/>
      <c r="H7" s="9"/>
      <c r="I7" s="9"/>
      <c r="J7" s="9"/>
      <c r="K7" s="9"/>
      <c r="L7" s="9"/>
      <c r="M7" s="9"/>
      <c r="N7" s="9"/>
      <c r="O7" s="9"/>
      <c r="P7" s="9"/>
      <c r="Q7" s="9"/>
      <c r="R7" s="9"/>
      <c r="S7" s="24"/>
    </row>
    <row r="8" spans="1:20" x14ac:dyDescent="0.3">
      <c r="A8" s="63" t="s">
        <v>266</v>
      </c>
      <c r="B8" s="64">
        <f>VLOOKUP($A8,'Return Data'!$B$7:$R$1700,3,0)</f>
        <v>44026</v>
      </c>
      <c r="C8" s="65">
        <f>VLOOKUP($A8,'Return Data'!$B$7:$R$1700,4,0)</f>
        <v>36.4</v>
      </c>
      <c r="D8" s="65">
        <f>VLOOKUP($A8,'Return Data'!$B$7:$R$1700,10,0)</f>
        <v>14.1424</v>
      </c>
      <c r="E8" s="66">
        <f t="shared" ref="E8" si="0">RANK(D8,D$8:D$73,0)</f>
        <v>48</v>
      </c>
      <c r="F8" s="65">
        <f>VLOOKUP($A8,'Return Data'!$B$7:$R$1700,11,0)</f>
        <v>-9.8564000000000007</v>
      </c>
      <c r="G8" s="66">
        <f t="shared" ref="G8" si="1">RANK(F8,F$8:F$73,0)</f>
        <v>15</v>
      </c>
      <c r="H8" s="65">
        <f>VLOOKUP($A8,'Return Data'!$B$7:$R$1700,12,0)</f>
        <v>-2.0188000000000001</v>
      </c>
      <c r="I8" s="66">
        <f>RANK(H8,H$8:H$73,0)</f>
        <v>14</v>
      </c>
      <c r="J8" s="65">
        <f>VLOOKUP($A8,'Return Data'!$B$7:$R$1700,13,0)</f>
        <v>-2.5695999999999999</v>
      </c>
      <c r="K8" s="66">
        <f t="shared" ref="K8" si="2">RANK(J8,J$8:J$73,0)</f>
        <v>15</v>
      </c>
      <c r="L8" s="65">
        <f>VLOOKUP($A8,'Return Data'!$B$7:$R$1700,17,0)</f>
        <v>-3.7502</v>
      </c>
      <c r="M8" s="66">
        <f t="shared" ref="M8" si="3">RANK(L8,L$8:L$73,0)</f>
        <v>30</v>
      </c>
      <c r="N8" s="65">
        <f>VLOOKUP($A8,'Return Data'!$B$7:$R$1700,14,0)</f>
        <v>1.0749</v>
      </c>
      <c r="O8" s="66">
        <f>RANK(N8,N$8:N$73,0)</f>
        <v>18</v>
      </c>
      <c r="P8" s="65">
        <f>VLOOKUP($A8,'Return Data'!$B$7:$R$1700,15,0)</f>
        <v>5.7</v>
      </c>
      <c r="Q8" s="66">
        <f>RANK(P8,P$8:P$73,0)</f>
        <v>13</v>
      </c>
      <c r="R8" s="65">
        <f>VLOOKUP($A8,'Return Data'!$B$7:$R$1700,16,0)</f>
        <v>9.8225999999999996</v>
      </c>
      <c r="S8" s="67">
        <f t="shared" ref="S8" si="4">RANK(R8,R$8:R$73,0)</f>
        <v>28</v>
      </c>
    </row>
    <row r="9" spans="1:20" x14ac:dyDescent="0.3">
      <c r="A9" s="63" t="s">
        <v>267</v>
      </c>
      <c r="B9" s="64">
        <f>VLOOKUP($A9,'Return Data'!$B$7:$R$1700,3,0)</f>
        <v>44026</v>
      </c>
      <c r="C9" s="65">
        <f>VLOOKUP($A9,'Return Data'!$B$7:$R$1700,4,0)</f>
        <v>29.72</v>
      </c>
      <c r="D9" s="65">
        <f>VLOOKUP($A9,'Return Data'!$B$7:$R$1700,10,0)</f>
        <v>14.219799999999999</v>
      </c>
      <c r="E9" s="66">
        <f t="shared" ref="E9:E72" si="5">RANK(D9,D$8:D$73,0)</f>
        <v>46</v>
      </c>
      <c r="F9" s="65">
        <f>VLOOKUP($A9,'Return Data'!$B$7:$R$1700,11,0)</f>
        <v>-9.0017999999999994</v>
      </c>
      <c r="G9" s="66">
        <f t="shared" ref="G9:G72" si="6">RANK(F9,F$8:F$73,0)</f>
        <v>11</v>
      </c>
      <c r="H9" s="65">
        <f>VLOOKUP($A9,'Return Data'!$B$7:$R$1700,12,0)</f>
        <v>-1.1639999999999999</v>
      </c>
      <c r="I9" s="66">
        <f t="shared" ref="I9:I72" si="7">RANK(H9,H$8:H$73,0)</f>
        <v>12</v>
      </c>
      <c r="J9" s="65">
        <f>VLOOKUP($A9,'Return Data'!$B$7:$R$1700,13,0)</f>
        <v>-1.3935</v>
      </c>
      <c r="K9" s="66">
        <f t="shared" ref="K9:K72" si="8">RANK(J9,J$8:J$73,0)</f>
        <v>10</v>
      </c>
      <c r="L9" s="65">
        <f>VLOOKUP($A9,'Return Data'!$B$7:$R$1700,17,0)</f>
        <v>-2.7355</v>
      </c>
      <c r="M9" s="66">
        <f t="shared" ref="M9:M72" si="9">RANK(L9,L$8:L$73,0)</f>
        <v>23</v>
      </c>
      <c r="N9" s="65">
        <f>VLOOKUP($A9,'Return Data'!$B$7:$R$1700,14,0)</f>
        <v>1.86</v>
      </c>
      <c r="O9" s="66">
        <f t="shared" ref="O9:O72" si="10">RANK(N9,N$8:N$73,0)</f>
        <v>11</v>
      </c>
      <c r="P9" s="65">
        <f>VLOOKUP($A9,'Return Data'!$B$7:$R$1700,15,0)</f>
        <v>6.3871000000000002</v>
      </c>
      <c r="Q9" s="66">
        <f t="shared" ref="Q9:Q72" si="11">RANK(P9,P$8:P$73,0)</f>
        <v>9</v>
      </c>
      <c r="R9" s="65">
        <f>VLOOKUP($A9,'Return Data'!$B$7:$R$1700,16,0)</f>
        <v>9.3245000000000005</v>
      </c>
      <c r="S9" s="67">
        <f t="shared" ref="S9:S72" si="12">RANK(R9,R$8:R$73,0)</f>
        <v>31</v>
      </c>
    </row>
    <row r="10" spans="1:20" x14ac:dyDescent="0.3">
      <c r="A10" s="63" t="s">
        <v>268</v>
      </c>
      <c r="B10" s="64">
        <f>VLOOKUP($A10,'Return Data'!$B$7:$R$1700,3,0)</f>
        <v>44026</v>
      </c>
      <c r="C10" s="65">
        <f>VLOOKUP($A10,'Return Data'!$B$7:$R$1700,4,0)</f>
        <v>43.557000000000002</v>
      </c>
      <c r="D10" s="65">
        <f>VLOOKUP($A10,'Return Data'!$B$7:$R$1700,10,0)</f>
        <v>9.9726999999999997</v>
      </c>
      <c r="E10" s="66">
        <f t="shared" si="5"/>
        <v>65</v>
      </c>
      <c r="F10" s="65">
        <f>VLOOKUP($A10,'Return Data'!$B$7:$R$1700,11,0)</f>
        <v>-12.9864</v>
      </c>
      <c r="G10" s="66">
        <f t="shared" si="6"/>
        <v>32</v>
      </c>
      <c r="H10" s="65">
        <f>VLOOKUP($A10,'Return Data'!$B$7:$R$1700,12,0)</f>
        <v>-6.6715999999999998</v>
      </c>
      <c r="I10" s="66">
        <f t="shared" si="7"/>
        <v>36</v>
      </c>
      <c r="J10" s="65">
        <f>VLOOKUP($A10,'Return Data'!$B$7:$R$1700,13,0)</f>
        <v>-3.0977000000000001</v>
      </c>
      <c r="K10" s="66">
        <f t="shared" si="8"/>
        <v>17</v>
      </c>
      <c r="L10" s="65">
        <f>VLOOKUP($A10,'Return Data'!$B$7:$R$1700,17,0)</f>
        <v>-0.99339999999999995</v>
      </c>
      <c r="M10" s="66">
        <f t="shared" si="9"/>
        <v>13</v>
      </c>
      <c r="N10" s="65">
        <f>VLOOKUP($A10,'Return Data'!$B$7:$R$1700,14,0)</f>
        <v>5.1547999999999998</v>
      </c>
      <c r="O10" s="66">
        <f t="shared" si="10"/>
        <v>3</v>
      </c>
      <c r="P10" s="65">
        <f>VLOOKUP($A10,'Return Data'!$B$7:$R$1700,15,0)</f>
        <v>6.9303999999999997</v>
      </c>
      <c r="Q10" s="66">
        <f t="shared" si="11"/>
        <v>4</v>
      </c>
      <c r="R10" s="65">
        <f>VLOOKUP($A10,'Return Data'!$B$7:$R$1700,16,0)</f>
        <v>14.9704</v>
      </c>
      <c r="S10" s="67">
        <f t="shared" si="12"/>
        <v>11</v>
      </c>
    </row>
    <row r="11" spans="1:20" x14ac:dyDescent="0.3">
      <c r="A11" s="63" t="s">
        <v>269</v>
      </c>
      <c r="B11" s="64">
        <f>VLOOKUP($A11,'Return Data'!$B$7:$R$1700,3,0)</f>
        <v>44026</v>
      </c>
      <c r="C11" s="65">
        <f>VLOOKUP($A11,'Return Data'!$B$7:$R$1700,4,0)</f>
        <v>40.01</v>
      </c>
      <c r="D11" s="65">
        <f>VLOOKUP($A11,'Return Data'!$B$7:$R$1700,10,0)</f>
        <v>15.2362</v>
      </c>
      <c r="E11" s="66">
        <f t="shared" si="5"/>
        <v>37</v>
      </c>
      <c r="F11" s="65">
        <f>VLOOKUP($A11,'Return Data'!$B$7:$R$1700,11,0)</f>
        <v>-12.201000000000001</v>
      </c>
      <c r="G11" s="66">
        <f t="shared" si="6"/>
        <v>26</v>
      </c>
      <c r="H11" s="65">
        <f>VLOOKUP($A11,'Return Data'!$B$7:$R$1700,12,0)</f>
        <v>-6.1459000000000001</v>
      </c>
      <c r="I11" s="66">
        <f t="shared" si="7"/>
        <v>33</v>
      </c>
      <c r="J11" s="65">
        <f>VLOOKUP($A11,'Return Data'!$B$7:$R$1700,13,0)</f>
        <v>-7.4271000000000003</v>
      </c>
      <c r="K11" s="66">
        <f t="shared" si="8"/>
        <v>32</v>
      </c>
      <c r="L11" s="65">
        <f>VLOOKUP($A11,'Return Data'!$B$7:$R$1700,17,0)</f>
        <v>-6.5476999999999999</v>
      </c>
      <c r="M11" s="66">
        <f t="shared" si="9"/>
        <v>45</v>
      </c>
      <c r="N11" s="65">
        <f>VLOOKUP($A11,'Return Data'!$B$7:$R$1700,14,0)</f>
        <v>-3.5666000000000002</v>
      </c>
      <c r="O11" s="66">
        <f t="shared" si="10"/>
        <v>42</v>
      </c>
      <c r="P11" s="65">
        <f>VLOOKUP($A11,'Return Data'!$B$7:$R$1700,15,0)</f>
        <v>1.8011999999999999</v>
      </c>
      <c r="Q11" s="66">
        <f t="shared" si="11"/>
        <v>36</v>
      </c>
      <c r="R11" s="65">
        <f>VLOOKUP($A11,'Return Data'!$B$7:$R$1700,16,0)</f>
        <v>0.53469999999999995</v>
      </c>
      <c r="S11" s="67">
        <f t="shared" si="12"/>
        <v>50</v>
      </c>
    </row>
    <row r="12" spans="1:20" x14ac:dyDescent="0.3">
      <c r="A12" s="63" t="s">
        <v>270</v>
      </c>
      <c r="B12" s="64">
        <f>VLOOKUP($A12,'Return Data'!$B$7:$R$1700,3,0)</f>
        <v>44026</v>
      </c>
      <c r="C12" s="65">
        <f>VLOOKUP($A12,'Return Data'!$B$7:$R$1700,4,0)</f>
        <v>37.776000000000003</v>
      </c>
      <c r="D12" s="65">
        <f>VLOOKUP($A12,'Return Data'!$B$7:$R$1700,10,0)</f>
        <v>13.0815</v>
      </c>
      <c r="E12" s="66">
        <f t="shared" si="5"/>
        <v>52</v>
      </c>
      <c r="F12" s="65">
        <f>VLOOKUP($A12,'Return Data'!$B$7:$R$1700,11,0)</f>
        <v>-10.4961</v>
      </c>
      <c r="G12" s="66">
        <f t="shared" si="6"/>
        <v>17</v>
      </c>
      <c r="H12" s="65">
        <f>VLOOKUP($A12,'Return Data'!$B$7:$R$1700,12,0)</f>
        <v>-3.1657999999999999</v>
      </c>
      <c r="I12" s="66">
        <f t="shared" si="7"/>
        <v>21</v>
      </c>
      <c r="J12" s="65">
        <f>VLOOKUP($A12,'Return Data'!$B$7:$R$1700,13,0)</f>
        <v>-1.5558000000000001</v>
      </c>
      <c r="K12" s="66">
        <f t="shared" si="8"/>
        <v>11</v>
      </c>
      <c r="L12" s="65">
        <f>VLOOKUP($A12,'Return Data'!$B$7:$R$1700,17,0)</f>
        <v>1.4169</v>
      </c>
      <c r="M12" s="66">
        <f t="shared" si="9"/>
        <v>7</v>
      </c>
      <c r="N12" s="65">
        <f>VLOOKUP($A12,'Return Data'!$B$7:$R$1700,14,0)</f>
        <v>1.42</v>
      </c>
      <c r="O12" s="66">
        <f t="shared" si="10"/>
        <v>15</v>
      </c>
      <c r="P12" s="65">
        <f>VLOOKUP($A12,'Return Data'!$B$7:$R$1700,15,0)</f>
        <v>4.0479000000000003</v>
      </c>
      <c r="Q12" s="66">
        <f t="shared" si="11"/>
        <v>23</v>
      </c>
      <c r="R12" s="65">
        <f>VLOOKUP($A12,'Return Data'!$B$7:$R$1700,16,0)</f>
        <v>9.5776000000000003</v>
      </c>
      <c r="S12" s="67">
        <f t="shared" si="12"/>
        <v>29</v>
      </c>
    </row>
    <row r="13" spans="1:20" x14ac:dyDescent="0.3">
      <c r="A13" s="63" t="s">
        <v>271</v>
      </c>
      <c r="B13" s="64">
        <f>VLOOKUP($A13,'Return Data'!$B$7:$R$1700,3,0)</f>
        <v>44026</v>
      </c>
      <c r="C13" s="65">
        <f>VLOOKUP($A13,'Return Data'!$B$7:$R$1700,4,0)</f>
        <v>8.82</v>
      </c>
      <c r="D13" s="65">
        <f>VLOOKUP($A13,'Return Data'!$B$7:$R$1700,10,0)</f>
        <v>11.787100000000001</v>
      </c>
      <c r="E13" s="66">
        <f t="shared" si="5"/>
        <v>59</v>
      </c>
      <c r="F13" s="65">
        <f>VLOOKUP($A13,'Return Data'!$B$7:$R$1700,11,0)</f>
        <v>-4.9569000000000001</v>
      </c>
      <c r="G13" s="66">
        <f t="shared" si="6"/>
        <v>6</v>
      </c>
      <c r="H13" s="65">
        <f>VLOOKUP($A13,'Return Data'!$B$7:$R$1700,12,0)</f>
        <v>4.1322000000000001</v>
      </c>
      <c r="I13" s="66">
        <f t="shared" si="7"/>
        <v>5</v>
      </c>
      <c r="J13" s="65">
        <f>VLOOKUP($A13,'Return Data'!$B$7:$R$1700,13,0)</f>
        <v>7.0388000000000002</v>
      </c>
      <c r="K13" s="66">
        <f t="shared" si="8"/>
        <v>2</v>
      </c>
      <c r="L13" s="65">
        <f>VLOOKUP($A13,'Return Data'!$B$7:$R$1700,17,0)</f>
        <v>-4.4348000000000001</v>
      </c>
      <c r="M13" s="66">
        <f t="shared" si="9"/>
        <v>35</v>
      </c>
      <c r="N13" s="65"/>
      <c r="O13" s="66"/>
      <c r="P13" s="65"/>
      <c r="Q13" s="66"/>
      <c r="R13" s="65">
        <f>VLOOKUP($A13,'Return Data'!$B$7:$R$1700,16,0)</f>
        <v>-5.0972999999999997</v>
      </c>
      <c r="S13" s="67">
        <f t="shared" si="12"/>
        <v>55</v>
      </c>
    </row>
    <row r="14" spans="1:20" x14ac:dyDescent="0.3">
      <c r="A14" s="63" t="s">
        <v>272</v>
      </c>
      <c r="B14" s="64">
        <f>VLOOKUP($A14,'Return Data'!$B$7:$R$1700,3,0)</f>
        <v>44026</v>
      </c>
      <c r="C14" s="65">
        <f>VLOOKUP($A14,'Return Data'!$B$7:$R$1700,4,0)</f>
        <v>10.64</v>
      </c>
      <c r="D14" s="65">
        <f>VLOOKUP($A14,'Return Data'!$B$7:$R$1700,10,0)</f>
        <v>11.413600000000001</v>
      </c>
      <c r="E14" s="66">
        <f t="shared" si="5"/>
        <v>61</v>
      </c>
      <c r="F14" s="65">
        <f>VLOOKUP($A14,'Return Data'!$B$7:$R$1700,11,0)</f>
        <v>-9.2924000000000007</v>
      </c>
      <c r="G14" s="66">
        <f t="shared" si="6"/>
        <v>13</v>
      </c>
      <c r="H14" s="65">
        <f>VLOOKUP($A14,'Return Data'!$B$7:$R$1700,12,0)</f>
        <v>-1.5726</v>
      </c>
      <c r="I14" s="66">
        <f t="shared" si="7"/>
        <v>13</v>
      </c>
      <c r="J14" s="65">
        <f>VLOOKUP($A14,'Return Data'!$B$7:$R$1700,13,0)</f>
        <v>2.3077000000000001</v>
      </c>
      <c r="K14" s="66">
        <f t="shared" si="8"/>
        <v>6</v>
      </c>
      <c r="L14" s="65"/>
      <c r="M14" s="66"/>
      <c r="N14" s="65"/>
      <c r="O14" s="66"/>
      <c r="P14" s="65"/>
      <c r="Q14" s="66"/>
      <c r="R14" s="65">
        <f>VLOOKUP($A14,'Return Data'!$B$7:$R$1700,16,0)</f>
        <v>3.6360000000000001</v>
      </c>
      <c r="S14" s="67">
        <f t="shared" si="12"/>
        <v>47</v>
      </c>
    </row>
    <row r="15" spans="1:20" x14ac:dyDescent="0.3">
      <c r="A15" s="63" t="s">
        <v>273</v>
      </c>
      <c r="B15" s="64">
        <f>VLOOKUP($A15,'Return Data'!$B$7:$R$1700,3,0)</f>
        <v>44026</v>
      </c>
      <c r="C15" s="65">
        <f>VLOOKUP($A15,'Return Data'!$B$7:$R$1700,4,0)</f>
        <v>53.19</v>
      </c>
      <c r="D15" s="65">
        <f>VLOOKUP($A15,'Return Data'!$B$7:$R$1700,10,0)</f>
        <v>11.2064</v>
      </c>
      <c r="E15" s="66">
        <f t="shared" si="5"/>
        <v>62</v>
      </c>
      <c r="F15" s="65">
        <f>VLOOKUP($A15,'Return Data'!$B$7:$R$1700,11,0)</f>
        <v>-5.4904000000000002</v>
      </c>
      <c r="G15" s="66">
        <f t="shared" si="6"/>
        <v>8</v>
      </c>
      <c r="H15" s="65">
        <f>VLOOKUP($A15,'Return Data'!$B$7:$R$1700,12,0)</f>
        <v>2.6636000000000002</v>
      </c>
      <c r="I15" s="66">
        <f t="shared" si="7"/>
        <v>7</v>
      </c>
      <c r="J15" s="65">
        <f>VLOOKUP($A15,'Return Data'!$B$7:$R$1700,13,0)</f>
        <v>6.6573000000000002</v>
      </c>
      <c r="K15" s="66">
        <f t="shared" si="8"/>
        <v>3</v>
      </c>
      <c r="L15" s="65">
        <f>VLOOKUP($A15,'Return Data'!$B$7:$R$1700,17,0)</f>
        <v>-1.3682000000000001</v>
      </c>
      <c r="M15" s="66">
        <f t="shared" si="9"/>
        <v>15</v>
      </c>
      <c r="N15" s="65">
        <f>VLOOKUP($A15,'Return Data'!$B$7:$R$1700,14,0)</f>
        <v>3.7381000000000002</v>
      </c>
      <c r="O15" s="66">
        <f t="shared" si="10"/>
        <v>7</v>
      </c>
      <c r="P15" s="65">
        <f>VLOOKUP($A15,'Return Data'!$B$7:$R$1700,15,0)</f>
        <v>6.3846999999999996</v>
      </c>
      <c r="Q15" s="66">
        <f t="shared" si="11"/>
        <v>10</v>
      </c>
      <c r="R15" s="65">
        <f>VLOOKUP($A15,'Return Data'!$B$7:$R$1700,16,0)</f>
        <v>15.805899999999999</v>
      </c>
      <c r="S15" s="67">
        <f t="shared" si="12"/>
        <v>10</v>
      </c>
    </row>
    <row r="16" spans="1:20" x14ac:dyDescent="0.3">
      <c r="A16" s="63" t="s">
        <v>274</v>
      </c>
      <c r="B16" s="64">
        <f>VLOOKUP($A16,'Return Data'!$B$7:$R$1700,3,0)</f>
        <v>44026</v>
      </c>
      <c r="C16" s="65">
        <f>VLOOKUP($A16,'Return Data'!$B$7:$R$1700,4,0)</f>
        <v>64.680000000000007</v>
      </c>
      <c r="D16" s="65">
        <f>VLOOKUP($A16,'Return Data'!$B$7:$R$1700,10,0)</f>
        <v>12.1554</v>
      </c>
      <c r="E16" s="66">
        <f t="shared" si="5"/>
        <v>58</v>
      </c>
      <c r="F16" s="65">
        <f>VLOOKUP($A16,'Return Data'!$B$7:$R$1700,11,0)</f>
        <v>-6.9218999999999999</v>
      </c>
      <c r="G16" s="66">
        <f t="shared" si="6"/>
        <v>9</v>
      </c>
      <c r="H16" s="65">
        <f>VLOOKUP($A16,'Return Data'!$B$7:$R$1700,12,0)</f>
        <v>-0.2006</v>
      </c>
      <c r="I16" s="66">
        <f t="shared" si="7"/>
        <v>8</v>
      </c>
      <c r="J16" s="65">
        <f>VLOOKUP($A16,'Return Data'!$B$7:$R$1700,13,0)</f>
        <v>-0.90390000000000004</v>
      </c>
      <c r="K16" s="66">
        <f t="shared" si="8"/>
        <v>9</v>
      </c>
      <c r="L16" s="65">
        <f>VLOOKUP($A16,'Return Data'!$B$7:$R$1700,17,0)</f>
        <v>2.4792999999999998</v>
      </c>
      <c r="M16" s="66">
        <f t="shared" si="9"/>
        <v>5</v>
      </c>
      <c r="N16" s="65">
        <f>VLOOKUP($A16,'Return Data'!$B$7:$R$1700,14,0)</f>
        <v>5.2676999999999996</v>
      </c>
      <c r="O16" s="66">
        <f t="shared" si="10"/>
        <v>2</v>
      </c>
      <c r="P16" s="65">
        <f>VLOOKUP($A16,'Return Data'!$B$7:$R$1700,15,0)</f>
        <v>6.4111000000000002</v>
      </c>
      <c r="Q16" s="66">
        <f t="shared" si="11"/>
        <v>8</v>
      </c>
      <c r="R16" s="65">
        <f>VLOOKUP($A16,'Return Data'!$B$7:$R$1700,16,0)</f>
        <v>17.2834</v>
      </c>
      <c r="S16" s="67">
        <f t="shared" si="12"/>
        <v>8</v>
      </c>
    </row>
    <row r="17" spans="1:19" x14ac:dyDescent="0.3">
      <c r="A17" s="63" t="s">
        <v>275</v>
      </c>
      <c r="B17" s="64">
        <f>VLOOKUP($A17,'Return Data'!$B$7:$R$1700,3,0)</f>
        <v>44026</v>
      </c>
      <c r="C17" s="65">
        <f>VLOOKUP($A17,'Return Data'!$B$7:$R$1700,4,0)</f>
        <v>45.771999999999998</v>
      </c>
      <c r="D17" s="65">
        <f>VLOOKUP($A17,'Return Data'!$B$7:$R$1700,10,0)</f>
        <v>16.667100000000001</v>
      </c>
      <c r="E17" s="66">
        <f t="shared" si="5"/>
        <v>28</v>
      </c>
      <c r="F17" s="65">
        <f>VLOOKUP($A17,'Return Data'!$B$7:$R$1700,11,0)</f>
        <v>-13.005800000000001</v>
      </c>
      <c r="G17" s="66">
        <f t="shared" si="6"/>
        <v>33</v>
      </c>
      <c r="H17" s="65">
        <f>VLOOKUP($A17,'Return Data'!$B$7:$R$1700,12,0)</f>
        <v>-6.0007000000000001</v>
      </c>
      <c r="I17" s="66">
        <f t="shared" si="7"/>
        <v>32</v>
      </c>
      <c r="J17" s="65">
        <f>VLOOKUP($A17,'Return Data'!$B$7:$R$1700,13,0)</f>
        <v>-4.9505999999999997</v>
      </c>
      <c r="K17" s="66">
        <f t="shared" si="8"/>
        <v>22</v>
      </c>
      <c r="L17" s="65">
        <f>VLOOKUP($A17,'Return Data'!$B$7:$R$1700,17,0)</f>
        <v>0.55249999999999999</v>
      </c>
      <c r="M17" s="66">
        <f t="shared" si="9"/>
        <v>10</v>
      </c>
      <c r="N17" s="65">
        <f>VLOOKUP($A17,'Return Data'!$B$7:$R$1700,14,0)</f>
        <v>1.5184</v>
      </c>
      <c r="O17" s="66">
        <f t="shared" si="10"/>
        <v>14</v>
      </c>
      <c r="P17" s="65">
        <f>VLOOKUP($A17,'Return Data'!$B$7:$R$1700,15,0)</f>
        <v>6.8613999999999997</v>
      </c>
      <c r="Q17" s="66">
        <f t="shared" si="11"/>
        <v>5</v>
      </c>
      <c r="R17" s="65">
        <f>VLOOKUP($A17,'Return Data'!$B$7:$R$1700,16,0)</f>
        <v>11.930400000000001</v>
      </c>
      <c r="S17" s="67">
        <f t="shared" si="12"/>
        <v>21</v>
      </c>
    </row>
    <row r="18" spans="1:19" x14ac:dyDescent="0.3">
      <c r="A18" s="63" t="s">
        <v>276</v>
      </c>
      <c r="B18" s="64">
        <f>VLOOKUP($A18,'Return Data'!$B$7:$R$1700,3,0)</f>
        <v>44026</v>
      </c>
      <c r="C18" s="65">
        <f>VLOOKUP($A18,'Return Data'!$B$7:$R$1700,4,0)</f>
        <v>42.17</v>
      </c>
      <c r="D18" s="65">
        <f>VLOOKUP($A18,'Return Data'!$B$7:$R$1700,10,0)</f>
        <v>14.096299999999999</v>
      </c>
      <c r="E18" s="66">
        <f t="shared" si="5"/>
        <v>49</v>
      </c>
      <c r="F18" s="65">
        <f>VLOOKUP($A18,'Return Data'!$B$7:$R$1700,11,0)</f>
        <v>-14.2014</v>
      </c>
      <c r="G18" s="66">
        <f t="shared" si="6"/>
        <v>37</v>
      </c>
      <c r="H18" s="65">
        <f>VLOOKUP($A18,'Return Data'!$B$7:$R$1700,12,0)</f>
        <v>-8.0862999999999996</v>
      </c>
      <c r="I18" s="66">
        <f t="shared" si="7"/>
        <v>44</v>
      </c>
      <c r="J18" s="65">
        <f>VLOOKUP($A18,'Return Data'!$B$7:$R$1700,13,0)</f>
        <v>-8.4255999999999993</v>
      </c>
      <c r="K18" s="66">
        <f t="shared" si="8"/>
        <v>37</v>
      </c>
      <c r="L18" s="65">
        <f>VLOOKUP($A18,'Return Data'!$B$7:$R$1700,17,0)</f>
        <v>-4.8691000000000004</v>
      </c>
      <c r="M18" s="66">
        <f t="shared" si="9"/>
        <v>39</v>
      </c>
      <c r="N18" s="65">
        <f>VLOOKUP($A18,'Return Data'!$B$7:$R$1700,14,0)</f>
        <v>-1.2175</v>
      </c>
      <c r="O18" s="66">
        <f t="shared" si="10"/>
        <v>28</v>
      </c>
      <c r="P18" s="65">
        <f>VLOOKUP($A18,'Return Data'!$B$7:$R$1700,15,0)</f>
        <v>2.6031</v>
      </c>
      <c r="Q18" s="66">
        <f t="shared" si="11"/>
        <v>32</v>
      </c>
      <c r="R18" s="65">
        <f>VLOOKUP($A18,'Return Data'!$B$7:$R$1700,16,0)</f>
        <v>13.2753</v>
      </c>
      <c r="S18" s="67">
        <f t="shared" si="12"/>
        <v>17</v>
      </c>
    </row>
    <row r="19" spans="1:19" x14ac:dyDescent="0.3">
      <c r="A19" s="63" t="s">
        <v>277</v>
      </c>
      <c r="B19" s="64">
        <f>VLOOKUP($A19,'Return Data'!$B$7:$R$1700,3,0)</f>
        <v>44026</v>
      </c>
      <c r="C19" s="65">
        <f>VLOOKUP($A19,'Return Data'!$B$7:$R$1700,4,0)</f>
        <v>12.8668</v>
      </c>
      <c r="D19" s="65">
        <f>VLOOKUP($A19,'Return Data'!$B$7:$R$1700,10,0)</f>
        <v>17.160499999999999</v>
      </c>
      <c r="E19" s="66">
        <f t="shared" si="5"/>
        <v>24</v>
      </c>
      <c r="F19" s="65">
        <f>VLOOKUP($A19,'Return Data'!$B$7:$R$1700,11,0)</f>
        <v>-15.135</v>
      </c>
      <c r="G19" s="66">
        <f t="shared" si="6"/>
        <v>45</v>
      </c>
      <c r="H19" s="65">
        <f>VLOOKUP($A19,'Return Data'!$B$7:$R$1700,12,0)</f>
        <v>-8.7913999999999994</v>
      </c>
      <c r="I19" s="66">
        <f t="shared" si="7"/>
        <v>46</v>
      </c>
      <c r="J19" s="65">
        <f>VLOOKUP($A19,'Return Data'!$B$7:$R$1700,13,0)</f>
        <v>-9.6972000000000005</v>
      </c>
      <c r="K19" s="66">
        <f t="shared" si="8"/>
        <v>45</v>
      </c>
      <c r="L19" s="65">
        <f>VLOOKUP($A19,'Return Data'!$B$7:$R$1700,17,0)</f>
        <v>-3.8357000000000001</v>
      </c>
      <c r="M19" s="66">
        <f t="shared" si="9"/>
        <v>31</v>
      </c>
      <c r="N19" s="65">
        <f>VLOOKUP($A19,'Return Data'!$B$7:$R$1700,14,0)</f>
        <v>-1.3198000000000001</v>
      </c>
      <c r="O19" s="66">
        <f t="shared" si="10"/>
        <v>29</v>
      </c>
      <c r="P19" s="65"/>
      <c r="Q19" s="66"/>
      <c r="R19" s="65">
        <f>VLOOKUP($A19,'Return Data'!$B$7:$R$1700,16,0)</f>
        <v>5.7058999999999997</v>
      </c>
      <c r="S19" s="67">
        <f t="shared" si="12"/>
        <v>39</v>
      </c>
    </row>
    <row r="20" spans="1:19" x14ac:dyDescent="0.3">
      <c r="A20" s="63" t="s">
        <v>278</v>
      </c>
      <c r="B20" s="64">
        <f>VLOOKUP($A20,'Return Data'!$B$7:$R$1700,3,0)</f>
        <v>44026</v>
      </c>
      <c r="C20" s="65">
        <f>VLOOKUP($A20,'Return Data'!$B$7:$R$1700,4,0)</f>
        <v>471.7672</v>
      </c>
      <c r="D20" s="65">
        <f>VLOOKUP($A20,'Return Data'!$B$7:$R$1700,10,0)</f>
        <v>13.0054</v>
      </c>
      <c r="E20" s="66">
        <f t="shared" si="5"/>
        <v>53</v>
      </c>
      <c r="F20" s="65">
        <f>VLOOKUP($A20,'Return Data'!$B$7:$R$1700,11,0)</f>
        <v>-19.6157</v>
      </c>
      <c r="G20" s="66">
        <f t="shared" si="6"/>
        <v>60</v>
      </c>
      <c r="H20" s="65">
        <f>VLOOKUP($A20,'Return Data'!$B$7:$R$1700,12,0)</f>
        <v>-14.2256</v>
      </c>
      <c r="I20" s="66">
        <f t="shared" si="7"/>
        <v>63</v>
      </c>
      <c r="J20" s="65">
        <f>VLOOKUP($A20,'Return Data'!$B$7:$R$1700,13,0)</f>
        <v>-16.233000000000001</v>
      </c>
      <c r="K20" s="66">
        <f t="shared" si="8"/>
        <v>55</v>
      </c>
      <c r="L20" s="65">
        <f>VLOOKUP($A20,'Return Data'!$B$7:$R$1700,17,0)</f>
        <v>-7.8768000000000002</v>
      </c>
      <c r="M20" s="66">
        <f t="shared" si="9"/>
        <v>53</v>
      </c>
      <c r="N20" s="65">
        <f>VLOOKUP($A20,'Return Data'!$B$7:$R$1700,14,0)</f>
        <v>-3.1850999999999998</v>
      </c>
      <c r="O20" s="66">
        <f t="shared" si="10"/>
        <v>39</v>
      </c>
      <c r="P20" s="65">
        <f>VLOOKUP($A20,'Return Data'!$B$7:$R$1700,15,0)</f>
        <v>1.6947000000000001</v>
      </c>
      <c r="Q20" s="66">
        <f t="shared" si="11"/>
        <v>37</v>
      </c>
      <c r="R20" s="65">
        <f>VLOOKUP($A20,'Return Data'!$B$7:$R$1700,16,0)</f>
        <v>19.857399999999998</v>
      </c>
      <c r="S20" s="67">
        <f t="shared" si="12"/>
        <v>2</v>
      </c>
    </row>
    <row r="21" spans="1:19" x14ac:dyDescent="0.3">
      <c r="A21" s="63" t="s">
        <v>279</v>
      </c>
      <c r="B21" s="64">
        <f>VLOOKUP($A21,'Return Data'!$B$7:$R$1700,3,0)</f>
        <v>44026</v>
      </c>
      <c r="C21" s="65">
        <f>VLOOKUP($A21,'Return Data'!$B$7:$R$1700,4,0)</f>
        <v>315.89100000000002</v>
      </c>
      <c r="D21" s="65">
        <f>VLOOKUP($A21,'Return Data'!$B$7:$R$1700,10,0)</f>
        <v>17.7011</v>
      </c>
      <c r="E21" s="66">
        <f t="shared" si="5"/>
        <v>18</v>
      </c>
      <c r="F21" s="65">
        <f>VLOOKUP($A21,'Return Data'!$B$7:$R$1700,11,0)</f>
        <v>-17.157299999999999</v>
      </c>
      <c r="G21" s="66">
        <f t="shared" si="6"/>
        <v>51</v>
      </c>
      <c r="H21" s="65">
        <f>VLOOKUP($A21,'Return Data'!$B$7:$R$1700,12,0)</f>
        <v>-9.5669000000000004</v>
      </c>
      <c r="I21" s="66">
        <f t="shared" si="7"/>
        <v>50</v>
      </c>
      <c r="J21" s="65">
        <f>VLOOKUP($A21,'Return Data'!$B$7:$R$1700,13,0)</f>
        <v>-13.0771</v>
      </c>
      <c r="K21" s="66">
        <f t="shared" si="8"/>
        <v>49</v>
      </c>
      <c r="L21" s="65">
        <f>VLOOKUP($A21,'Return Data'!$B$7:$R$1700,17,0)</f>
        <v>-3.3412000000000002</v>
      </c>
      <c r="M21" s="66">
        <f t="shared" si="9"/>
        <v>26</v>
      </c>
      <c r="N21" s="65">
        <f>VLOOKUP($A21,'Return Data'!$B$7:$R$1700,14,0)</f>
        <v>-0.56110000000000004</v>
      </c>
      <c r="O21" s="66">
        <f t="shared" si="10"/>
        <v>25</v>
      </c>
      <c r="P21" s="65">
        <f>VLOOKUP($A21,'Return Data'!$B$7:$R$1700,15,0)</f>
        <v>5.9397000000000002</v>
      </c>
      <c r="Q21" s="66">
        <f t="shared" si="11"/>
        <v>12</v>
      </c>
      <c r="R21" s="65">
        <f>VLOOKUP($A21,'Return Data'!$B$7:$R$1700,16,0)</f>
        <v>19.325199999999999</v>
      </c>
      <c r="S21" s="67">
        <f t="shared" si="12"/>
        <v>3</v>
      </c>
    </row>
    <row r="22" spans="1:19" x14ac:dyDescent="0.3">
      <c r="A22" s="63" t="s">
        <v>280</v>
      </c>
      <c r="B22" s="64">
        <f>VLOOKUP($A22,'Return Data'!$B$7:$R$1700,3,0)</f>
        <v>44026</v>
      </c>
      <c r="C22" s="65">
        <f>VLOOKUP($A22,'Return Data'!$B$7:$R$1700,4,0)</f>
        <v>1405.31248626356</v>
      </c>
      <c r="D22" s="65">
        <f>VLOOKUP($A22,'Return Data'!$B$7:$R$1700,10,0)</f>
        <v>14.1426</v>
      </c>
      <c r="E22" s="66">
        <f t="shared" si="5"/>
        <v>47</v>
      </c>
      <c r="F22" s="65">
        <f>VLOOKUP($A22,'Return Data'!$B$7:$R$1700,11,0)</f>
        <v>-18.361699999999999</v>
      </c>
      <c r="G22" s="66">
        <f t="shared" si="6"/>
        <v>56</v>
      </c>
      <c r="H22" s="65">
        <f>VLOOKUP($A22,'Return Data'!$B$7:$R$1700,12,0)</f>
        <v>-11.961600000000001</v>
      </c>
      <c r="I22" s="66">
        <f t="shared" si="7"/>
        <v>56</v>
      </c>
      <c r="J22" s="65">
        <f>VLOOKUP($A22,'Return Data'!$B$7:$R$1700,13,0)</f>
        <v>-16.409800000000001</v>
      </c>
      <c r="K22" s="66">
        <f t="shared" si="8"/>
        <v>56</v>
      </c>
      <c r="L22" s="65">
        <f>VLOOKUP($A22,'Return Data'!$B$7:$R$1700,17,0)</f>
        <v>-6.9953000000000003</v>
      </c>
      <c r="M22" s="66">
        <f t="shared" si="9"/>
        <v>48</v>
      </c>
      <c r="N22" s="65">
        <f>VLOOKUP($A22,'Return Data'!$B$7:$R$1700,14,0)</f>
        <v>-5.0868000000000002</v>
      </c>
      <c r="O22" s="66">
        <f t="shared" si="10"/>
        <v>46</v>
      </c>
      <c r="P22" s="65">
        <f>VLOOKUP($A22,'Return Data'!$B$7:$R$1700,15,0)</f>
        <v>1.6704000000000001</v>
      </c>
      <c r="Q22" s="66">
        <f t="shared" si="11"/>
        <v>38</v>
      </c>
      <c r="R22" s="65">
        <f>VLOOKUP($A22,'Return Data'!$B$7:$R$1700,16,0)</f>
        <v>22.566199999999998</v>
      </c>
      <c r="S22" s="67">
        <f t="shared" si="12"/>
        <v>1</v>
      </c>
    </row>
    <row r="23" spans="1:19" x14ac:dyDescent="0.3">
      <c r="A23" s="63" t="s">
        <v>281</v>
      </c>
      <c r="B23" s="64">
        <f>VLOOKUP($A23,'Return Data'!$B$7:$R$1700,3,0)</f>
        <v>44026</v>
      </c>
      <c r="C23" s="65">
        <f>VLOOKUP($A23,'Return Data'!$B$7:$R$1700,4,0)</f>
        <v>32.902299999999997</v>
      </c>
      <c r="D23" s="65">
        <f>VLOOKUP($A23,'Return Data'!$B$7:$R$1700,10,0)</f>
        <v>13.3604</v>
      </c>
      <c r="E23" s="66">
        <f t="shared" si="5"/>
        <v>51</v>
      </c>
      <c r="F23" s="65">
        <f>VLOOKUP($A23,'Return Data'!$B$7:$R$1700,11,0)</f>
        <v>-15.3673</v>
      </c>
      <c r="G23" s="66">
        <f t="shared" si="6"/>
        <v>48</v>
      </c>
      <c r="H23" s="65">
        <f>VLOOKUP($A23,'Return Data'!$B$7:$R$1700,12,0)</f>
        <v>-7.3724999999999996</v>
      </c>
      <c r="I23" s="66">
        <f t="shared" si="7"/>
        <v>39</v>
      </c>
      <c r="J23" s="65">
        <f>VLOOKUP($A23,'Return Data'!$B$7:$R$1700,13,0)</f>
        <v>-9.6240000000000006</v>
      </c>
      <c r="K23" s="66">
        <f t="shared" si="8"/>
        <v>43</v>
      </c>
      <c r="L23" s="65">
        <f>VLOOKUP($A23,'Return Data'!$B$7:$R$1700,17,0)</f>
        <v>-4.4051999999999998</v>
      </c>
      <c r="M23" s="66">
        <f t="shared" si="9"/>
        <v>33</v>
      </c>
      <c r="N23" s="65">
        <f>VLOOKUP($A23,'Return Data'!$B$7:$R$1700,14,0)</f>
        <v>-3.1756000000000002</v>
      </c>
      <c r="O23" s="66">
        <f t="shared" si="10"/>
        <v>38</v>
      </c>
      <c r="P23" s="65">
        <f>VLOOKUP($A23,'Return Data'!$B$7:$R$1700,15,0)</f>
        <v>3.8422999999999998</v>
      </c>
      <c r="Q23" s="66">
        <f t="shared" si="11"/>
        <v>24</v>
      </c>
      <c r="R23" s="65">
        <f>VLOOKUP($A23,'Return Data'!$B$7:$R$1700,16,0)</f>
        <v>9.2003000000000004</v>
      </c>
      <c r="S23" s="67">
        <f t="shared" si="12"/>
        <v>32</v>
      </c>
    </row>
    <row r="24" spans="1:19" x14ac:dyDescent="0.3">
      <c r="A24" s="63" t="s">
        <v>282</v>
      </c>
      <c r="B24" s="64">
        <f>VLOOKUP($A24,'Return Data'!$B$7:$R$1700,3,0)</f>
        <v>44026</v>
      </c>
      <c r="C24" s="65">
        <f>VLOOKUP($A24,'Return Data'!$B$7:$R$1700,4,0)</f>
        <v>339.44</v>
      </c>
      <c r="D24" s="65">
        <f>VLOOKUP($A24,'Return Data'!$B$7:$R$1700,10,0)</f>
        <v>14.9475</v>
      </c>
      <c r="E24" s="66">
        <f t="shared" si="5"/>
        <v>40</v>
      </c>
      <c r="F24" s="65">
        <f>VLOOKUP($A24,'Return Data'!$B$7:$R$1700,11,0)</f>
        <v>-15.226900000000001</v>
      </c>
      <c r="G24" s="66">
        <f t="shared" si="6"/>
        <v>46</v>
      </c>
      <c r="H24" s="65">
        <f>VLOOKUP($A24,'Return Data'!$B$7:$R$1700,12,0)</f>
        <v>-5.8183999999999996</v>
      </c>
      <c r="I24" s="66">
        <f t="shared" si="7"/>
        <v>31</v>
      </c>
      <c r="J24" s="65">
        <f>VLOOKUP($A24,'Return Data'!$B$7:$R$1700,13,0)</f>
        <v>-10.1226</v>
      </c>
      <c r="K24" s="66">
        <f t="shared" si="8"/>
        <v>48</v>
      </c>
      <c r="L24" s="65">
        <f>VLOOKUP($A24,'Return Data'!$B$7:$R$1700,17,0)</f>
        <v>-2.6494</v>
      </c>
      <c r="M24" s="66">
        <f t="shared" si="9"/>
        <v>22</v>
      </c>
      <c r="N24" s="65">
        <f>VLOOKUP($A24,'Return Data'!$B$7:$R$1700,14,0)</f>
        <v>1.1072</v>
      </c>
      <c r="O24" s="66">
        <f t="shared" si="10"/>
        <v>17</v>
      </c>
      <c r="P24" s="65">
        <f>VLOOKUP($A24,'Return Data'!$B$7:$R$1700,15,0)</f>
        <v>4.6345999999999998</v>
      </c>
      <c r="Q24" s="66">
        <f t="shared" si="11"/>
        <v>19</v>
      </c>
      <c r="R24" s="65">
        <f>VLOOKUP($A24,'Return Data'!$B$7:$R$1700,16,0)</f>
        <v>18.353200000000001</v>
      </c>
      <c r="S24" s="67">
        <f t="shared" si="12"/>
        <v>4</v>
      </c>
    </row>
    <row r="25" spans="1:19" x14ac:dyDescent="0.3">
      <c r="A25" s="63" t="s">
        <v>283</v>
      </c>
      <c r="B25" s="64">
        <f>VLOOKUP($A25,'Return Data'!$B$7:$R$1700,3,0)</f>
        <v>44026</v>
      </c>
      <c r="C25" s="65">
        <f>VLOOKUP($A25,'Return Data'!$B$7:$R$1700,4,0)</f>
        <v>9.23</v>
      </c>
      <c r="D25" s="65">
        <f>VLOOKUP($A25,'Return Data'!$B$7:$R$1700,10,0)</f>
        <v>17.280799999999999</v>
      </c>
      <c r="E25" s="66">
        <f t="shared" si="5"/>
        <v>23</v>
      </c>
      <c r="F25" s="65">
        <f>VLOOKUP($A25,'Return Data'!$B$7:$R$1700,11,0)</f>
        <v>-21.5136</v>
      </c>
      <c r="G25" s="66">
        <f t="shared" si="6"/>
        <v>65</v>
      </c>
      <c r="H25" s="65">
        <f>VLOOKUP($A25,'Return Data'!$B$7:$R$1700,12,0)</f>
        <v>-13.738300000000001</v>
      </c>
      <c r="I25" s="66">
        <f t="shared" si="7"/>
        <v>62</v>
      </c>
      <c r="J25" s="65">
        <f>VLOOKUP($A25,'Return Data'!$B$7:$R$1700,13,0)</f>
        <v>-13.9795</v>
      </c>
      <c r="K25" s="66">
        <f t="shared" si="8"/>
        <v>53</v>
      </c>
      <c r="L25" s="65">
        <f>VLOOKUP($A25,'Return Data'!$B$7:$R$1700,17,0)</f>
        <v>-6.6680999999999999</v>
      </c>
      <c r="M25" s="66">
        <f t="shared" si="9"/>
        <v>46</v>
      </c>
      <c r="N25" s="65"/>
      <c r="O25" s="66"/>
      <c r="P25" s="65"/>
      <c r="Q25" s="66"/>
      <c r="R25" s="65">
        <f>VLOOKUP($A25,'Return Data'!$B$7:$R$1700,16,0)</f>
        <v>-3.4058000000000002</v>
      </c>
      <c r="S25" s="67">
        <f t="shared" si="12"/>
        <v>53</v>
      </c>
    </row>
    <row r="26" spans="1:19" x14ac:dyDescent="0.3">
      <c r="A26" s="63" t="s">
        <v>284</v>
      </c>
      <c r="B26" s="64">
        <f>VLOOKUP($A26,'Return Data'!$B$7:$R$1700,3,0)</f>
        <v>44026</v>
      </c>
      <c r="C26" s="65">
        <f>VLOOKUP($A26,'Return Data'!$B$7:$R$1700,4,0)</f>
        <v>24.36</v>
      </c>
      <c r="D26" s="65">
        <f>VLOOKUP($A26,'Return Data'!$B$7:$R$1700,10,0)</f>
        <v>9.4831000000000003</v>
      </c>
      <c r="E26" s="66">
        <f t="shared" si="5"/>
        <v>66</v>
      </c>
      <c r="F26" s="65">
        <f>VLOOKUP($A26,'Return Data'!$B$7:$R$1700,11,0)</f>
        <v>-14.765599999999999</v>
      </c>
      <c r="G26" s="66">
        <f t="shared" si="6"/>
        <v>40</v>
      </c>
      <c r="H26" s="65">
        <f>VLOOKUP($A26,'Return Data'!$B$7:$R$1700,12,0)</f>
        <v>-9.4423999999999992</v>
      </c>
      <c r="I26" s="66">
        <f t="shared" si="7"/>
        <v>49</v>
      </c>
      <c r="J26" s="65">
        <f>VLOOKUP($A26,'Return Data'!$B$7:$R$1700,13,0)</f>
        <v>-3.8294999999999999</v>
      </c>
      <c r="K26" s="66">
        <f t="shared" si="8"/>
        <v>19</v>
      </c>
      <c r="L26" s="65">
        <f>VLOOKUP($A26,'Return Data'!$B$7:$R$1700,17,0)</f>
        <v>-4.8958000000000004</v>
      </c>
      <c r="M26" s="66">
        <f t="shared" si="9"/>
        <v>40</v>
      </c>
      <c r="N26" s="65">
        <f>VLOOKUP($A26,'Return Data'!$B$7:$R$1700,14,0)</f>
        <v>-0.54090000000000005</v>
      </c>
      <c r="O26" s="66">
        <f t="shared" si="10"/>
        <v>24</v>
      </c>
      <c r="P26" s="65">
        <f>VLOOKUP($A26,'Return Data'!$B$7:$R$1700,15,0)</f>
        <v>3.0291999999999999</v>
      </c>
      <c r="Q26" s="66">
        <f t="shared" si="11"/>
        <v>29</v>
      </c>
      <c r="R26" s="65">
        <f>VLOOKUP($A26,'Return Data'!$B$7:$R$1700,16,0)</f>
        <v>13.8879</v>
      </c>
      <c r="S26" s="67">
        <f t="shared" si="12"/>
        <v>15</v>
      </c>
    </row>
    <row r="27" spans="1:19" x14ac:dyDescent="0.3">
      <c r="A27" s="63" t="s">
        <v>285</v>
      </c>
      <c r="B27" s="64">
        <f>VLOOKUP($A27,'Return Data'!$B$7:$R$1700,3,0)</f>
        <v>44026</v>
      </c>
      <c r="C27" s="65">
        <f>VLOOKUP($A27,'Return Data'!$B$7:$R$1700,4,0)</f>
        <v>48.15</v>
      </c>
      <c r="D27" s="65">
        <f>VLOOKUP($A27,'Return Data'!$B$7:$R$1700,10,0)</f>
        <v>20.9495</v>
      </c>
      <c r="E27" s="66">
        <f t="shared" si="5"/>
        <v>5</v>
      </c>
      <c r="F27" s="65">
        <f>VLOOKUP($A27,'Return Data'!$B$7:$R$1700,11,0)</f>
        <v>-15.0344</v>
      </c>
      <c r="G27" s="66">
        <f t="shared" si="6"/>
        <v>42</v>
      </c>
      <c r="H27" s="65">
        <f>VLOOKUP($A27,'Return Data'!$B$7:$R$1700,12,0)</f>
        <v>-6.7041000000000004</v>
      </c>
      <c r="I27" s="66">
        <f t="shared" si="7"/>
        <v>37</v>
      </c>
      <c r="J27" s="65">
        <f>VLOOKUP($A27,'Return Data'!$B$7:$R$1700,13,0)</f>
        <v>-13.1807</v>
      </c>
      <c r="K27" s="66">
        <f t="shared" si="8"/>
        <v>50</v>
      </c>
      <c r="L27" s="65">
        <f>VLOOKUP($A27,'Return Data'!$B$7:$R$1700,17,0)</f>
        <v>-7.1771000000000003</v>
      </c>
      <c r="M27" s="66">
        <f t="shared" si="9"/>
        <v>50</v>
      </c>
      <c r="N27" s="65">
        <f>VLOOKUP($A27,'Return Data'!$B$7:$R$1700,14,0)</f>
        <v>-2.2898000000000001</v>
      </c>
      <c r="O27" s="66">
        <f t="shared" si="10"/>
        <v>35</v>
      </c>
      <c r="P27" s="65">
        <f>VLOOKUP($A27,'Return Data'!$B$7:$R$1700,15,0)</f>
        <v>3.1816</v>
      </c>
      <c r="Q27" s="66">
        <f t="shared" si="11"/>
        <v>27</v>
      </c>
      <c r="R27" s="65">
        <f>VLOOKUP($A27,'Return Data'!$B$7:$R$1700,16,0)</f>
        <v>14.5692</v>
      </c>
      <c r="S27" s="67">
        <f t="shared" si="12"/>
        <v>13</v>
      </c>
    </row>
    <row r="28" spans="1:19" x14ac:dyDescent="0.3">
      <c r="A28" s="63" t="s">
        <v>286</v>
      </c>
      <c r="B28" s="64">
        <f>VLOOKUP($A28,'Return Data'!$B$7:$R$1700,3,0)</f>
        <v>44026</v>
      </c>
      <c r="C28" s="65">
        <f>VLOOKUP($A28,'Return Data'!$B$7:$R$1700,4,0)</f>
        <v>8.6999999999999993</v>
      </c>
      <c r="D28" s="65">
        <f>VLOOKUP($A28,'Return Data'!$B$7:$R$1700,10,0)</f>
        <v>12.987</v>
      </c>
      <c r="E28" s="66">
        <f t="shared" si="5"/>
        <v>54</v>
      </c>
      <c r="F28" s="65">
        <f>VLOOKUP($A28,'Return Data'!$B$7:$R$1700,11,0)</f>
        <v>-14.8728</v>
      </c>
      <c r="G28" s="66">
        <f t="shared" si="6"/>
        <v>41</v>
      </c>
      <c r="H28" s="65">
        <f>VLOOKUP($A28,'Return Data'!$B$7:$R$1700,12,0)</f>
        <v>-8.6134000000000004</v>
      </c>
      <c r="I28" s="66">
        <f t="shared" si="7"/>
        <v>45</v>
      </c>
      <c r="J28" s="65">
        <f>VLOOKUP($A28,'Return Data'!$B$7:$R$1700,13,0)</f>
        <v>-9.5633999999999997</v>
      </c>
      <c r="K28" s="66">
        <f t="shared" si="8"/>
        <v>42</v>
      </c>
      <c r="L28" s="65">
        <f>VLOOKUP($A28,'Return Data'!$B$7:$R$1700,17,0)</f>
        <v>-4.7404999999999999</v>
      </c>
      <c r="M28" s="66">
        <f t="shared" si="9"/>
        <v>38</v>
      </c>
      <c r="N28" s="65"/>
      <c r="O28" s="66"/>
      <c r="P28" s="65"/>
      <c r="Q28" s="66"/>
      <c r="R28" s="65">
        <f>VLOOKUP($A28,'Return Data'!$B$7:$R$1700,16,0)</f>
        <v>-5.3244999999999996</v>
      </c>
      <c r="S28" s="67">
        <f t="shared" si="12"/>
        <v>56</v>
      </c>
    </row>
    <row r="29" spans="1:19" x14ac:dyDescent="0.3">
      <c r="A29" s="63" t="s">
        <v>287</v>
      </c>
      <c r="B29" s="64">
        <f>VLOOKUP($A29,'Return Data'!$B$7:$R$1700,3,0)</f>
        <v>44026</v>
      </c>
      <c r="C29" s="65">
        <f>VLOOKUP($A29,'Return Data'!$B$7:$R$1700,4,0)</f>
        <v>49.02</v>
      </c>
      <c r="D29" s="65">
        <f>VLOOKUP($A29,'Return Data'!$B$7:$R$1700,10,0)</f>
        <v>14.881600000000001</v>
      </c>
      <c r="E29" s="66">
        <f t="shared" si="5"/>
        <v>41</v>
      </c>
      <c r="F29" s="65">
        <f>VLOOKUP($A29,'Return Data'!$B$7:$R$1700,11,0)</f>
        <v>-9.9558999999999997</v>
      </c>
      <c r="G29" s="66">
        <f t="shared" si="6"/>
        <v>16</v>
      </c>
      <c r="H29" s="65">
        <f>VLOOKUP($A29,'Return Data'!$B$7:$R$1700,12,0)</f>
        <v>-2.37</v>
      </c>
      <c r="I29" s="66">
        <f t="shared" si="7"/>
        <v>16</v>
      </c>
      <c r="J29" s="65">
        <f>VLOOKUP($A29,'Return Data'!$B$7:$R$1700,13,0)</f>
        <v>-2.4866000000000001</v>
      </c>
      <c r="K29" s="66">
        <f t="shared" si="8"/>
        <v>14</v>
      </c>
      <c r="L29" s="65">
        <f>VLOOKUP($A29,'Return Data'!$B$7:$R$1700,17,0)</f>
        <v>-1.6177999999999999</v>
      </c>
      <c r="M29" s="66">
        <f t="shared" si="9"/>
        <v>17</v>
      </c>
      <c r="N29" s="65">
        <f>VLOOKUP($A29,'Return Data'!$B$7:$R$1700,14,0)</f>
        <v>3.5617000000000001</v>
      </c>
      <c r="O29" s="66">
        <f t="shared" si="10"/>
        <v>8</v>
      </c>
      <c r="P29" s="65">
        <f>VLOOKUP($A29,'Return Data'!$B$7:$R$1700,15,0)</f>
        <v>6.1912000000000003</v>
      </c>
      <c r="Q29" s="66">
        <f t="shared" si="11"/>
        <v>11</v>
      </c>
      <c r="R29" s="65">
        <f>VLOOKUP($A29,'Return Data'!$B$7:$R$1700,16,0)</f>
        <v>12.446899999999999</v>
      </c>
      <c r="S29" s="67">
        <f t="shared" si="12"/>
        <v>20</v>
      </c>
    </row>
    <row r="30" spans="1:19" x14ac:dyDescent="0.3">
      <c r="A30" s="63" t="s">
        <v>288</v>
      </c>
      <c r="B30" s="64">
        <f>VLOOKUP($A30,'Return Data'!$B$7:$R$1700,3,0)</f>
        <v>44026</v>
      </c>
      <c r="C30" s="65">
        <f>VLOOKUP($A30,'Return Data'!$B$7:$R$1700,4,0)</f>
        <v>9.1786999999999992</v>
      </c>
      <c r="D30" s="65">
        <f>VLOOKUP($A30,'Return Data'!$B$7:$R$1700,10,0)</f>
        <v>17.133500000000002</v>
      </c>
      <c r="E30" s="66">
        <f t="shared" si="5"/>
        <v>25</v>
      </c>
      <c r="F30" s="65">
        <f>VLOOKUP($A30,'Return Data'!$B$7:$R$1700,11,0)</f>
        <v>-15.2897</v>
      </c>
      <c r="G30" s="66">
        <f t="shared" si="6"/>
        <v>47</v>
      </c>
      <c r="H30" s="65"/>
      <c r="I30" s="66"/>
      <c r="J30" s="65"/>
      <c r="K30" s="66"/>
      <c r="L30" s="65"/>
      <c r="M30" s="66"/>
      <c r="N30" s="65"/>
      <c r="O30" s="66"/>
      <c r="P30" s="65"/>
      <c r="Q30" s="66"/>
      <c r="R30" s="65">
        <f>VLOOKUP($A30,'Return Data'!$B$7:$R$1700,16,0)</f>
        <v>-8.2129999999999992</v>
      </c>
      <c r="S30" s="67">
        <f t="shared" si="12"/>
        <v>60</v>
      </c>
    </row>
    <row r="31" spans="1:19" x14ac:dyDescent="0.3">
      <c r="A31" s="63" t="s">
        <v>289</v>
      </c>
      <c r="B31" s="64">
        <f>VLOOKUP($A31,'Return Data'!$B$7:$R$1700,3,0)</f>
        <v>44026</v>
      </c>
      <c r="C31" s="65">
        <f>VLOOKUP($A31,'Return Data'!$B$7:$R$1700,4,0)</f>
        <v>16.071400000000001</v>
      </c>
      <c r="D31" s="65">
        <f>VLOOKUP($A31,'Return Data'!$B$7:$R$1700,10,0)</f>
        <v>17.353999999999999</v>
      </c>
      <c r="E31" s="66">
        <f t="shared" si="5"/>
        <v>22</v>
      </c>
      <c r="F31" s="65">
        <f>VLOOKUP($A31,'Return Data'!$B$7:$R$1700,11,0)</f>
        <v>-14.6944</v>
      </c>
      <c r="G31" s="66">
        <f t="shared" si="6"/>
        <v>39</v>
      </c>
      <c r="H31" s="65">
        <f>VLOOKUP($A31,'Return Data'!$B$7:$R$1700,12,0)</f>
        <v>-9.0439000000000007</v>
      </c>
      <c r="I31" s="66">
        <f t="shared" si="7"/>
        <v>47</v>
      </c>
      <c r="J31" s="65">
        <f>VLOOKUP($A31,'Return Data'!$B$7:$R$1700,13,0)</f>
        <v>-4.5602</v>
      </c>
      <c r="K31" s="66">
        <f t="shared" si="8"/>
        <v>21</v>
      </c>
      <c r="L31" s="65">
        <f>VLOOKUP($A31,'Return Data'!$B$7:$R$1700,17,0)</f>
        <v>-1.6556</v>
      </c>
      <c r="M31" s="66">
        <f t="shared" si="9"/>
        <v>18</v>
      </c>
      <c r="N31" s="65">
        <f>VLOOKUP($A31,'Return Data'!$B$7:$R$1700,14,0)</f>
        <v>2.044</v>
      </c>
      <c r="O31" s="66">
        <f t="shared" si="10"/>
        <v>10</v>
      </c>
      <c r="P31" s="65">
        <f>VLOOKUP($A31,'Return Data'!$B$7:$R$1700,15,0)</f>
        <v>5.5918999999999999</v>
      </c>
      <c r="Q31" s="66">
        <f t="shared" si="11"/>
        <v>15</v>
      </c>
      <c r="R31" s="65">
        <f>VLOOKUP($A31,'Return Data'!$B$7:$R$1700,16,0)</f>
        <v>3.9340999999999999</v>
      </c>
      <c r="S31" s="67">
        <f t="shared" si="12"/>
        <v>46</v>
      </c>
    </row>
    <row r="32" spans="1:19" x14ac:dyDescent="0.3">
      <c r="A32" s="63" t="s">
        <v>290</v>
      </c>
      <c r="B32" s="64">
        <f>VLOOKUP($A32,'Return Data'!$B$7:$R$1700,3,0)</f>
        <v>44026</v>
      </c>
      <c r="C32" s="65">
        <f>VLOOKUP($A32,'Return Data'!$B$7:$R$1700,4,0)</f>
        <v>41.850999999999999</v>
      </c>
      <c r="D32" s="65">
        <f>VLOOKUP($A32,'Return Data'!$B$7:$R$1700,10,0)</f>
        <v>16.162400000000002</v>
      </c>
      <c r="E32" s="66">
        <f t="shared" si="5"/>
        <v>31</v>
      </c>
      <c r="F32" s="65">
        <f>VLOOKUP($A32,'Return Data'!$B$7:$R$1700,11,0)</f>
        <v>-12.9283</v>
      </c>
      <c r="G32" s="66">
        <f t="shared" si="6"/>
        <v>29</v>
      </c>
      <c r="H32" s="65">
        <f>VLOOKUP($A32,'Return Data'!$B$7:$R$1700,12,0)</f>
        <v>-3.42</v>
      </c>
      <c r="I32" s="66">
        <f t="shared" si="7"/>
        <v>23</v>
      </c>
      <c r="J32" s="65">
        <f>VLOOKUP($A32,'Return Data'!$B$7:$R$1700,13,0)</f>
        <v>-5.8151999999999999</v>
      </c>
      <c r="K32" s="66">
        <f t="shared" si="8"/>
        <v>25</v>
      </c>
      <c r="L32" s="65">
        <f>VLOOKUP($A32,'Return Data'!$B$7:$R$1700,17,0)</f>
        <v>0.7056</v>
      </c>
      <c r="M32" s="66">
        <f t="shared" si="9"/>
        <v>9</v>
      </c>
      <c r="N32" s="65">
        <f>VLOOKUP($A32,'Return Data'!$B$7:$R$1700,14,0)</f>
        <v>1.1079000000000001</v>
      </c>
      <c r="O32" s="66">
        <f t="shared" si="10"/>
        <v>16</v>
      </c>
      <c r="P32" s="65">
        <f>VLOOKUP($A32,'Return Data'!$B$7:$R$1700,15,0)</f>
        <v>5.6204000000000001</v>
      </c>
      <c r="Q32" s="66">
        <f t="shared" si="11"/>
        <v>14</v>
      </c>
      <c r="R32" s="65">
        <f>VLOOKUP($A32,'Return Data'!$B$7:$R$1700,16,0)</f>
        <v>10.2654</v>
      </c>
      <c r="S32" s="67">
        <f t="shared" si="12"/>
        <v>26</v>
      </c>
    </row>
    <row r="33" spans="1:19" x14ac:dyDescent="0.3">
      <c r="A33" s="63" t="s">
        <v>291</v>
      </c>
      <c r="B33" s="64">
        <f>VLOOKUP($A33,'Return Data'!$B$7:$R$1700,3,0)</f>
        <v>44026</v>
      </c>
      <c r="C33" s="65">
        <f>VLOOKUP($A33,'Return Data'!$B$7:$R$1700,4,0)</f>
        <v>48.226999999999997</v>
      </c>
      <c r="D33" s="65">
        <f>VLOOKUP($A33,'Return Data'!$B$7:$R$1700,10,0)</f>
        <v>15.702199999999999</v>
      </c>
      <c r="E33" s="66">
        <f t="shared" si="5"/>
        <v>32</v>
      </c>
      <c r="F33" s="65">
        <f>VLOOKUP($A33,'Return Data'!$B$7:$R$1700,11,0)</f>
        <v>-15.085800000000001</v>
      </c>
      <c r="G33" s="66">
        <f t="shared" si="6"/>
        <v>44</v>
      </c>
      <c r="H33" s="65">
        <f>VLOOKUP($A33,'Return Data'!$B$7:$R$1700,12,0)</f>
        <v>-6.2279</v>
      </c>
      <c r="I33" s="66">
        <f t="shared" si="7"/>
        <v>34</v>
      </c>
      <c r="J33" s="65">
        <f>VLOOKUP($A33,'Return Data'!$B$7:$R$1700,13,0)</f>
        <v>-9.7177000000000007</v>
      </c>
      <c r="K33" s="66">
        <f t="shared" si="8"/>
        <v>46</v>
      </c>
      <c r="L33" s="65">
        <f>VLOOKUP($A33,'Return Data'!$B$7:$R$1700,17,0)</f>
        <v>-6.6763000000000003</v>
      </c>
      <c r="M33" s="66">
        <f t="shared" si="9"/>
        <v>47</v>
      </c>
      <c r="N33" s="65">
        <f>VLOOKUP($A33,'Return Data'!$B$7:$R$1700,14,0)</f>
        <v>-2.1901999999999999</v>
      </c>
      <c r="O33" s="66">
        <f t="shared" si="10"/>
        <v>34</v>
      </c>
      <c r="P33" s="65">
        <f>VLOOKUP($A33,'Return Data'!$B$7:$R$1700,15,0)</f>
        <v>4.4927000000000001</v>
      </c>
      <c r="Q33" s="66">
        <f t="shared" si="11"/>
        <v>20</v>
      </c>
      <c r="R33" s="65">
        <f>VLOOKUP($A33,'Return Data'!$B$7:$R$1700,16,0)</f>
        <v>11.556800000000001</v>
      </c>
      <c r="S33" s="67">
        <f t="shared" si="12"/>
        <v>23</v>
      </c>
    </row>
    <row r="34" spans="1:19" x14ac:dyDescent="0.3">
      <c r="A34" s="63" t="s">
        <v>292</v>
      </c>
      <c r="B34" s="64">
        <f>VLOOKUP($A34,'Return Data'!$B$7:$R$1700,3,0)</f>
        <v>44026</v>
      </c>
      <c r="C34" s="65">
        <f>VLOOKUP($A34,'Return Data'!$B$7:$R$1700,4,0)</f>
        <v>60.0867</v>
      </c>
      <c r="D34" s="65">
        <f>VLOOKUP($A34,'Return Data'!$B$7:$R$1700,10,0)</f>
        <v>10.755800000000001</v>
      </c>
      <c r="E34" s="66">
        <f t="shared" si="5"/>
        <v>63</v>
      </c>
      <c r="F34" s="65">
        <f>VLOOKUP($A34,'Return Data'!$B$7:$R$1700,11,0)</f>
        <v>-19.0562</v>
      </c>
      <c r="G34" s="66">
        <f t="shared" si="6"/>
        <v>57</v>
      </c>
      <c r="H34" s="65">
        <f>VLOOKUP($A34,'Return Data'!$B$7:$R$1700,12,0)</f>
        <v>-11.9945</v>
      </c>
      <c r="I34" s="66">
        <f t="shared" si="7"/>
        <v>57</v>
      </c>
      <c r="J34" s="65">
        <f>VLOOKUP($A34,'Return Data'!$B$7:$R$1700,13,0)</f>
        <v>-8.9171999999999993</v>
      </c>
      <c r="K34" s="66">
        <f t="shared" si="8"/>
        <v>41</v>
      </c>
      <c r="L34" s="65">
        <f>VLOOKUP($A34,'Return Data'!$B$7:$R$1700,17,0)</f>
        <v>-3.6703999999999999</v>
      </c>
      <c r="M34" s="66">
        <f t="shared" si="9"/>
        <v>29</v>
      </c>
      <c r="N34" s="65">
        <f>VLOOKUP($A34,'Return Data'!$B$7:$R$1700,14,0)</f>
        <v>0.69720000000000004</v>
      </c>
      <c r="O34" s="66">
        <f t="shared" si="10"/>
        <v>19</v>
      </c>
      <c r="P34" s="65">
        <f>VLOOKUP($A34,'Return Data'!$B$7:$R$1700,15,0)</f>
        <v>3.3725000000000001</v>
      </c>
      <c r="Q34" s="66">
        <f t="shared" si="11"/>
        <v>26</v>
      </c>
      <c r="R34" s="65">
        <f>VLOOKUP($A34,'Return Data'!$B$7:$R$1700,16,0)</f>
        <v>8.2141999999999999</v>
      </c>
      <c r="S34" s="67">
        <f t="shared" si="12"/>
        <v>36</v>
      </c>
    </row>
    <row r="35" spans="1:19" x14ac:dyDescent="0.3">
      <c r="A35" s="63" t="s">
        <v>436</v>
      </c>
      <c r="B35" s="64">
        <f>VLOOKUP($A35,'Return Data'!$B$7:$R$1700,3,0)</f>
        <v>44026</v>
      </c>
      <c r="C35" s="65">
        <f>VLOOKUP($A35,'Return Data'!$B$7:$R$1700,4,0)</f>
        <v>10.4366</v>
      </c>
      <c r="D35" s="65">
        <f>VLOOKUP($A35,'Return Data'!$B$7:$R$1700,10,0)</f>
        <v>14.3086</v>
      </c>
      <c r="E35" s="66">
        <f t="shared" si="5"/>
        <v>45</v>
      </c>
      <c r="F35" s="65">
        <f>VLOOKUP($A35,'Return Data'!$B$7:$R$1700,11,0)</f>
        <v>-12.918799999999999</v>
      </c>
      <c r="G35" s="66">
        <f t="shared" si="6"/>
        <v>28</v>
      </c>
      <c r="H35" s="65">
        <f>VLOOKUP($A35,'Return Data'!$B$7:$R$1700,12,0)</f>
        <v>-7.8103999999999996</v>
      </c>
      <c r="I35" s="66">
        <f t="shared" si="7"/>
        <v>41</v>
      </c>
      <c r="J35" s="65">
        <f>VLOOKUP($A35,'Return Data'!$B$7:$R$1700,13,0)</f>
        <v>-7.8266999999999998</v>
      </c>
      <c r="K35" s="66">
        <f t="shared" si="8"/>
        <v>34</v>
      </c>
      <c r="L35" s="65">
        <f>VLOOKUP($A35,'Return Data'!$B$7:$R$1700,17,0)</f>
        <v>-4.4086999999999996</v>
      </c>
      <c r="M35" s="66">
        <f t="shared" si="9"/>
        <v>34</v>
      </c>
      <c r="N35" s="65">
        <f>VLOOKUP($A35,'Return Data'!$B$7:$R$1700,14,0)</f>
        <v>-3.5958000000000001</v>
      </c>
      <c r="O35" s="66">
        <f t="shared" si="10"/>
        <v>43</v>
      </c>
      <c r="P35" s="65"/>
      <c r="Q35" s="66"/>
      <c r="R35" s="65">
        <f>VLOOKUP($A35,'Return Data'!$B$7:$R$1700,16,0)</f>
        <v>1.1493</v>
      </c>
      <c r="S35" s="67">
        <f t="shared" si="12"/>
        <v>49</v>
      </c>
    </row>
    <row r="36" spans="1:19" x14ac:dyDescent="0.3">
      <c r="A36" s="63" t="s">
        <v>294</v>
      </c>
      <c r="B36" s="64">
        <f>VLOOKUP($A36,'Return Data'!$B$7:$R$1700,3,0)</f>
        <v>44026</v>
      </c>
      <c r="C36" s="65">
        <f>VLOOKUP($A36,'Return Data'!$B$7:$R$1700,4,0)</f>
        <v>17.184999999999999</v>
      </c>
      <c r="D36" s="65">
        <f>VLOOKUP($A36,'Return Data'!$B$7:$R$1700,10,0)</f>
        <v>19.034400000000002</v>
      </c>
      <c r="E36" s="66">
        <f t="shared" si="5"/>
        <v>13</v>
      </c>
      <c r="F36" s="65">
        <f>VLOOKUP($A36,'Return Data'!$B$7:$R$1700,11,0)</f>
        <v>-11.8582</v>
      </c>
      <c r="G36" s="66">
        <f t="shared" si="6"/>
        <v>24</v>
      </c>
      <c r="H36" s="65">
        <f>VLOOKUP($A36,'Return Data'!$B$7:$R$1700,12,0)</f>
        <v>-0.96809999999999996</v>
      </c>
      <c r="I36" s="66">
        <f t="shared" si="7"/>
        <v>11</v>
      </c>
      <c r="J36" s="65">
        <f>VLOOKUP($A36,'Return Data'!$B$7:$R$1700,13,0)</f>
        <v>-2.9150999999999998</v>
      </c>
      <c r="K36" s="66">
        <f t="shared" si="8"/>
        <v>16</v>
      </c>
      <c r="L36" s="65">
        <f>VLOOKUP($A36,'Return Data'!$B$7:$R$1700,17,0)</f>
        <v>2.6589</v>
      </c>
      <c r="M36" s="66">
        <f t="shared" si="9"/>
        <v>3</v>
      </c>
      <c r="N36" s="65">
        <f>VLOOKUP($A36,'Return Data'!$B$7:$R$1700,14,0)</f>
        <v>4.4362000000000004</v>
      </c>
      <c r="O36" s="66">
        <f t="shared" si="10"/>
        <v>6</v>
      </c>
      <c r="P36" s="65"/>
      <c r="Q36" s="66"/>
      <c r="R36" s="65">
        <f>VLOOKUP($A36,'Return Data'!$B$7:$R$1700,16,0)</f>
        <v>12.6431</v>
      </c>
      <c r="S36" s="67">
        <f t="shared" si="12"/>
        <v>19</v>
      </c>
    </row>
    <row r="37" spans="1:19" x14ac:dyDescent="0.3">
      <c r="A37" s="63" t="s">
        <v>295</v>
      </c>
      <c r="B37" s="64">
        <f>VLOOKUP($A37,'Return Data'!$B$7:$R$1700,3,0)</f>
        <v>44026</v>
      </c>
      <c r="C37" s="65">
        <f>VLOOKUP($A37,'Return Data'!$B$7:$R$1700,4,0)</f>
        <v>15.798400000000001</v>
      </c>
      <c r="D37" s="65">
        <f>VLOOKUP($A37,'Return Data'!$B$7:$R$1700,10,0)</f>
        <v>12.7483</v>
      </c>
      <c r="E37" s="66">
        <f t="shared" si="5"/>
        <v>56</v>
      </c>
      <c r="F37" s="65">
        <f>VLOOKUP($A37,'Return Data'!$B$7:$R$1700,11,0)</f>
        <v>-17.3413</v>
      </c>
      <c r="G37" s="66">
        <f t="shared" si="6"/>
        <v>52</v>
      </c>
      <c r="H37" s="65">
        <f>VLOOKUP($A37,'Return Data'!$B$7:$R$1700,12,0)</f>
        <v>-9.1288999999999998</v>
      </c>
      <c r="I37" s="66">
        <f t="shared" si="7"/>
        <v>48</v>
      </c>
      <c r="J37" s="65">
        <f>VLOOKUP($A37,'Return Data'!$B$7:$R$1700,13,0)</f>
        <v>-5.742</v>
      </c>
      <c r="K37" s="66">
        <f t="shared" si="8"/>
        <v>23</v>
      </c>
      <c r="L37" s="65">
        <f>VLOOKUP($A37,'Return Data'!$B$7:$R$1700,17,0)</f>
        <v>-6.0617000000000001</v>
      </c>
      <c r="M37" s="66">
        <f t="shared" si="9"/>
        <v>44</v>
      </c>
      <c r="N37" s="65">
        <f>VLOOKUP($A37,'Return Data'!$B$7:$R$1700,14,0)</f>
        <v>-1.3701000000000001</v>
      </c>
      <c r="O37" s="66">
        <f t="shared" si="10"/>
        <v>30</v>
      </c>
      <c r="P37" s="65">
        <f>VLOOKUP($A37,'Return Data'!$B$7:$R$1700,15,0)</f>
        <v>6.8537999999999997</v>
      </c>
      <c r="Q37" s="66">
        <f t="shared" si="11"/>
        <v>6</v>
      </c>
      <c r="R37" s="65">
        <f>VLOOKUP($A37,'Return Data'!$B$7:$R$1700,16,0)</f>
        <v>8.6997999999999998</v>
      </c>
      <c r="S37" s="67">
        <f t="shared" si="12"/>
        <v>34</v>
      </c>
    </row>
    <row r="38" spans="1:19" x14ac:dyDescent="0.3">
      <c r="A38" s="63" t="s">
        <v>296</v>
      </c>
      <c r="B38" s="64">
        <f>VLOOKUP($A38,'Return Data'!$B$7:$R$1700,3,0)</f>
        <v>44026</v>
      </c>
      <c r="C38" s="65">
        <f>VLOOKUP($A38,'Return Data'!$B$7:$R$1700,4,0)</f>
        <v>42.2806</v>
      </c>
      <c r="D38" s="65">
        <f>VLOOKUP($A38,'Return Data'!$B$7:$R$1700,10,0)</f>
        <v>11.6859</v>
      </c>
      <c r="E38" s="66">
        <f t="shared" si="5"/>
        <v>60</v>
      </c>
      <c r="F38" s="65">
        <f>VLOOKUP($A38,'Return Data'!$B$7:$R$1700,11,0)</f>
        <v>-25.808</v>
      </c>
      <c r="G38" s="66">
        <f t="shared" si="6"/>
        <v>66</v>
      </c>
      <c r="H38" s="65">
        <f>VLOOKUP($A38,'Return Data'!$B$7:$R$1700,12,0)</f>
        <v>-14.4095</v>
      </c>
      <c r="I38" s="66">
        <f t="shared" si="7"/>
        <v>64</v>
      </c>
      <c r="J38" s="65">
        <f>VLOOKUP($A38,'Return Data'!$B$7:$R$1700,13,0)</f>
        <v>-22.327000000000002</v>
      </c>
      <c r="K38" s="66">
        <f t="shared" si="8"/>
        <v>64</v>
      </c>
      <c r="L38" s="65">
        <f>VLOOKUP($A38,'Return Data'!$B$7:$R$1700,17,0)</f>
        <v>-11.814299999999999</v>
      </c>
      <c r="M38" s="66">
        <f t="shared" si="9"/>
        <v>55</v>
      </c>
      <c r="N38" s="65">
        <f>VLOOKUP($A38,'Return Data'!$B$7:$R$1700,14,0)</f>
        <v>-11.000500000000001</v>
      </c>
      <c r="O38" s="66">
        <f t="shared" si="10"/>
        <v>49</v>
      </c>
      <c r="P38" s="65">
        <f>VLOOKUP($A38,'Return Data'!$B$7:$R$1700,15,0)</f>
        <v>-2.3492999999999999</v>
      </c>
      <c r="Q38" s="66">
        <f t="shared" si="11"/>
        <v>39</v>
      </c>
      <c r="R38" s="65">
        <f>VLOOKUP($A38,'Return Data'!$B$7:$R$1700,16,0)</f>
        <v>10.2159</v>
      </c>
      <c r="S38" s="67">
        <f t="shared" si="12"/>
        <v>27</v>
      </c>
    </row>
    <row r="39" spans="1:19" x14ac:dyDescent="0.3">
      <c r="A39" s="63" t="s">
        <v>297</v>
      </c>
      <c r="B39" s="64">
        <f>VLOOKUP($A39,'Return Data'!$B$7:$R$1700,3,0)</f>
        <v>44026</v>
      </c>
      <c r="C39" s="65">
        <f>VLOOKUP($A39,'Return Data'!$B$7:$R$1700,4,0)</f>
        <v>10.555</v>
      </c>
      <c r="D39" s="65">
        <f>VLOOKUP($A39,'Return Data'!$B$7:$R$1700,10,0)</f>
        <v>17.539000000000001</v>
      </c>
      <c r="E39" s="66">
        <f t="shared" si="5"/>
        <v>20</v>
      </c>
      <c r="F39" s="65">
        <f>VLOOKUP($A39,'Return Data'!$B$7:$R$1700,11,0)</f>
        <v>-3.7654999999999998</v>
      </c>
      <c r="G39" s="66">
        <f t="shared" si="6"/>
        <v>3</v>
      </c>
      <c r="H39" s="65"/>
      <c r="I39" s="66"/>
      <c r="J39" s="65"/>
      <c r="K39" s="66"/>
      <c r="L39" s="65"/>
      <c r="M39" s="66"/>
      <c r="N39" s="65"/>
      <c r="O39" s="66"/>
      <c r="P39" s="65"/>
      <c r="Q39" s="66"/>
      <c r="R39" s="65">
        <f>VLOOKUP($A39,'Return Data'!$B$7:$R$1700,16,0)</f>
        <v>5.55</v>
      </c>
      <c r="S39" s="67">
        <f t="shared" si="12"/>
        <v>41</v>
      </c>
    </row>
    <row r="40" spans="1:19" x14ac:dyDescent="0.3">
      <c r="A40" s="63" t="s">
        <v>298</v>
      </c>
      <c r="B40" s="64">
        <f>VLOOKUP($A40,'Return Data'!$B$7:$R$1700,3,0)</f>
        <v>44026</v>
      </c>
      <c r="C40" s="65">
        <f>VLOOKUP($A40,'Return Data'!$B$7:$R$1700,4,0)</f>
        <v>13.18</v>
      </c>
      <c r="D40" s="65">
        <f>VLOOKUP($A40,'Return Data'!$B$7:$R$1700,10,0)</f>
        <v>16.947600000000001</v>
      </c>
      <c r="E40" s="66">
        <f t="shared" si="5"/>
        <v>26</v>
      </c>
      <c r="F40" s="65">
        <f>VLOOKUP($A40,'Return Data'!$B$7:$R$1700,11,0)</f>
        <v>-11.9572</v>
      </c>
      <c r="G40" s="66">
        <f t="shared" si="6"/>
        <v>25</v>
      </c>
      <c r="H40" s="65">
        <f>VLOOKUP($A40,'Return Data'!$B$7:$R$1700,12,0)</f>
        <v>-6.3254999999999999</v>
      </c>
      <c r="I40" s="66">
        <f t="shared" si="7"/>
        <v>35</v>
      </c>
      <c r="J40" s="65">
        <f>VLOOKUP($A40,'Return Data'!$B$7:$R$1700,13,0)</f>
        <v>-8.0251000000000001</v>
      </c>
      <c r="K40" s="66">
        <f t="shared" si="8"/>
        <v>35</v>
      </c>
      <c r="L40" s="65">
        <f>VLOOKUP($A40,'Return Data'!$B$7:$R$1700,17,0)</f>
        <v>-3.4790000000000001</v>
      </c>
      <c r="M40" s="66">
        <f t="shared" si="9"/>
        <v>28</v>
      </c>
      <c r="N40" s="65">
        <f>VLOOKUP($A40,'Return Data'!$B$7:$R$1700,14,0)</f>
        <v>-0.15110000000000001</v>
      </c>
      <c r="O40" s="66">
        <f t="shared" si="10"/>
        <v>23</v>
      </c>
      <c r="P40" s="65"/>
      <c r="Q40" s="66"/>
      <c r="R40" s="65">
        <f>VLOOKUP($A40,'Return Data'!$B$7:$R$1700,16,0)</f>
        <v>6.1939000000000002</v>
      </c>
      <c r="S40" s="67">
        <f t="shared" si="12"/>
        <v>38</v>
      </c>
    </row>
    <row r="41" spans="1:19" x14ac:dyDescent="0.3">
      <c r="A41" s="63" t="s">
        <v>299</v>
      </c>
      <c r="B41" s="64">
        <f>VLOOKUP($A41,'Return Data'!$B$7:$R$1700,3,0)</f>
        <v>44026</v>
      </c>
      <c r="C41" s="65">
        <f>VLOOKUP($A41,'Return Data'!$B$7:$R$1700,4,0)</f>
        <v>518.08103251773696</v>
      </c>
      <c r="D41" s="65">
        <f>VLOOKUP($A41,'Return Data'!$B$7:$R$1700,10,0)</f>
        <v>17.6126</v>
      </c>
      <c r="E41" s="66">
        <f t="shared" si="5"/>
        <v>19</v>
      </c>
      <c r="F41" s="65">
        <f>VLOOKUP($A41,'Return Data'!$B$7:$R$1700,11,0)</f>
        <v>-11.6896</v>
      </c>
      <c r="G41" s="66">
        <f t="shared" si="6"/>
        <v>23</v>
      </c>
      <c r="H41" s="65">
        <f>VLOOKUP($A41,'Return Data'!$B$7:$R$1700,12,0)</f>
        <v>-3.8168000000000002</v>
      </c>
      <c r="I41" s="66">
        <f t="shared" si="7"/>
        <v>25</v>
      </c>
      <c r="J41" s="65">
        <f>VLOOKUP($A41,'Return Data'!$B$7:$R$1700,13,0)</f>
        <v>-8.8021999999999991</v>
      </c>
      <c r="K41" s="66">
        <f t="shared" si="8"/>
        <v>39</v>
      </c>
      <c r="L41" s="65">
        <f>VLOOKUP($A41,'Return Data'!$B$7:$R$1700,17,0)</f>
        <v>-4.5400999999999998</v>
      </c>
      <c r="M41" s="66">
        <f t="shared" si="9"/>
        <v>37</v>
      </c>
      <c r="N41" s="65">
        <f>VLOOKUP($A41,'Return Data'!$B$7:$R$1700,14,0)</f>
        <v>-2.8241000000000001</v>
      </c>
      <c r="O41" s="66">
        <f t="shared" si="10"/>
        <v>37</v>
      </c>
      <c r="P41" s="65">
        <f>VLOOKUP($A41,'Return Data'!$B$7:$R$1700,15,0)</f>
        <v>2.4769999999999999</v>
      </c>
      <c r="Q41" s="66">
        <f t="shared" si="11"/>
        <v>33</v>
      </c>
      <c r="R41" s="65">
        <f>VLOOKUP($A41,'Return Data'!$B$7:$R$1700,16,0)</f>
        <v>17.6358</v>
      </c>
      <c r="S41" s="67">
        <f t="shared" si="12"/>
        <v>6</v>
      </c>
    </row>
    <row r="42" spans="1:19" x14ac:dyDescent="0.3">
      <c r="A42" s="63" t="s">
        <v>300</v>
      </c>
      <c r="B42" s="64">
        <f>VLOOKUP($A42,'Return Data'!$B$7:$R$1700,3,0)</f>
        <v>44026</v>
      </c>
      <c r="C42" s="65">
        <f>VLOOKUP($A42,'Return Data'!$B$7:$R$1700,4,0)</f>
        <v>283.62765473022699</v>
      </c>
      <c r="D42" s="65">
        <f>VLOOKUP($A42,'Return Data'!$B$7:$R$1700,10,0)</f>
        <v>17.446400000000001</v>
      </c>
      <c r="E42" s="66">
        <f t="shared" si="5"/>
        <v>21</v>
      </c>
      <c r="F42" s="65">
        <f>VLOOKUP($A42,'Return Data'!$B$7:$R$1700,11,0)</f>
        <v>-11.1647</v>
      </c>
      <c r="G42" s="66">
        <f t="shared" si="6"/>
        <v>19</v>
      </c>
      <c r="H42" s="65">
        <f>VLOOKUP($A42,'Return Data'!$B$7:$R$1700,12,0)</f>
        <v>-3.3565</v>
      </c>
      <c r="I42" s="66">
        <f t="shared" si="7"/>
        <v>22</v>
      </c>
      <c r="J42" s="65">
        <f>VLOOKUP($A42,'Return Data'!$B$7:$R$1700,13,0)</f>
        <v>-8.1216000000000008</v>
      </c>
      <c r="K42" s="66">
        <f t="shared" si="8"/>
        <v>36</v>
      </c>
      <c r="L42" s="65">
        <f>VLOOKUP($A42,'Return Data'!$B$7:$R$1700,17,0)</f>
        <v>-4.1870000000000003</v>
      </c>
      <c r="M42" s="66">
        <f t="shared" si="9"/>
        <v>32</v>
      </c>
      <c r="N42" s="65">
        <f>VLOOKUP($A42,'Return Data'!$B$7:$R$1700,14,0)</f>
        <v>-1.4116</v>
      </c>
      <c r="O42" s="66">
        <f t="shared" si="10"/>
        <v>31</v>
      </c>
      <c r="P42" s="65">
        <f>VLOOKUP($A42,'Return Data'!$B$7:$R$1700,15,0)</f>
        <v>5.4836</v>
      </c>
      <c r="Q42" s="66">
        <f t="shared" si="11"/>
        <v>16</v>
      </c>
      <c r="R42" s="65">
        <f>VLOOKUP($A42,'Return Data'!$B$7:$R$1700,16,0)</f>
        <v>14.755599999999999</v>
      </c>
      <c r="S42" s="67">
        <f t="shared" si="12"/>
        <v>12</v>
      </c>
    </row>
    <row r="43" spans="1:19" x14ac:dyDescent="0.3">
      <c r="A43" s="63" t="s">
        <v>301</v>
      </c>
      <c r="B43" s="64">
        <f>VLOOKUP($A43,'Return Data'!$B$7:$R$1700,3,0)</f>
        <v>44026</v>
      </c>
      <c r="C43" s="65">
        <f>VLOOKUP($A43,'Return Data'!$B$7:$R$1700,4,0)</f>
        <v>94.937899999999999</v>
      </c>
      <c r="D43" s="65">
        <f>VLOOKUP($A43,'Return Data'!$B$7:$R$1700,10,0)</f>
        <v>22.570599999999999</v>
      </c>
      <c r="E43" s="66">
        <f t="shared" si="5"/>
        <v>4</v>
      </c>
      <c r="F43" s="65">
        <f>VLOOKUP($A43,'Return Data'!$B$7:$R$1700,11,0)</f>
        <v>-0.75060000000000004</v>
      </c>
      <c r="G43" s="66">
        <f t="shared" si="6"/>
        <v>1</v>
      </c>
      <c r="H43" s="65">
        <f>VLOOKUP($A43,'Return Data'!$B$7:$R$1700,12,0)</f>
        <v>7.3895</v>
      </c>
      <c r="I43" s="66">
        <f t="shared" si="7"/>
        <v>1</v>
      </c>
      <c r="J43" s="65">
        <f>VLOOKUP($A43,'Return Data'!$B$7:$R$1700,13,0)</f>
        <v>8.5300000000000001E-2</v>
      </c>
      <c r="K43" s="66">
        <f t="shared" si="8"/>
        <v>8</v>
      </c>
      <c r="L43" s="65">
        <f>VLOOKUP($A43,'Return Data'!$B$7:$R$1700,17,0)</f>
        <v>2.5278999999999998</v>
      </c>
      <c r="M43" s="66">
        <f t="shared" si="9"/>
        <v>4</v>
      </c>
      <c r="N43" s="65">
        <f>VLOOKUP($A43,'Return Data'!$B$7:$R$1700,14,0)</f>
        <v>2.8485</v>
      </c>
      <c r="O43" s="66">
        <f t="shared" si="10"/>
        <v>9</v>
      </c>
      <c r="P43" s="65">
        <f>VLOOKUP($A43,'Return Data'!$B$7:$R$1700,15,0)</f>
        <v>10.103199999999999</v>
      </c>
      <c r="Q43" s="66">
        <f t="shared" si="11"/>
        <v>3</v>
      </c>
      <c r="R43" s="65">
        <f>VLOOKUP($A43,'Return Data'!$B$7:$R$1700,16,0)</f>
        <v>11.724</v>
      </c>
      <c r="S43" s="67">
        <f t="shared" si="12"/>
        <v>22</v>
      </c>
    </row>
    <row r="44" spans="1:19" x14ac:dyDescent="0.3">
      <c r="A44" s="63" t="s">
        <v>302</v>
      </c>
      <c r="B44" s="64">
        <f>VLOOKUP($A44,'Return Data'!$B$7:$R$1700,3,0)</f>
        <v>44026</v>
      </c>
      <c r="C44" s="65">
        <f>VLOOKUP($A44,'Return Data'!$B$7:$R$1700,4,0)</f>
        <v>44.13</v>
      </c>
      <c r="D44" s="65">
        <f>VLOOKUP($A44,'Return Data'!$B$7:$R$1700,10,0)</f>
        <v>12.98</v>
      </c>
      <c r="E44" s="66">
        <f t="shared" si="5"/>
        <v>55</v>
      </c>
      <c r="F44" s="65">
        <f>VLOOKUP($A44,'Return Data'!$B$7:$R$1700,11,0)</f>
        <v>-17.744599999999998</v>
      </c>
      <c r="G44" s="66">
        <f t="shared" si="6"/>
        <v>55</v>
      </c>
      <c r="H44" s="65">
        <f>VLOOKUP($A44,'Return Data'!$B$7:$R$1700,12,0)</f>
        <v>-11.5808</v>
      </c>
      <c r="I44" s="66">
        <f t="shared" si="7"/>
        <v>53</v>
      </c>
      <c r="J44" s="65">
        <f>VLOOKUP($A44,'Return Data'!$B$7:$R$1700,13,0)</f>
        <v>-17.9129</v>
      </c>
      <c r="K44" s="66">
        <f t="shared" si="8"/>
        <v>57</v>
      </c>
      <c r="L44" s="65">
        <f>VLOOKUP($A44,'Return Data'!$B$7:$R$1700,17,0)</f>
        <v>-8.3999000000000006</v>
      </c>
      <c r="M44" s="66">
        <f t="shared" si="9"/>
        <v>54</v>
      </c>
      <c r="N44" s="65">
        <f>VLOOKUP($A44,'Return Data'!$B$7:$R$1700,14,0)</f>
        <v>-4.0928000000000004</v>
      </c>
      <c r="O44" s="66">
        <f t="shared" si="10"/>
        <v>44</v>
      </c>
      <c r="P44" s="65">
        <f>VLOOKUP($A44,'Return Data'!$B$7:$R$1700,15,0)</f>
        <v>2.7801999999999998</v>
      </c>
      <c r="Q44" s="66">
        <f t="shared" si="11"/>
        <v>30</v>
      </c>
      <c r="R44" s="65">
        <f>VLOOKUP($A44,'Return Data'!$B$7:$R$1700,16,0)</f>
        <v>13.493600000000001</v>
      </c>
      <c r="S44" s="67">
        <f t="shared" si="12"/>
        <v>16</v>
      </c>
    </row>
    <row r="45" spans="1:19" x14ac:dyDescent="0.3">
      <c r="A45" s="63" t="s">
        <v>373</v>
      </c>
      <c r="B45" s="64">
        <f>VLOOKUP($A45,'Return Data'!$B$7:$R$1700,3,0)</f>
        <v>44026</v>
      </c>
      <c r="C45" s="65">
        <f>VLOOKUP($A45,'Return Data'!$B$7:$R$1700,4,0)</f>
        <v>406.540056381787</v>
      </c>
      <c r="D45" s="65">
        <f>VLOOKUP($A45,'Return Data'!$B$7:$R$1700,10,0)</f>
        <v>16.8582</v>
      </c>
      <c r="E45" s="66">
        <f t="shared" si="5"/>
        <v>27</v>
      </c>
      <c r="F45" s="65">
        <f>VLOOKUP($A45,'Return Data'!$B$7:$R$1700,11,0)</f>
        <v>-11.1958</v>
      </c>
      <c r="G45" s="66">
        <f t="shared" si="6"/>
        <v>20</v>
      </c>
      <c r="H45" s="65">
        <f>VLOOKUP($A45,'Return Data'!$B$7:$R$1700,12,0)</f>
        <v>-2.9613</v>
      </c>
      <c r="I45" s="66">
        <f t="shared" si="7"/>
        <v>20</v>
      </c>
      <c r="J45" s="65">
        <f>VLOOKUP($A45,'Return Data'!$B$7:$R$1700,13,0)</f>
        <v>-7.1409000000000002</v>
      </c>
      <c r="K45" s="66">
        <f t="shared" si="8"/>
        <v>30</v>
      </c>
      <c r="L45" s="65">
        <f>VLOOKUP($A45,'Return Data'!$B$7:$R$1700,17,0)</f>
        <v>-1.5972999999999999</v>
      </c>
      <c r="M45" s="66">
        <f t="shared" si="9"/>
        <v>16</v>
      </c>
      <c r="N45" s="65">
        <f>VLOOKUP($A45,'Return Data'!$B$7:$R$1700,14,0)</f>
        <v>-1.8985000000000001</v>
      </c>
      <c r="O45" s="66">
        <f t="shared" si="10"/>
        <v>33</v>
      </c>
      <c r="P45" s="65">
        <f>VLOOKUP($A45,'Return Data'!$B$7:$R$1700,15,0)</f>
        <v>2.3757000000000001</v>
      </c>
      <c r="Q45" s="66">
        <f t="shared" si="11"/>
        <v>35</v>
      </c>
      <c r="R45" s="65">
        <f>VLOOKUP($A45,'Return Data'!$B$7:$R$1700,16,0)</f>
        <v>14.532</v>
      </c>
      <c r="S45" s="67">
        <f t="shared" si="12"/>
        <v>14</v>
      </c>
    </row>
    <row r="46" spans="1:19" x14ac:dyDescent="0.3">
      <c r="A46" s="63" t="s">
        <v>304</v>
      </c>
      <c r="B46" s="64">
        <f>VLOOKUP($A46,'Return Data'!$B$7:$R$1700,3,0)</f>
        <v>44026</v>
      </c>
      <c r="C46" s="65">
        <f>VLOOKUP($A46,'Return Data'!$B$7:$R$1700,4,0)</f>
        <v>12.6797</v>
      </c>
      <c r="D46" s="65">
        <f>VLOOKUP($A46,'Return Data'!$B$7:$R$1700,10,0)</f>
        <v>18.7638</v>
      </c>
      <c r="E46" s="66">
        <f t="shared" si="5"/>
        <v>14</v>
      </c>
      <c r="F46" s="65">
        <f>VLOOKUP($A46,'Return Data'!$B$7:$R$1700,11,0)</f>
        <v>-11.548500000000001</v>
      </c>
      <c r="G46" s="66">
        <f t="shared" si="6"/>
        <v>22</v>
      </c>
      <c r="H46" s="65">
        <f>VLOOKUP($A46,'Return Data'!$B$7:$R$1700,12,0)</f>
        <v>-3.4479000000000002</v>
      </c>
      <c r="I46" s="66">
        <f t="shared" si="7"/>
        <v>24</v>
      </c>
      <c r="J46" s="65">
        <f>VLOOKUP($A46,'Return Data'!$B$7:$R$1700,13,0)</f>
        <v>-7.5728999999999997</v>
      </c>
      <c r="K46" s="66">
        <f t="shared" si="8"/>
        <v>33</v>
      </c>
      <c r="L46" s="65">
        <f>VLOOKUP($A46,'Return Data'!$B$7:$R$1700,17,0)</f>
        <v>0.96020000000000005</v>
      </c>
      <c r="M46" s="66">
        <f t="shared" si="9"/>
        <v>8</v>
      </c>
      <c r="N46" s="65">
        <f>VLOOKUP($A46,'Return Data'!$B$7:$R$1700,14,0)</f>
        <v>-2.3079000000000001</v>
      </c>
      <c r="O46" s="66">
        <f t="shared" si="10"/>
        <v>36</v>
      </c>
      <c r="P46" s="65"/>
      <c r="Q46" s="66"/>
      <c r="R46" s="65">
        <f>VLOOKUP($A46,'Return Data'!$B$7:$R$1700,16,0)</f>
        <v>5.6896000000000004</v>
      </c>
      <c r="S46" s="67">
        <f t="shared" si="12"/>
        <v>40</v>
      </c>
    </row>
    <row r="47" spans="1:19" x14ac:dyDescent="0.3">
      <c r="A47" s="63" t="s">
        <v>305</v>
      </c>
      <c r="B47" s="64">
        <f>VLOOKUP($A47,'Return Data'!$B$7:$R$1700,3,0)</f>
        <v>44026</v>
      </c>
      <c r="C47" s="65">
        <f>VLOOKUP($A47,'Return Data'!$B$7:$R$1700,4,0)</f>
        <v>13.201499999999999</v>
      </c>
      <c r="D47" s="65">
        <f>VLOOKUP($A47,'Return Data'!$B$7:$R$1700,10,0)</f>
        <v>19.468399999999999</v>
      </c>
      <c r="E47" s="66">
        <f t="shared" si="5"/>
        <v>8</v>
      </c>
      <c r="F47" s="65">
        <f>VLOOKUP($A47,'Return Data'!$B$7:$R$1700,11,0)</f>
        <v>-10.696300000000001</v>
      </c>
      <c r="G47" s="66">
        <f t="shared" si="6"/>
        <v>18</v>
      </c>
      <c r="H47" s="65">
        <f>VLOOKUP($A47,'Return Data'!$B$7:$R$1700,12,0)</f>
        <v>-2.6968999999999999</v>
      </c>
      <c r="I47" s="66">
        <f t="shared" si="7"/>
        <v>17</v>
      </c>
      <c r="J47" s="65">
        <f>VLOOKUP($A47,'Return Data'!$B$7:$R$1700,13,0)</f>
        <v>-6.2773000000000003</v>
      </c>
      <c r="K47" s="66">
        <f t="shared" si="8"/>
        <v>28</v>
      </c>
      <c r="L47" s="65">
        <f>VLOOKUP($A47,'Return Data'!$B$7:$R$1700,17,0)</f>
        <v>-0.13159999999999999</v>
      </c>
      <c r="M47" s="66">
        <f t="shared" si="9"/>
        <v>11</v>
      </c>
      <c r="N47" s="65">
        <f>VLOOKUP($A47,'Return Data'!$B$7:$R$1700,14,0)</f>
        <v>-1.6616</v>
      </c>
      <c r="O47" s="66">
        <f t="shared" si="10"/>
        <v>32</v>
      </c>
      <c r="P47" s="65">
        <f>VLOOKUP($A47,'Return Data'!$B$7:$R$1700,15,0)</f>
        <v>5.3472</v>
      </c>
      <c r="Q47" s="66">
        <f t="shared" si="11"/>
        <v>18</v>
      </c>
      <c r="R47" s="65">
        <f>VLOOKUP($A47,'Return Data'!$B$7:$R$1700,16,0)</f>
        <v>5.3422999999999998</v>
      </c>
      <c r="S47" s="67">
        <f t="shared" si="12"/>
        <v>42</v>
      </c>
    </row>
    <row r="48" spans="1:19" x14ac:dyDescent="0.3">
      <c r="A48" s="63" t="s">
        <v>306</v>
      </c>
      <c r="B48" s="64">
        <f>VLOOKUP($A48,'Return Data'!$B$7:$R$1700,3,0)</f>
        <v>44026</v>
      </c>
      <c r="C48" s="65">
        <f>VLOOKUP($A48,'Return Data'!$B$7:$R$1700,4,0)</f>
        <v>12.357799999999999</v>
      </c>
      <c r="D48" s="65">
        <f>VLOOKUP($A48,'Return Data'!$B$7:$R$1700,10,0)</f>
        <v>20.454599999999999</v>
      </c>
      <c r="E48" s="66">
        <f t="shared" si="5"/>
        <v>6</v>
      </c>
      <c r="F48" s="65">
        <f>VLOOKUP($A48,'Return Data'!$B$7:$R$1700,11,0)</f>
        <v>-13.2658</v>
      </c>
      <c r="G48" s="66">
        <f t="shared" si="6"/>
        <v>35</v>
      </c>
      <c r="H48" s="65">
        <f>VLOOKUP($A48,'Return Data'!$B$7:$R$1700,12,0)</f>
        <v>-5.7038000000000002</v>
      </c>
      <c r="I48" s="66">
        <f t="shared" si="7"/>
        <v>30</v>
      </c>
      <c r="J48" s="65">
        <f>VLOOKUP($A48,'Return Data'!$B$7:$R$1700,13,0)</f>
        <v>-8.9108000000000001</v>
      </c>
      <c r="K48" s="66">
        <f t="shared" si="8"/>
        <v>40</v>
      </c>
      <c r="L48" s="65">
        <f>VLOOKUP($A48,'Return Data'!$B$7:$R$1700,17,0)</f>
        <v>-2.7418999999999998</v>
      </c>
      <c r="M48" s="66">
        <f t="shared" si="9"/>
        <v>24</v>
      </c>
      <c r="N48" s="65">
        <f>VLOOKUP($A48,'Return Data'!$B$7:$R$1700,14,0)</f>
        <v>-3.2018</v>
      </c>
      <c r="O48" s="66">
        <f t="shared" si="10"/>
        <v>40</v>
      </c>
      <c r="P48" s="65">
        <f>VLOOKUP($A48,'Return Data'!$B$7:$R$1700,15,0)</f>
        <v>3.4470000000000001</v>
      </c>
      <c r="Q48" s="66">
        <f t="shared" si="11"/>
        <v>25</v>
      </c>
      <c r="R48" s="65">
        <f>VLOOKUP($A48,'Return Data'!$B$7:$R$1700,16,0)</f>
        <v>4.0518000000000001</v>
      </c>
      <c r="S48" s="67">
        <f t="shared" si="12"/>
        <v>45</v>
      </c>
    </row>
    <row r="49" spans="1:19" x14ac:dyDescent="0.3">
      <c r="A49" s="63" t="s">
        <v>307</v>
      </c>
      <c r="B49" s="64">
        <f>VLOOKUP($A49,'Return Data'!$B$7:$R$1700,3,0)</f>
        <v>44026</v>
      </c>
      <c r="C49" s="65">
        <f>VLOOKUP($A49,'Return Data'!$B$7:$R$1700,4,0)</f>
        <v>13.150600000000001</v>
      </c>
      <c r="D49" s="65">
        <f>VLOOKUP($A49,'Return Data'!$B$7:$R$1700,10,0)</f>
        <v>14.367000000000001</v>
      </c>
      <c r="E49" s="66">
        <f t="shared" si="5"/>
        <v>43</v>
      </c>
      <c r="F49" s="65">
        <f>VLOOKUP($A49,'Return Data'!$B$7:$R$1700,11,0)</f>
        <v>-9.1684000000000001</v>
      </c>
      <c r="G49" s="66">
        <f t="shared" si="6"/>
        <v>12</v>
      </c>
      <c r="H49" s="65">
        <f>VLOOKUP($A49,'Return Data'!$B$7:$R$1700,12,0)</f>
        <v>-0.92889999999999995</v>
      </c>
      <c r="I49" s="66">
        <f t="shared" si="7"/>
        <v>10</v>
      </c>
      <c r="J49" s="65">
        <f>VLOOKUP($A49,'Return Data'!$B$7:$R$1700,13,0)</f>
        <v>3.5554000000000001</v>
      </c>
      <c r="K49" s="66">
        <f t="shared" si="8"/>
        <v>5</v>
      </c>
      <c r="L49" s="65">
        <f>VLOOKUP($A49,'Return Data'!$B$7:$R$1700,17,0)</f>
        <v>2.4316</v>
      </c>
      <c r="M49" s="66">
        <f t="shared" si="9"/>
        <v>6</v>
      </c>
      <c r="N49" s="65">
        <f>VLOOKUP($A49,'Return Data'!$B$7:$R$1700,14,0)</f>
        <v>4.7426000000000004</v>
      </c>
      <c r="O49" s="66">
        <f t="shared" si="10"/>
        <v>4</v>
      </c>
      <c r="P49" s="65"/>
      <c r="Q49" s="66"/>
      <c r="R49" s="65">
        <f>VLOOKUP($A49,'Return Data'!$B$7:$R$1700,16,0)</f>
        <v>8.6798999999999999</v>
      </c>
      <c r="S49" s="67">
        <f t="shared" si="12"/>
        <v>35</v>
      </c>
    </row>
    <row r="50" spans="1:19" x14ac:dyDescent="0.3">
      <c r="A50" s="63" t="s">
        <v>308</v>
      </c>
      <c r="B50" s="64">
        <f>VLOOKUP($A50,'Return Data'!$B$7:$R$1700,3,0)</f>
        <v>44026</v>
      </c>
      <c r="C50" s="65">
        <f>VLOOKUP($A50,'Return Data'!$B$7:$R$1700,4,0)</f>
        <v>9.9038000000000004</v>
      </c>
      <c r="D50" s="65">
        <f>VLOOKUP($A50,'Return Data'!$B$7:$R$1700,10,0)</f>
        <v>14.817299999999999</v>
      </c>
      <c r="E50" s="66">
        <f t="shared" si="5"/>
        <v>42</v>
      </c>
      <c r="F50" s="65">
        <f>VLOOKUP($A50,'Return Data'!$B$7:$R$1700,11,0)</f>
        <v>-13.112399999999999</v>
      </c>
      <c r="G50" s="66">
        <f t="shared" si="6"/>
        <v>34</v>
      </c>
      <c r="H50" s="65">
        <f>VLOOKUP($A50,'Return Data'!$B$7:$R$1700,12,0)</f>
        <v>-4.4421999999999997</v>
      </c>
      <c r="I50" s="66">
        <f t="shared" si="7"/>
        <v>28</v>
      </c>
      <c r="J50" s="65">
        <f>VLOOKUP($A50,'Return Data'!$B$7:$R$1700,13,0)</f>
        <v>-5.9424000000000001</v>
      </c>
      <c r="K50" s="66">
        <f t="shared" si="8"/>
        <v>27</v>
      </c>
      <c r="L50" s="65"/>
      <c r="M50" s="66"/>
      <c r="N50" s="65"/>
      <c r="O50" s="66"/>
      <c r="P50" s="65"/>
      <c r="Q50" s="66"/>
      <c r="R50" s="65">
        <f>VLOOKUP($A50,'Return Data'!$B$7:$R$1700,16,0)</f>
        <v>-0.48349999999999999</v>
      </c>
      <c r="S50" s="67">
        <f t="shared" si="12"/>
        <v>51</v>
      </c>
    </row>
    <row r="51" spans="1:19" x14ac:dyDescent="0.3">
      <c r="A51" s="63" t="s">
        <v>309</v>
      </c>
      <c r="B51" s="64">
        <f>VLOOKUP($A51,'Return Data'!$B$7:$R$1700,3,0)</f>
        <v>44026</v>
      </c>
      <c r="C51" s="65">
        <f>VLOOKUP($A51,'Return Data'!$B$7:$R$1700,4,0)</f>
        <v>9.4015000000000004</v>
      </c>
      <c r="D51" s="65">
        <f>VLOOKUP($A51,'Return Data'!$B$7:$R$1700,10,0)</f>
        <v>10.5968</v>
      </c>
      <c r="E51" s="66">
        <f t="shared" si="5"/>
        <v>64</v>
      </c>
      <c r="F51" s="65">
        <f>VLOOKUP($A51,'Return Data'!$B$7:$R$1700,11,0)</f>
        <v>-14.2965</v>
      </c>
      <c r="G51" s="66">
        <f t="shared" si="6"/>
        <v>38</v>
      </c>
      <c r="H51" s="65">
        <f>VLOOKUP($A51,'Return Data'!$B$7:$R$1700,12,0)</f>
        <v>-7.2042999999999999</v>
      </c>
      <c r="I51" s="66">
        <f t="shared" si="7"/>
        <v>38</v>
      </c>
      <c r="J51" s="65">
        <f>VLOOKUP($A51,'Return Data'!$B$7:$R$1700,13,0)</f>
        <v>-7.2098000000000004</v>
      </c>
      <c r="K51" s="66">
        <f t="shared" si="8"/>
        <v>31</v>
      </c>
      <c r="L51" s="65">
        <f>VLOOKUP($A51,'Return Data'!$B$7:$R$1700,17,0)</f>
        <v>-1.9559</v>
      </c>
      <c r="M51" s="66">
        <f t="shared" si="9"/>
        <v>20</v>
      </c>
      <c r="N51" s="65"/>
      <c r="O51" s="66"/>
      <c r="P51" s="65"/>
      <c r="Q51" s="66"/>
      <c r="R51" s="65">
        <f>VLOOKUP($A51,'Return Data'!$B$7:$R$1700,16,0)</f>
        <v>-2.6461000000000001</v>
      </c>
      <c r="S51" s="67">
        <f t="shared" si="12"/>
        <v>52</v>
      </c>
    </row>
    <row r="52" spans="1:19" x14ac:dyDescent="0.3">
      <c r="A52" s="63" t="s">
        <v>310</v>
      </c>
      <c r="B52" s="64">
        <f>VLOOKUP($A52,'Return Data'!$B$7:$R$1700,3,0)</f>
        <v>44026</v>
      </c>
      <c r="C52" s="65">
        <f>VLOOKUP($A52,'Return Data'!$B$7:$R$1700,4,0)</f>
        <v>39.2607</v>
      </c>
      <c r="D52" s="65">
        <f>VLOOKUP($A52,'Return Data'!$B$7:$R$1700,10,0)</f>
        <v>16.396999999999998</v>
      </c>
      <c r="E52" s="66">
        <f t="shared" si="5"/>
        <v>30</v>
      </c>
      <c r="F52" s="65">
        <f>VLOOKUP($A52,'Return Data'!$B$7:$R$1700,11,0)</f>
        <v>-4.72</v>
      </c>
      <c r="G52" s="66">
        <f t="shared" si="6"/>
        <v>4</v>
      </c>
      <c r="H52" s="65">
        <f>VLOOKUP($A52,'Return Data'!$B$7:$R$1700,12,0)</f>
        <v>4.3312999999999997</v>
      </c>
      <c r="I52" s="66">
        <f t="shared" si="7"/>
        <v>4</v>
      </c>
      <c r="J52" s="65">
        <f>VLOOKUP($A52,'Return Data'!$B$7:$R$1700,13,0)</f>
        <v>6.0758999999999999</v>
      </c>
      <c r="K52" s="66">
        <f t="shared" si="8"/>
        <v>4</v>
      </c>
      <c r="L52" s="65">
        <f>VLOOKUP($A52,'Return Data'!$B$7:$R$1700,17,0)</f>
        <v>8.9354999999999993</v>
      </c>
      <c r="M52" s="66">
        <f t="shared" si="9"/>
        <v>2</v>
      </c>
      <c r="N52" s="65">
        <f>VLOOKUP($A52,'Return Data'!$B$7:$R$1700,14,0)</f>
        <v>4.7023999999999999</v>
      </c>
      <c r="O52" s="66">
        <f t="shared" si="10"/>
        <v>5</v>
      </c>
      <c r="P52" s="65">
        <f>VLOOKUP($A52,'Return Data'!$B$7:$R$1700,15,0)</f>
        <v>11.019299999999999</v>
      </c>
      <c r="Q52" s="66">
        <f t="shared" si="11"/>
        <v>1</v>
      </c>
      <c r="R52" s="65">
        <f>VLOOKUP($A52,'Return Data'!$B$7:$R$1700,16,0)</f>
        <v>17.9161</v>
      </c>
      <c r="S52" s="67">
        <f t="shared" si="12"/>
        <v>5</v>
      </c>
    </row>
    <row r="53" spans="1:19" x14ac:dyDescent="0.3">
      <c r="A53" s="63" t="s">
        <v>311</v>
      </c>
      <c r="B53" s="64">
        <f>VLOOKUP($A53,'Return Data'!$B$7:$R$1700,3,0)</f>
        <v>44026</v>
      </c>
      <c r="C53" s="65">
        <f>VLOOKUP($A53,'Return Data'!$B$7:$R$1700,4,0)</f>
        <v>27.6952</v>
      </c>
      <c r="D53" s="65">
        <f>VLOOKUP($A53,'Return Data'!$B$7:$R$1700,10,0)</f>
        <v>12.315899999999999</v>
      </c>
      <c r="E53" s="66">
        <f t="shared" si="5"/>
        <v>57</v>
      </c>
      <c r="F53" s="65">
        <f>VLOOKUP($A53,'Return Data'!$B$7:$R$1700,11,0)</f>
        <v>-3.7425000000000002</v>
      </c>
      <c r="G53" s="66">
        <f t="shared" si="6"/>
        <v>2</v>
      </c>
      <c r="H53" s="65">
        <f>VLOOKUP($A53,'Return Data'!$B$7:$R$1700,12,0)</f>
        <v>5.6475999999999997</v>
      </c>
      <c r="I53" s="66">
        <f t="shared" si="7"/>
        <v>2</v>
      </c>
      <c r="J53" s="65">
        <f>VLOOKUP($A53,'Return Data'!$B$7:$R$1700,13,0)</f>
        <v>9.1445000000000007</v>
      </c>
      <c r="K53" s="66">
        <f t="shared" si="8"/>
        <v>1</v>
      </c>
      <c r="L53" s="65">
        <f>VLOOKUP($A53,'Return Data'!$B$7:$R$1700,17,0)</f>
        <v>10.3262</v>
      </c>
      <c r="M53" s="66">
        <f t="shared" si="9"/>
        <v>1</v>
      </c>
      <c r="N53" s="65">
        <f>VLOOKUP($A53,'Return Data'!$B$7:$R$1700,14,0)</f>
        <v>8.2881</v>
      </c>
      <c r="O53" s="66">
        <f t="shared" si="10"/>
        <v>1</v>
      </c>
      <c r="P53" s="65">
        <f>VLOOKUP($A53,'Return Data'!$B$7:$R$1700,15,0)</f>
        <v>10.428100000000001</v>
      </c>
      <c r="Q53" s="66">
        <f t="shared" si="11"/>
        <v>2</v>
      </c>
      <c r="R53" s="65">
        <f>VLOOKUP($A53,'Return Data'!$B$7:$R$1700,16,0)</f>
        <v>17.545999999999999</v>
      </c>
      <c r="S53" s="67">
        <f t="shared" si="12"/>
        <v>7</v>
      </c>
    </row>
    <row r="54" spans="1:19" x14ac:dyDescent="0.3">
      <c r="A54" s="63" t="s">
        <v>312</v>
      </c>
      <c r="B54" s="64">
        <f>VLOOKUP($A54,'Return Data'!$B$7:$R$1700,3,0)</f>
        <v>44026</v>
      </c>
      <c r="C54" s="65">
        <f>VLOOKUP($A54,'Return Data'!$B$7:$R$1700,4,0)</f>
        <v>10.456799999999999</v>
      </c>
      <c r="D54" s="65">
        <f>VLOOKUP($A54,'Return Data'!$B$7:$R$1700,10,0)</f>
        <v>13.562099999999999</v>
      </c>
      <c r="E54" s="66">
        <f t="shared" si="5"/>
        <v>50</v>
      </c>
      <c r="F54" s="65">
        <f>VLOOKUP($A54,'Return Data'!$B$7:$R$1700,11,0)</f>
        <v>-7.4611000000000001</v>
      </c>
      <c r="G54" s="66">
        <f t="shared" si="6"/>
        <v>10</v>
      </c>
      <c r="H54" s="65">
        <f>VLOOKUP($A54,'Return Data'!$B$7:$R$1700,12,0)</f>
        <v>-0.2984</v>
      </c>
      <c r="I54" s="66">
        <f t="shared" si="7"/>
        <v>9</v>
      </c>
      <c r="J54" s="65">
        <f>VLOOKUP($A54,'Return Data'!$B$7:$R$1700,13,0)</f>
        <v>0.52590000000000003</v>
      </c>
      <c r="K54" s="66">
        <f t="shared" si="8"/>
        <v>7</v>
      </c>
      <c r="L54" s="65"/>
      <c r="M54" s="66"/>
      <c r="N54" s="65"/>
      <c r="O54" s="66"/>
      <c r="P54" s="65"/>
      <c r="Q54" s="66"/>
      <c r="R54" s="65">
        <f>VLOOKUP($A54,'Return Data'!$B$7:$R$1700,16,0)</f>
        <v>3.0884</v>
      </c>
      <c r="S54" s="67">
        <f t="shared" si="12"/>
        <v>48</v>
      </c>
    </row>
    <row r="55" spans="1:19" x14ac:dyDescent="0.3">
      <c r="A55" s="63" t="s">
        <v>313</v>
      </c>
      <c r="B55" s="64">
        <f>VLOOKUP($A55,'Return Data'!$B$7:$R$1700,3,0)</f>
        <v>44026</v>
      </c>
      <c r="C55" s="65">
        <f>VLOOKUP($A55,'Return Data'!$B$7:$R$1700,4,0)</f>
        <v>86.199600000000004</v>
      </c>
      <c r="D55" s="65">
        <f>VLOOKUP($A55,'Return Data'!$B$7:$R$1700,10,0)</f>
        <v>15.609</v>
      </c>
      <c r="E55" s="66">
        <f t="shared" si="5"/>
        <v>33</v>
      </c>
      <c r="F55" s="65">
        <f>VLOOKUP($A55,'Return Data'!$B$7:$R$1700,11,0)</f>
        <v>-17.436800000000002</v>
      </c>
      <c r="G55" s="66">
        <f t="shared" si="6"/>
        <v>53</v>
      </c>
      <c r="H55" s="65">
        <f>VLOOKUP($A55,'Return Data'!$B$7:$R$1700,12,0)</f>
        <v>-11.530799999999999</v>
      </c>
      <c r="I55" s="66">
        <f t="shared" si="7"/>
        <v>52</v>
      </c>
      <c r="J55" s="65">
        <f>VLOOKUP($A55,'Return Data'!$B$7:$R$1700,13,0)</f>
        <v>-13.2453</v>
      </c>
      <c r="K55" s="66">
        <f t="shared" si="8"/>
        <v>51</v>
      </c>
      <c r="L55" s="65">
        <f>VLOOKUP($A55,'Return Data'!$B$7:$R$1700,17,0)</f>
        <v>-7.7026000000000003</v>
      </c>
      <c r="M55" s="66">
        <f t="shared" si="9"/>
        <v>52</v>
      </c>
      <c r="N55" s="65">
        <f>VLOOKUP($A55,'Return Data'!$B$7:$R$1700,14,0)</f>
        <v>-4.4882</v>
      </c>
      <c r="O55" s="66">
        <f t="shared" si="10"/>
        <v>45</v>
      </c>
      <c r="P55" s="65">
        <f>VLOOKUP($A55,'Return Data'!$B$7:$R$1700,15,0)</f>
        <v>2.653</v>
      </c>
      <c r="Q55" s="66">
        <f t="shared" si="11"/>
        <v>31</v>
      </c>
      <c r="R55" s="65">
        <f>VLOOKUP($A55,'Return Data'!$B$7:$R$1700,16,0)</f>
        <v>13.126799999999999</v>
      </c>
      <c r="S55" s="67">
        <f t="shared" si="12"/>
        <v>18</v>
      </c>
    </row>
    <row r="56" spans="1:19" x14ac:dyDescent="0.3">
      <c r="A56" s="63" t="s">
        <v>314</v>
      </c>
      <c r="B56" s="64">
        <f>VLOOKUP($A56,'Return Data'!$B$7:$R$1700,3,0)</f>
        <v>44026</v>
      </c>
      <c r="C56" s="65">
        <f>VLOOKUP($A56,'Return Data'!$B$7:$R$1700,4,0)</f>
        <v>7.7901999999999996</v>
      </c>
      <c r="D56" s="65">
        <f>VLOOKUP($A56,'Return Data'!$B$7:$R$1700,10,0)</f>
        <v>17.756799999999998</v>
      </c>
      <c r="E56" s="66">
        <f t="shared" si="5"/>
        <v>17</v>
      </c>
      <c r="F56" s="65">
        <f>VLOOKUP($A56,'Return Data'!$B$7:$R$1700,11,0)</f>
        <v>-19.1645</v>
      </c>
      <c r="G56" s="66">
        <f t="shared" si="6"/>
        <v>59</v>
      </c>
      <c r="H56" s="65">
        <f>VLOOKUP($A56,'Return Data'!$B$7:$R$1700,12,0)</f>
        <v>-12.332700000000001</v>
      </c>
      <c r="I56" s="66">
        <f t="shared" si="7"/>
        <v>58</v>
      </c>
      <c r="J56" s="65">
        <f>VLOOKUP($A56,'Return Data'!$B$7:$R$1700,13,0)</f>
        <v>-20.148</v>
      </c>
      <c r="K56" s="66">
        <f t="shared" si="8"/>
        <v>60</v>
      </c>
      <c r="L56" s="65">
        <f>VLOOKUP($A56,'Return Data'!$B$7:$R$1700,17,0)</f>
        <v>-18.462199999999999</v>
      </c>
      <c r="M56" s="66">
        <f t="shared" si="9"/>
        <v>58</v>
      </c>
      <c r="N56" s="65">
        <f>VLOOKUP($A56,'Return Data'!$B$7:$R$1700,14,0)</f>
        <v>-15.2239</v>
      </c>
      <c r="O56" s="66">
        <f t="shared" si="10"/>
        <v>51</v>
      </c>
      <c r="P56" s="65"/>
      <c r="Q56" s="66"/>
      <c r="R56" s="65">
        <f>VLOOKUP($A56,'Return Data'!$B$7:$R$1700,16,0)</f>
        <v>-6.6044</v>
      </c>
      <c r="S56" s="67">
        <f t="shared" si="12"/>
        <v>58</v>
      </c>
    </row>
    <row r="57" spans="1:19" x14ac:dyDescent="0.3">
      <c r="A57" s="63" t="s">
        <v>315</v>
      </c>
      <c r="B57" s="64">
        <f>VLOOKUP($A57,'Return Data'!$B$7:$R$1700,3,0)</f>
        <v>44026</v>
      </c>
      <c r="C57" s="65">
        <f>VLOOKUP($A57,'Return Data'!$B$7:$R$1700,4,0)</f>
        <v>6.6738</v>
      </c>
      <c r="D57" s="65">
        <f>VLOOKUP($A57,'Return Data'!$B$7:$R$1700,10,0)</f>
        <v>18.417999999999999</v>
      </c>
      <c r="E57" s="66">
        <f t="shared" si="5"/>
        <v>15</v>
      </c>
      <c r="F57" s="65">
        <f>VLOOKUP($A57,'Return Data'!$B$7:$R$1700,11,0)</f>
        <v>-19.069199999999999</v>
      </c>
      <c r="G57" s="66">
        <f t="shared" si="6"/>
        <v>58</v>
      </c>
      <c r="H57" s="65">
        <f>VLOOKUP($A57,'Return Data'!$B$7:$R$1700,12,0)</f>
        <v>-11.814399999999999</v>
      </c>
      <c r="I57" s="66">
        <f t="shared" si="7"/>
        <v>55</v>
      </c>
      <c r="J57" s="65">
        <f>VLOOKUP($A57,'Return Data'!$B$7:$R$1700,13,0)</f>
        <v>-19.140699999999999</v>
      </c>
      <c r="K57" s="66">
        <f t="shared" si="8"/>
        <v>59</v>
      </c>
      <c r="L57" s="65">
        <f>VLOOKUP($A57,'Return Data'!$B$7:$R$1700,17,0)</f>
        <v>-18.4391</v>
      </c>
      <c r="M57" s="66">
        <f t="shared" si="9"/>
        <v>57</v>
      </c>
      <c r="N57" s="65">
        <f>VLOOKUP($A57,'Return Data'!$B$7:$R$1700,14,0)</f>
        <v>-15.0177</v>
      </c>
      <c r="O57" s="66">
        <f t="shared" si="10"/>
        <v>50</v>
      </c>
      <c r="P57" s="65"/>
      <c r="Q57" s="66"/>
      <c r="R57" s="65">
        <f>VLOOKUP($A57,'Return Data'!$B$7:$R$1700,16,0)</f>
        <v>-11.501899999999999</v>
      </c>
      <c r="S57" s="67">
        <f t="shared" si="12"/>
        <v>62</v>
      </c>
    </row>
    <row r="58" spans="1:19" x14ac:dyDescent="0.3">
      <c r="A58" s="63" t="s">
        <v>316</v>
      </c>
      <c r="B58" s="64">
        <f>VLOOKUP($A58,'Return Data'!$B$7:$R$1700,3,0)</f>
        <v>44026</v>
      </c>
      <c r="C58" s="65">
        <f>VLOOKUP($A58,'Return Data'!$B$7:$R$1700,4,0)</f>
        <v>5.9832000000000001</v>
      </c>
      <c r="D58" s="65">
        <f>VLOOKUP($A58,'Return Data'!$B$7:$R$1700,10,0)</f>
        <v>19.4466</v>
      </c>
      <c r="E58" s="66">
        <f t="shared" si="5"/>
        <v>9</v>
      </c>
      <c r="F58" s="65">
        <f>VLOOKUP($A58,'Return Data'!$B$7:$R$1700,11,0)</f>
        <v>-21.1752</v>
      </c>
      <c r="G58" s="66">
        <f t="shared" si="6"/>
        <v>64</v>
      </c>
      <c r="H58" s="65">
        <f>VLOOKUP($A58,'Return Data'!$B$7:$R$1700,12,0)</f>
        <v>-13.422499999999999</v>
      </c>
      <c r="I58" s="66">
        <f t="shared" si="7"/>
        <v>60</v>
      </c>
      <c r="J58" s="65">
        <f>VLOOKUP($A58,'Return Data'!$B$7:$R$1700,13,0)</f>
        <v>-21.067</v>
      </c>
      <c r="K58" s="66">
        <f t="shared" si="8"/>
        <v>63</v>
      </c>
      <c r="L58" s="65">
        <f>VLOOKUP($A58,'Return Data'!$B$7:$R$1700,17,0)</f>
        <v>-19.585999999999999</v>
      </c>
      <c r="M58" s="66">
        <f t="shared" si="9"/>
        <v>60</v>
      </c>
      <c r="N58" s="65"/>
      <c r="O58" s="66"/>
      <c r="P58" s="65"/>
      <c r="Q58" s="66"/>
      <c r="R58" s="65">
        <f>VLOOKUP($A58,'Return Data'!$B$7:$R$1700,16,0)</f>
        <v>-16.7897</v>
      </c>
      <c r="S58" s="67">
        <f t="shared" si="12"/>
        <v>65</v>
      </c>
    </row>
    <row r="59" spans="1:19" x14ac:dyDescent="0.3">
      <c r="A59" s="63" t="s">
        <v>317</v>
      </c>
      <c r="B59" s="64">
        <f>VLOOKUP($A59,'Return Data'!$B$7:$R$1700,3,0)</f>
        <v>44026</v>
      </c>
      <c r="C59" s="65">
        <f>VLOOKUP($A59,'Return Data'!$B$7:$R$1700,4,0)</f>
        <v>6.4238</v>
      </c>
      <c r="D59" s="65">
        <f>VLOOKUP($A59,'Return Data'!$B$7:$R$1700,10,0)</f>
        <v>17.792200000000001</v>
      </c>
      <c r="E59" s="66">
        <f t="shared" si="5"/>
        <v>16</v>
      </c>
      <c r="F59" s="65">
        <f>VLOOKUP($A59,'Return Data'!$B$7:$R$1700,11,0)</f>
        <v>-20.674199999999999</v>
      </c>
      <c r="G59" s="66">
        <f t="shared" si="6"/>
        <v>62</v>
      </c>
      <c r="H59" s="65">
        <f>VLOOKUP($A59,'Return Data'!$B$7:$R$1700,12,0)</f>
        <v>-12.6798</v>
      </c>
      <c r="I59" s="66">
        <f t="shared" si="7"/>
        <v>59</v>
      </c>
      <c r="J59" s="65">
        <f>VLOOKUP($A59,'Return Data'!$B$7:$R$1700,13,0)</f>
        <v>-20.412800000000001</v>
      </c>
      <c r="K59" s="66">
        <f t="shared" si="8"/>
        <v>62</v>
      </c>
      <c r="L59" s="65">
        <f>VLOOKUP($A59,'Return Data'!$B$7:$R$1700,17,0)</f>
        <v>-18.818100000000001</v>
      </c>
      <c r="M59" s="66">
        <f t="shared" si="9"/>
        <v>59</v>
      </c>
      <c r="N59" s="65"/>
      <c r="O59" s="66"/>
      <c r="P59" s="65"/>
      <c r="Q59" s="66"/>
      <c r="R59" s="65">
        <f>VLOOKUP($A59,'Return Data'!$B$7:$R$1700,16,0)</f>
        <v>-13.6006</v>
      </c>
      <c r="S59" s="67">
        <f t="shared" si="12"/>
        <v>64</v>
      </c>
    </row>
    <row r="60" spans="1:19" x14ac:dyDescent="0.3">
      <c r="A60" s="63" t="s">
        <v>318</v>
      </c>
      <c r="B60" s="64">
        <f>VLOOKUP($A60,'Return Data'!$B$7:$R$1700,3,0)</f>
        <v>44026</v>
      </c>
      <c r="C60" s="65">
        <f>VLOOKUP($A60,'Return Data'!$B$7:$R$1700,4,0)</f>
        <v>6.4389000000000003</v>
      </c>
      <c r="D60" s="65">
        <f>VLOOKUP($A60,'Return Data'!$B$7:$R$1700,10,0)</f>
        <v>15.126300000000001</v>
      </c>
      <c r="E60" s="66">
        <f t="shared" si="5"/>
        <v>38</v>
      </c>
      <c r="F60" s="65">
        <f>VLOOKUP($A60,'Return Data'!$B$7:$R$1700,11,0)</f>
        <v>-21.030899999999999</v>
      </c>
      <c r="G60" s="66">
        <f t="shared" si="6"/>
        <v>63</v>
      </c>
      <c r="H60" s="65">
        <f>VLOOKUP($A60,'Return Data'!$B$7:$R$1700,12,0)</f>
        <v>-13.661</v>
      </c>
      <c r="I60" s="66">
        <f t="shared" si="7"/>
        <v>61</v>
      </c>
      <c r="J60" s="65">
        <f>VLOOKUP($A60,'Return Data'!$B$7:$R$1700,13,0)</f>
        <v>-20.309699999999999</v>
      </c>
      <c r="K60" s="66">
        <f t="shared" si="8"/>
        <v>61</v>
      </c>
      <c r="L60" s="65">
        <f>VLOOKUP($A60,'Return Data'!$B$7:$R$1700,17,0)</f>
        <v>-16.659600000000001</v>
      </c>
      <c r="M60" s="66">
        <f t="shared" si="9"/>
        <v>56</v>
      </c>
      <c r="N60" s="65"/>
      <c r="O60" s="66"/>
      <c r="P60" s="65"/>
      <c r="Q60" s="66"/>
      <c r="R60" s="65">
        <f>VLOOKUP($A60,'Return Data'!$B$7:$R$1700,16,0)</f>
        <v>-17.429500000000001</v>
      </c>
      <c r="S60" s="67">
        <f t="shared" si="12"/>
        <v>66</v>
      </c>
    </row>
    <row r="61" spans="1:19" x14ac:dyDescent="0.3">
      <c r="A61" s="63" t="s">
        <v>319</v>
      </c>
      <c r="B61" s="64">
        <f>VLOOKUP($A61,'Return Data'!$B$7:$R$1700,3,0)</f>
        <v>44026</v>
      </c>
      <c r="C61" s="65">
        <f>VLOOKUP($A61,'Return Data'!$B$7:$R$1700,4,0)</f>
        <v>13.6439</v>
      </c>
      <c r="D61" s="65">
        <f>VLOOKUP($A61,'Return Data'!$B$7:$R$1700,10,0)</f>
        <v>19.241900000000001</v>
      </c>
      <c r="E61" s="66">
        <f t="shared" si="5"/>
        <v>10</v>
      </c>
      <c r="F61" s="65">
        <f>VLOOKUP($A61,'Return Data'!$B$7:$R$1700,11,0)</f>
        <v>-12.967000000000001</v>
      </c>
      <c r="G61" s="66">
        <f t="shared" si="6"/>
        <v>30</v>
      </c>
      <c r="H61" s="65">
        <f>VLOOKUP($A61,'Return Data'!$B$7:$R$1700,12,0)</f>
        <v>-2.9470000000000001</v>
      </c>
      <c r="I61" s="66">
        <f t="shared" si="7"/>
        <v>19</v>
      </c>
      <c r="J61" s="65">
        <f>VLOOKUP($A61,'Return Data'!$B$7:$R$1700,13,0)</f>
        <v>-5.8235999999999999</v>
      </c>
      <c r="K61" s="66">
        <f t="shared" si="8"/>
        <v>26</v>
      </c>
      <c r="L61" s="65">
        <f>VLOOKUP($A61,'Return Data'!$B$7:$R$1700,17,0)</f>
        <v>-2.6131000000000002</v>
      </c>
      <c r="M61" s="66">
        <f t="shared" si="9"/>
        <v>21</v>
      </c>
      <c r="N61" s="65">
        <f>VLOOKUP($A61,'Return Data'!$B$7:$R$1700,14,0)</f>
        <v>5.33E-2</v>
      </c>
      <c r="O61" s="66">
        <f t="shared" si="10"/>
        <v>22</v>
      </c>
      <c r="P61" s="65"/>
      <c r="Q61" s="66"/>
      <c r="R61" s="65">
        <f>VLOOKUP($A61,'Return Data'!$B$7:$R$1700,16,0)</f>
        <v>7.4611999999999998</v>
      </c>
      <c r="S61" s="67">
        <f t="shared" si="12"/>
        <v>37</v>
      </c>
    </row>
    <row r="62" spans="1:19" x14ac:dyDescent="0.3">
      <c r="A62" s="63" t="s">
        <v>320</v>
      </c>
      <c r="B62" s="64">
        <f>VLOOKUP($A62,'Return Data'!$B$7:$R$1700,3,0)</f>
        <v>44026</v>
      </c>
      <c r="C62" s="65">
        <f>VLOOKUP($A62,'Return Data'!$B$7:$R$1700,4,0)</f>
        <v>12.451700000000001</v>
      </c>
      <c r="D62" s="65">
        <f>VLOOKUP($A62,'Return Data'!$B$7:$R$1700,10,0)</f>
        <v>19.493500000000001</v>
      </c>
      <c r="E62" s="66">
        <f t="shared" si="5"/>
        <v>7</v>
      </c>
      <c r="F62" s="65">
        <f>VLOOKUP($A62,'Return Data'!$B$7:$R$1700,11,0)</f>
        <v>-13.353</v>
      </c>
      <c r="G62" s="66">
        <f t="shared" si="6"/>
        <v>36</v>
      </c>
      <c r="H62" s="65">
        <f>VLOOKUP($A62,'Return Data'!$B$7:$R$1700,12,0)</f>
        <v>-3.9910000000000001</v>
      </c>
      <c r="I62" s="66">
        <f t="shared" si="7"/>
        <v>27</v>
      </c>
      <c r="J62" s="65">
        <f>VLOOKUP($A62,'Return Data'!$B$7:$R$1700,13,0)</f>
        <v>-6.7134999999999998</v>
      </c>
      <c r="K62" s="66">
        <f t="shared" si="8"/>
        <v>29</v>
      </c>
      <c r="L62" s="65">
        <f>VLOOKUP($A62,'Return Data'!$B$7:$R$1700,17,0)</f>
        <v>-3.3437999999999999</v>
      </c>
      <c r="M62" s="66">
        <f t="shared" si="9"/>
        <v>27</v>
      </c>
      <c r="N62" s="65">
        <f>VLOOKUP($A62,'Return Data'!$B$7:$R$1700,14,0)</f>
        <v>-1.0189999999999999</v>
      </c>
      <c r="O62" s="66">
        <f t="shared" si="10"/>
        <v>27</v>
      </c>
      <c r="P62" s="65">
        <f>VLOOKUP($A62,'Return Data'!$B$7:$R$1700,15,0)</f>
        <v>3.1423999999999999</v>
      </c>
      <c r="Q62" s="66">
        <f t="shared" si="11"/>
        <v>28</v>
      </c>
      <c r="R62" s="65">
        <f>VLOOKUP($A62,'Return Data'!$B$7:$R$1700,16,0)</f>
        <v>4.2183999999999999</v>
      </c>
      <c r="S62" s="67">
        <f t="shared" si="12"/>
        <v>44</v>
      </c>
    </row>
    <row r="63" spans="1:19" x14ac:dyDescent="0.3">
      <c r="A63" s="63" t="s">
        <v>321</v>
      </c>
      <c r="B63" s="64">
        <f>VLOOKUP($A63,'Return Data'!$B$7:$R$1700,3,0)</f>
        <v>44026</v>
      </c>
      <c r="C63" s="65">
        <f>VLOOKUP($A63,'Return Data'!$B$7:$R$1700,4,0)</f>
        <v>7.6173000000000002</v>
      </c>
      <c r="D63" s="65">
        <f>VLOOKUP($A63,'Return Data'!$B$7:$R$1700,10,0)</f>
        <v>15.0007</v>
      </c>
      <c r="E63" s="66">
        <f t="shared" si="5"/>
        <v>39</v>
      </c>
      <c r="F63" s="65">
        <f>VLOOKUP($A63,'Return Data'!$B$7:$R$1700,11,0)</f>
        <v>-19.625</v>
      </c>
      <c r="G63" s="66">
        <f t="shared" si="6"/>
        <v>61</v>
      </c>
      <c r="H63" s="65">
        <f>VLOOKUP($A63,'Return Data'!$B$7:$R$1700,12,0)</f>
        <v>-11.6609</v>
      </c>
      <c r="I63" s="66">
        <f t="shared" si="7"/>
        <v>54</v>
      </c>
      <c r="J63" s="65">
        <f>VLOOKUP($A63,'Return Data'!$B$7:$R$1700,13,0)</f>
        <v>-19.072500000000002</v>
      </c>
      <c r="K63" s="66">
        <f t="shared" si="8"/>
        <v>58</v>
      </c>
      <c r="L63" s="65"/>
      <c r="M63" s="66"/>
      <c r="N63" s="65"/>
      <c r="O63" s="66"/>
      <c r="P63" s="65"/>
      <c r="Q63" s="66"/>
      <c r="R63" s="65">
        <f>VLOOKUP($A63,'Return Data'!$B$7:$R$1700,16,0)</f>
        <v>-12.4678</v>
      </c>
      <c r="S63" s="67">
        <f t="shared" si="12"/>
        <v>63</v>
      </c>
    </row>
    <row r="64" spans="1:19" x14ac:dyDescent="0.3">
      <c r="A64" s="63" t="s">
        <v>322</v>
      </c>
      <c r="B64" s="64">
        <f>VLOOKUP($A64,'Return Data'!$B$7:$R$1700,3,0)</f>
        <v>44026</v>
      </c>
      <c r="C64" s="65">
        <f>VLOOKUP($A64,'Return Data'!$B$7:$R$1700,4,0)</f>
        <v>16.480899999999998</v>
      </c>
      <c r="D64" s="65">
        <f>VLOOKUP($A64,'Return Data'!$B$7:$R$1700,10,0)</f>
        <v>14.3665</v>
      </c>
      <c r="E64" s="66">
        <f t="shared" si="5"/>
        <v>44</v>
      </c>
      <c r="F64" s="65">
        <f>VLOOKUP($A64,'Return Data'!$B$7:$R$1700,11,0)</f>
        <v>-15.6465</v>
      </c>
      <c r="G64" s="66">
        <f t="shared" si="6"/>
        <v>50</v>
      </c>
      <c r="H64" s="65">
        <f>VLOOKUP($A64,'Return Data'!$B$7:$R$1700,12,0)</f>
        <v>-7.9912000000000001</v>
      </c>
      <c r="I64" s="66">
        <f t="shared" si="7"/>
        <v>43</v>
      </c>
      <c r="J64" s="65">
        <f>VLOOKUP($A64,'Return Data'!$B$7:$R$1700,13,0)</f>
        <v>-9.6639999999999997</v>
      </c>
      <c r="K64" s="66">
        <f t="shared" si="8"/>
        <v>44</v>
      </c>
      <c r="L64" s="65">
        <f>VLOOKUP($A64,'Return Data'!$B$7:$R$1700,17,0)</f>
        <v>-1.7408999999999999</v>
      </c>
      <c r="M64" s="66">
        <f t="shared" si="9"/>
        <v>19</v>
      </c>
      <c r="N64" s="65">
        <f>VLOOKUP($A64,'Return Data'!$B$7:$R$1700,14,0)</f>
        <v>0.16039999999999999</v>
      </c>
      <c r="O64" s="66">
        <f t="shared" si="10"/>
        <v>21</v>
      </c>
      <c r="P64" s="65">
        <f>VLOOKUP($A64,'Return Data'!$B$7:$R$1700,15,0)</f>
        <v>6.5526999999999997</v>
      </c>
      <c r="Q64" s="66">
        <f t="shared" si="11"/>
        <v>7</v>
      </c>
      <c r="R64" s="65">
        <f>VLOOKUP($A64,'Return Data'!$B$7:$R$1700,16,0)</f>
        <v>9.0675000000000008</v>
      </c>
      <c r="S64" s="67">
        <f t="shared" si="12"/>
        <v>33</v>
      </c>
    </row>
    <row r="65" spans="1:19" x14ac:dyDescent="0.3">
      <c r="A65" s="63" t="s">
        <v>323</v>
      </c>
      <c r="B65" s="64">
        <f>VLOOKUP($A65,'Return Data'!$B$7:$R$1700,3,0)</f>
        <v>44026</v>
      </c>
      <c r="C65" s="65">
        <f>VLOOKUP($A65,'Return Data'!$B$7:$R$1700,4,0)</f>
        <v>111.02511241521999</v>
      </c>
      <c r="D65" s="65">
        <f>VLOOKUP($A65,'Return Data'!$B$7:$R$1700,10,0)</f>
        <v>15.4611</v>
      </c>
      <c r="E65" s="66">
        <f t="shared" si="5"/>
        <v>34</v>
      </c>
      <c r="F65" s="65">
        <f>VLOOKUP($A65,'Return Data'!$B$7:$R$1700,11,0)</f>
        <v>-11.3926</v>
      </c>
      <c r="G65" s="66">
        <f t="shared" si="6"/>
        <v>21</v>
      </c>
      <c r="H65" s="65">
        <f>VLOOKUP($A65,'Return Data'!$B$7:$R$1700,12,0)</f>
        <v>-3.8658999999999999</v>
      </c>
      <c r="I65" s="66">
        <f t="shared" si="7"/>
        <v>26</v>
      </c>
      <c r="J65" s="65">
        <f>VLOOKUP($A65,'Return Data'!$B$7:$R$1700,13,0)</f>
        <v>-5.7861000000000002</v>
      </c>
      <c r="K65" s="66">
        <f t="shared" si="8"/>
        <v>24</v>
      </c>
      <c r="L65" s="65">
        <f>VLOOKUP($A65,'Return Data'!$B$7:$R$1700,17,0)</f>
        <v>-3.2448000000000001</v>
      </c>
      <c r="M65" s="66">
        <f t="shared" si="9"/>
        <v>25</v>
      </c>
      <c r="N65" s="65">
        <f>VLOOKUP($A65,'Return Data'!$B$7:$R$1700,14,0)</f>
        <v>1.8179000000000001</v>
      </c>
      <c r="O65" s="66">
        <f t="shared" si="10"/>
        <v>12</v>
      </c>
      <c r="P65" s="65">
        <f>VLOOKUP($A65,'Return Data'!$B$7:$R$1700,15,0)</f>
        <v>5.3883000000000001</v>
      </c>
      <c r="Q65" s="66">
        <f t="shared" si="11"/>
        <v>17</v>
      </c>
      <c r="R65" s="65">
        <f>VLOOKUP($A65,'Return Data'!$B$7:$R$1700,16,0)</f>
        <v>10.4115</v>
      </c>
      <c r="S65" s="67">
        <f t="shared" si="12"/>
        <v>25</v>
      </c>
    </row>
    <row r="66" spans="1:19" x14ac:dyDescent="0.3">
      <c r="A66" s="63" t="s">
        <v>324</v>
      </c>
      <c r="B66" s="64">
        <f>VLOOKUP($A66,'Return Data'!$B$7:$R$1700,3,0)</f>
        <v>44026</v>
      </c>
      <c r="C66" s="65">
        <f>VLOOKUP($A66,'Return Data'!$B$7:$R$1700,4,0)</f>
        <v>23.7</v>
      </c>
      <c r="D66" s="65">
        <f>VLOOKUP($A66,'Return Data'!$B$7:$R$1700,10,0)</f>
        <v>16.4619</v>
      </c>
      <c r="E66" s="66">
        <f t="shared" si="5"/>
        <v>29</v>
      </c>
      <c r="F66" s="65">
        <f>VLOOKUP($A66,'Return Data'!$B$7:$R$1700,11,0)</f>
        <v>-9.5074000000000005</v>
      </c>
      <c r="G66" s="66">
        <f t="shared" si="6"/>
        <v>14</v>
      </c>
      <c r="H66" s="65">
        <f>VLOOKUP($A66,'Return Data'!$B$7:$R$1700,12,0)</f>
        <v>-2.7094</v>
      </c>
      <c r="I66" s="66">
        <f t="shared" si="7"/>
        <v>18</v>
      </c>
      <c r="J66" s="65">
        <f>VLOOKUP($A66,'Return Data'!$B$7:$R$1700,13,0)</f>
        <v>-1.782</v>
      </c>
      <c r="K66" s="66">
        <f t="shared" si="8"/>
        <v>12</v>
      </c>
      <c r="L66" s="65">
        <f>VLOOKUP($A66,'Return Data'!$B$7:$R$1700,17,0)</f>
        <v>-0.54259999999999997</v>
      </c>
      <c r="M66" s="66">
        <f t="shared" si="9"/>
        <v>12</v>
      </c>
      <c r="N66" s="65">
        <f>VLOOKUP($A66,'Return Data'!$B$7:$R$1700,14,0)</f>
        <v>1.5355000000000001</v>
      </c>
      <c r="O66" s="66">
        <f t="shared" si="10"/>
        <v>13</v>
      </c>
      <c r="P66" s="65">
        <f>VLOOKUP($A66,'Return Data'!$B$7:$R$1700,15,0)</f>
        <v>2.4458000000000002</v>
      </c>
      <c r="Q66" s="66">
        <f t="shared" si="11"/>
        <v>34</v>
      </c>
      <c r="R66" s="65">
        <f>VLOOKUP($A66,'Return Data'!$B$7:$R$1700,16,0)</f>
        <v>10.6004</v>
      </c>
      <c r="S66" s="67">
        <f t="shared" si="12"/>
        <v>24</v>
      </c>
    </row>
    <row r="67" spans="1:19" x14ac:dyDescent="0.3">
      <c r="A67" s="63" t="s">
        <v>325</v>
      </c>
      <c r="B67" s="64">
        <f>VLOOKUP($A67,'Return Data'!$B$7:$R$1700,3,0)</f>
        <v>44026</v>
      </c>
      <c r="C67" s="65">
        <f>VLOOKUP($A67,'Return Data'!$B$7:$R$1700,4,0)</f>
        <v>12.0236</v>
      </c>
      <c r="D67" s="65">
        <f>VLOOKUP($A67,'Return Data'!$B$7:$R$1700,10,0)</f>
        <v>23.6907</v>
      </c>
      <c r="E67" s="66">
        <f t="shared" si="5"/>
        <v>3</v>
      </c>
      <c r="F67" s="65">
        <f>VLOOKUP($A67,'Return Data'!$B$7:$R$1700,11,0)</f>
        <v>-12.979699999999999</v>
      </c>
      <c r="G67" s="66">
        <f t="shared" si="6"/>
        <v>31</v>
      </c>
      <c r="H67" s="65">
        <f>VLOOKUP($A67,'Return Data'!$B$7:$R$1700,12,0)</f>
        <v>-5.2842000000000002</v>
      </c>
      <c r="I67" s="66">
        <f t="shared" si="7"/>
        <v>29</v>
      </c>
      <c r="J67" s="65">
        <f>VLOOKUP($A67,'Return Data'!$B$7:$R$1700,13,0)</f>
        <v>-8.4983000000000004</v>
      </c>
      <c r="K67" s="66">
        <f t="shared" si="8"/>
        <v>38</v>
      </c>
      <c r="L67" s="65">
        <f>VLOOKUP($A67,'Return Data'!$B$7:$R$1700,17,0)</f>
        <v>-5.1025999999999998</v>
      </c>
      <c r="M67" s="66">
        <f t="shared" si="9"/>
        <v>41</v>
      </c>
      <c r="N67" s="65">
        <f>VLOOKUP($A67,'Return Data'!$B$7:$R$1700,14,0)</f>
        <v>-3.3832</v>
      </c>
      <c r="O67" s="66">
        <f t="shared" si="10"/>
        <v>41</v>
      </c>
      <c r="P67" s="65"/>
      <c r="Q67" s="66"/>
      <c r="R67" s="65">
        <f>VLOOKUP($A67,'Return Data'!$B$7:$R$1700,16,0)</f>
        <v>4.3604000000000003</v>
      </c>
      <c r="S67" s="67">
        <f t="shared" si="12"/>
        <v>43</v>
      </c>
    </row>
    <row r="68" spans="1:19" x14ac:dyDescent="0.3">
      <c r="A68" s="63" t="s">
        <v>326</v>
      </c>
      <c r="B68" s="64">
        <f>VLOOKUP($A68,'Return Data'!$B$7:$R$1700,3,0)</f>
        <v>44026</v>
      </c>
      <c r="C68" s="65">
        <f>VLOOKUP($A68,'Return Data'!$B$7:$R$1700,4,0)</f>
        <v>8.6620000000000008</v>
      </c>
      <c r="D68" s="65">
        <f>VLOOKUP($A68,'Return Data'!$B$7:$R$1700,10,0)</f>
        <v>19.0457</v>
      </c>
      <c r="E68" s="66">
        <f t="shared" si="5"/>
        <v>12</v>
      </c>
      <c r="F68" s="65">
        <f>VLOOKUP($A68,'Return Data'!$B$7:$R$1700,11,0)</f>
        <v>-17.723400000000002</v>
      </c>
      <c r="G68" s="66">
        <f t="shared" si="6"/>
        <v>54</v>
      </c>
      <c r="H68" s="65">
        <f>VLOOKUP($A68,'Return Data'!$B$7:$R$1700,12,0)</f>
        <v>-10.2997</v>
      </c>
      <c r="I68" s="66">
        <f t="shared" si="7"/>
        <v>51</v>
      </c>
      <c r="J68" s="65">
        <f>VLOOKUP($A68,'Return Data'!$B$7:$R$1700,13,0)</f>
        <v>-16.006499999999999</v>
      </c>
      <c r="K68" s="66">
        <f t="shared" si="8"/>
        <v>54</v>
      </c>
      <c r="L68" s="65">
        <f>VLOOKUP($A68,'Return Data'!$B$7:$R$1700,17,0)</f>
        <v>-7.3148999999999997</v>
      </c>
      <c r="M68" s="66">
        <f t="shared" si="9"/>
        <v>51</v>
      </c>
      <c r="N68" s="65">
        <f>VLOOKUP($A68,'Return Data'!$B$7:$R$1700,14,0)</f>
        <v>-8.3292000000000002</v>
      </c>
      <c r="O68" s="66">
        <f t="shared" si="10"/>
        <v>48</v>
      </c>
      <c r="P68" s="65"/>
      <c r="Q68" s="66"/>
      <c r="R68" s="65">
        <f>VLOOKUP($A68,'Return Data'!$B$7:$R$1700,16,0)</f>
        <v>-4.0567000000000002</v>
      </c>
      <c r="S68" s="67">
        <f t="shared" si="12"/>
        <v>54</v>
      </c>
    </row>
    <row r="69" spans="1:19" x14ac:dyDescent="0.3">
      <c r="A69" s="63" t="s">
        <v>327</v>
      </c>
      <c r="B69" s="64">
        <f>VLOOKUP($A69,'Return Data'!$B$7:$R$1700,3,0)</f>
        <v>44026</v>
      </c>
      <c r="C69" s="65">
        <f>VLOOKUP($A69,'Return Data'!$B$7:$R$1700,4,0)</f>
        <v>8.2086000000000006</v>
      </c>
      <c r="D69" s="65">
        <f>VLOOKUP($A69,'Return Data'!$B$7:$R$1700,10,0)</f>
        <v>19.127500000000001</v>
      </c>
      <c r="E69" s="66">
        <f t="shared" si="5"/>
        <v>11</v>
      </c>
      <c r="F69" s="65">
        <f>VLOOKUP($A69,'Return Data'!$B$7:$R$1700,11,0)</f>
        <v>-15.0451</v>
      </c>
      <c r="G69" s="66">
        <f t="shared" si="6"/>
        <v>43</v>
      </c>
      <c r="H69" s="65">
        <f>VLOOKUP($A69,'Return Data'!$B$7:$R$1700,12,0)</f>
        <v>-7.8564999999999996</v>
      </c>
      <c r="I69" s="66">
        <f t="shared" si="7"/>
        <v>42</v>
      </c>
      <c r="J69" s="65">
        <f>VLOOKUP($A69,'Return Data'!$B$7:$R$1700,13,0)</f>
        <v>-13.648199999999999</v>
      </c>
      <c r="K69" s="66">
        <f t="shared" si="8"/>
        <v>52</v>
      </c>
      <c r="L69" s="65">
        <f>VLOOKUP($A69,'Return Data'!$B$7:$R$1700,17,0)</f>
        <v>-5.6525999999999996</v>
      </c>
      <c r="M69" s="66">
        <f t="shared" si="9"/>
        <v>43</v>
      </c>
      <c r="N69" s="65">
        <f>VLOOKUP($A69,'Return Data'!$B$7:$R$1700,14,0)</f>
        <v>-6.6064999999999996</v>
      </c>
      <c r="O69" s="66">
        <f t="shared" si="10"/>
        <v>47</v>
      </c>
      <c r="P69" s="65"/>
      <c r="Q69" s="66"/>
      <c r="R69" s="65">
        <f>VLOOKUP($A69,'Return Data'!$B$7:$R$1700,16,0)</f>
        <v>-5.8135000000000003</v>
      </c>
      <c r="S69" s="67">
        <f t="shared" si="12"/>
        <v>57</v>
      </c>
    </row>
    <row r="70" spans="1:19" x14ac:dyDescent="0.3">
      <c r="A70" s="63" t="s">
        <v>328</v>
      </c>
      <c r="B70" s="64">
        <f>VLOOKUP($A70,'Return Data'!$B$7:$R$1700,3,0)</f>
        <v>44026</v>
      </c>
      <c r="C70" s="65">
        <f>VLOOKUP($A70,'Return Data'!$B$7:$R$1700,4,0)</f>
        <v>7.9345999999999997</v>
      </c>
      <c r="D70" s="65">
        <f>VLOOKUP($A70,'Return Data'!$B$7:$R$1700,10,0)</f>
        <v>25.094200000000001</v>
      </c>
      <c r="E70" s="66">
        <f t="shared" si="5"/>
        <v>1</v>
      </c>
      <c r="F70" s="65">
        <f>VLOOKUP($A70,'Return Data'!$B$7:$R$1700,11,0)</f>
        <v>-5.1611000000000002</v>
      </c>
      <c r="G70" s="66">
        <f t="shared" si="6"/>
        <v>7</v>
      </c>
      <c r="H70" s="65">
        <f>VLOOKUP($A70,'Return Data'!$B$7:$R$1700,12,0)</f>
        <v>3.6646999999999998</v>
      </c>
      <c r="I70" s="66">
        <f t="shared" si="7"/>
        <v>6</v>
      </c>
      <c r="J70" s="65">
        <f>VLOOKUP($A70,'Return Data'!$B$7:$R$1700,13,0)</f>
        <v>-3.9418000000000002</v>
      </c>
      <c r="K70" s="66">
        <f t="shared" si="8"/>
        <v>20</v>
      </c>
      <c r="L70" s="65">
        <f>VLOOKUP($A70,'Return Data'!$B$7:$R$1700,17,0)</f>
        <v>-7.1654999999999998</v>
      </c>
      <c r="M70" s="66">
        <f t="shared" si="9"/>
        <v>49</v>
      </c>
      <c r="N70" s="65"/>
      <c r="O70" s="66"/>
      <c r="P70" s="65"/>
      <c r="Q70" s="66"/>
      <c r="R70" s="65">
        <f>VLOOKUP($A70,'Return Data'!$B$7:$R$1700,16,0)</f>
        <v>-8.8805999999999994</v>
      </c>
      <c r="S70" s="67">
        <f t="shared" si="12"/>
        <v>61</v>
      </c>
    </row>
    <row r="71" spans="1:19" x14ac:dyDescent="0.3">
      <c r="A71" s="63" t="s">
        <v>329</v>
      </c>
      <c r="B71" s="64">
        <f>VLOOKUP($A71,'Return Data'!$B$7:$R$1700,3,0)</f>
        <v>44026</v>
      </c>
      <c r="C71" s="65">
        <f>VLOOKUP($A71,'Return Data'!$B$7:$R$1700,4,0)</f>
        <v>8.3397000000000006</v>
      </c>
      <c r="D71" s="65">
        <f>VLOOKUP($A71,'Return Data'!$B$7:$R$1700,10,0)</f>
        <v>25.0349</v>
      </c>
      <c r="E71" s="66">
        <f t="shared" si="5"/>
        <v>2</v>
      </c>
      <c r="F71" s="65">
        <f>VLOOKUP($A71,'Return Data'!$B$7:$R$1700,11,0)</f>
        <v>-4.8121</v>
      </c>
      <c r="G71" s="66">
        <f t="shared" si="6"/>
        <v>5</v>
      </c>
      <c r="H71" s="65">
        <f>VLOOKUP($A71,'Return Data'!$B$7:$R$1700,12,0)</f>
        <v>4.7069999999999999</v>
      </c>
      <c r="I71" s="66">
        <f t="shared" si="7"/>
        <v>3</v>
      </c>
      <c r="J71" s="65">
        <f>VLOOKUP($A71,'Return Data'!$B$7:$R$1700,13,0)</f>
        <v>-1.9988999999999999</v>
      </c>
      <c r="K71" s="66">
        <f t="shared" si="8"/>
        <v>13</v>
      </c>
      <c r="L71" s="65">
        <f>VLOOKUP($A71,'Return Data'!$B$7:$R$1700,17,0)</f>
        <v>-5.5906000000000002</v>
      </c>
      <c r="M71" s="66">
        <f t="shared" si="9"/>
        <v>42</v>
      </c>
      <c r="N71" s="65"/>
      <c r="O71" s="66"/>
      <c r="P71" s="65"/>
      <c r="Q71" s="66"/>
      <c r="R71" s="65">
        <f>VLOOKUP($A71,'Return Data'!$B$7:$R$1700,16,0)</f>
        <v>-7.5860000000000003</v>
      </c>
      <c r="S71" s="67">
        <f t="shared" si="12"/>
        <v>59</v>
      </c>
    </row>
    <row r="72" spans="1:19" x14ac:dyDescent="0.3">
      <c r="A72" s="63" t="s">
        <v>330</v>
      </c>
      <c r="B72" s="64">
        <f>VLOOKUP($A72,'Return Data'!$B$7:$R$1700,3,0)</f>
        <v>44026</v>
      </c>
      <c r="C72" s="65">
        <f>VLOOKUP($A72,'Return Data'!$B$7:$R$1700,4,0)</f>
        <v>82.200800000000001</v>
      </c>
      <c r="D72" s="65">
        <f>VLOOKUP($A72,'Return Data'!$B$7:$R$1700,10,0)</f>
        <v>15.451700000000001</v>
      </c>
      <c r="E72" s="66">
        <f t="shared" si="5"/>
        <v>35</v>
      </c>
      <c r="F72" s="65">
        <f>VLOOKUP($A72,'Return Data'!$B$7:$R$1700,11,0)</f>
        <v>-12.776400000000001</v>
      </c>
      <c r="G72" s="66">
        <f t="shared" si="6"/>
        <v>27</v>
      </c>
      <c r="H72" s="65">
        <f>VLOOKUP($A72,'Return Data'!$B$7:$R$1700,12,0)</f>
        <v>-2.1732</v>
      </c>
      <c r="I72" s="66">
        <f t="shared" si="7"/>
        <v>15</v>
      </c>
      <c r="J72" s="65">
        <f>VLOOKUP($A72,'Return Data'!$B$7:$R$1700,13,0)</f>
        <v>-3.4710999999999999</v>
      </c>
      <c r="K72" s="66">
        <f t="shared" si="8"/>
        <v>18</v>
      </c>
      <c r="L72" s="65">
        <f>VLOOKUP($A72,'Return Data'!$B$7:$R$1700,17,0)</f>
        <v>-1.0886</v>
      </c>
      <c r="M72" s="66">
        <f t="shared" si="9"/>
        <v>14</v>
      </c>
      <c r="N72" s="65">
        <f>VLOOKUP($A72,'Return Data'!$B$7:$R$1700,14,0)</f>
        <v>0.3644</v>
      </c>
      <c r="O72" s="66">
        <f t="shared" si="10"/>
        <v>20</v>
      </c>
      <c r="P72" s="65">
        <f>VLOOKUP($A72,'Return Data'!$B$7:$R$1700,15,0)</f>
        <v>4.3712999999999997</v>
      </c>
      <c r="Q72" s="66">
        <f t="shared" si="11"/>
        <v>21</v>
      </c>
      <c r="R72" s="65">
        <f>VLOOKUP($A72,'Return Data'!$B$7:$R$1700,16,0)</f>
        <v>9.4391999999999996</v>
      </c>
      <c r="S72" s="67">
        <f t="shared" si="12"/>
        <v>30</v>
      </c>
    </row>
    <row r="73" spans="1:19" x14ac:dyDescent="0.3">
      <c r="A73" s="63" t="s">
        <v>331</v>
      </c>
      <c r="B73" s="64">
        <f>VLOOKUP($A73,'Return Data'!$B$7:$R$1700,3,0)</f>
        <v>44026</v>
      </c>
      <c r="C73" s="65">
        <f>VLOOKUP($A73,'Return Data'!$B$7:$R$1700,4,0)</f>
        <v>137.22251945138501</v>
      </c>
      <c r="D73" s="65">
        <f>VLOOKUP($A73,'Return Data'!$B$7:$R$1700,10,0)</f>
        <v>15.3368</v>
      </c>
      <c r="E73" s="66">
        <f t="shared" ref="E73" si="13">RANK(D73,D$8:D$73,0)</f>
        <v>36</v>
      </c>
      <c r="F73" s="65">
        <f>VLOOKUP($A73,'Return Data'!$B$7:$R$1700,11,0)</f>
        <v>-15.422000000000001</v>
      </c>
      <c r="G73" s="66">
        <f t="shared" ref="G73" si="14">RANK(F73,F$8:F$73,0)</f>
        <v>49</v>
      </c>
      <c r="H73" s="65">
        <f>VLOOKUP($A73,'Return Data'!$B$7:$R$1700,12,0)</f>
        <v>-7.7632000000000003</v>
      </c>
      <c r="I73" s="66">
        <f t="shared" ref="I73" si="15">RANK(H73,H$8:H$73,0)</f>
        <v>40</v>
      </c>
      <c r="J73" s="65">
        <f>VLOOKUP($A73,'Return Data'!$B$7:$R$1700,13,0)</f>
        <v>-10.098699999999999</v>
      </c>
      <c r="K73" s="66">
        <f t="shared" ref="K73" si="16">RANK(J73,J$8:J$73,0)</f>
        <v>47</v>
      </c>
      <c r="L73" s="65">
        <f>VLOOKUP($A73,'Return Data'!$B$7:$R$1700,17,0)</f>
        <v>-4.5182000000000002</v>
      </c>
      <c r="M73" s="66">
        <f t="shared" ref="M73" si="17">RANK(L73,L$8:L$73,0)</f>
        <v>36</v>
      </c>
      <c r="N73" s="65">
        <f>VLOOKUP($A73,'Return Data'!$B$7:$R$1700,14,0)</f>
        <v>-0.78149999999999997</v>
      </c>
      <c r="O73" s="66">
        <f t="shared" ref="O73" si="18">RANK(N73,N$8:N$73,0)</f>
        <v>26</v>
      </c>
      <c r="P73" s="65">
        <f>VLOOKUP($A73,'Return Data'!$B$7:$R$1700,15,0)</f>
        <v>4.3517999999999999</v>
      </c>
      <c r="Q73" s="66">
        <f t="shared" ref="Q73" si="19">RANK(P73,P$8:P$73,0)</f>
        <v>22</v>
      </c>
      <c r="R73" s="65">
        <f>VLOOKUP($A73,'Return Data'!$B$7:$R$1700,16,0)</f>
        <v>16.335100000000001</v>
      </c>
      <c r="S73" s="67">
        <f t="shared" ref="S73" si="20">RANK(R73,R$8:R$73,0)</f>
        <v>9</v>
      </c>
    </row>
    <row r="74" spans="1:19" x14ac:dyDescent="0.3">
      <c r="A74" s="69"/>
      <c r="B74" s="70"/>
      <c r="C74" s="70"/>
      <c r="D74" s="71"/>
      <c r="E74" s="70"/>
      <c r="F74" s="71"/>
      <c r="G74" s="70"/>
      <c r="H74" s="71"/>
      <c r="I74" s="70"/>
      <c r="J74" s="71"/>
      <c r="K74" s="70"/>
      <c r="L74" s="71"/>
      <c r="M74" s="70"/>
      <c r="N74" s="71"/>
      <c r="O74" s="70"/>
      <c r="P74" s="71"/>
      <c r="Q74" s="70"/>
      <c r="R74" s="71"/>
      <c r="S74" s="72"/>
    </row>
    <row r="75" spans="1:19" x14ac:dyDescent="0.3">
      <c r="A75" s="73" t="s">
        <v>27</v>
      </c>
      <c r="B75" s="74"/>
      <c r="C75" s="74"/>
      <c r="D75" s="75">
        <f>AVERAGE(D8:D73)</f>
        <v>15.976006060606066</v>
      </c>
      <c r="E75" s="74"/>
      <c r="F75" s="75">
        <f>AVERAGE(F8:F73)</f>
        <v>-13.20665151515151</v>
      </c>
      <c r="G75" s="74"/>
      <c r="H75" s="75">
        <f>AVERAGE(H8:H73)</f>
        <v>-5.6069515624999999</v>
      </c>
      <c r="I75" s="74"/>
      <c r="J75" s="75">
        <f>AVERAGE(J8:J73)</f>
        <v>-7.6203453125000005</v>
      </c>
      <c r="K75" s="74"/>
      <c r="L75" s="75">
        <f>AVERAGE(L8:L73)</f>
        <v>-4.246878333333334</v>
      </c>
      <c r="M75" s="74"/>
      <c r="N75" s="75">
        <f>AVERAGE(N8:N73)</f>
        <v>-1.05876862745098</v>
      </c>
      <c r="O75" s="74"/>
      <c r="P75" s="75">
        <f>AVERAGE(P8:P73)</f>
        <v>4.6989538461538434</v>
      </c>
      <c r="Q75" s="74"/>
      <c r="R75" s="75">
        <f>AVERAGE(R8:R73)</f>
        <v>6.2131848484848504</v>
      </c>
      <c r="S75" s="76"/>
    </row>
    <row r="76" spans="1:19" x14ac:dyDescent="0.3">
      <c r="A76" s="73" t="s">
        <v>28</v>
      </c>
      <c r="B76" s="74"/>
      <c r="C76" s="74"/>
      <c r="D76" s="75">
        <f>MIN(D8:D73)</f>
        <v>9.4831000000000003</v>
      </c>
      <c r="E76" s="74"/>
      <c r="F76" s="75">
        <f>MIN(F8:F73)</f>
        <v>-25.808</v>
      </c>
      <c r="G76" s="74"/>
      <c r="H76" s="75">
        <f>MIN(H8:H73)</f>
        <v>-14.4095</v>
      </c>
      <c r="I76" s="74"/>
      <c r="J76" s="75">
        <f>MIN(J8:J73)</f>
        <v>-22.327000000000002</v>
      </c>
      <c r="K76" s="74"/>
      <c r="L76" s="75">
        <f>MIN(L8:L73)</f>
        <v>-19.585999999999999</v>
      </c>
      <c r="M76" s="74"/>
      <c r="N76" s="75">
        <f>MIN(N8:N73)</f>
        <v>-15.2239</v>
      </c>
      <c r="O76" s="74"/>
      <c r="P76" s="75">
        <f>MIN(P8:P73)</f>
        <v>-2.3492999999999999</v>
      </c>
      <c r="Q76" s="74"/>
      <c r="R76" s="75">
        <f>MIN(R8:R73)</f>
        <v>-17.429500000000001</v>
      </c>
      <c r="S76" s="76"/>
    </row>
    <row r="77" spans="1:19" ht="15" thickBot="1" x14ac:dyDescent="0.35">
      <c r="A77" s="77" t="s">
        <v>29</v>
      </c>
      <c r="B77" s="78"/>
      <c r="C77" s="78"/>
      <c r="D77" s="79">
        <f>MAX(D8:D73)</f>
        <v>25.094200000000001</v>
      </c>
      <c r="E77" s="78"/>
      <c r="F77" s="79">
        <f>MAX(F8:F73)</f>
        <v>-0.75060000000000004</v>
      </c>
      <c r="G77" s="78"/>
      <c r="H77" s="79">
        <f>MAX(H8:H73)</f>
        <v>7.3895</v>
      </c>
      <c r="I77" s="78"/>
      <c r="J77" s="79">
        <f>MAX(J8:J73)</f>
        <v>9.1445000000000007</v>
      </c>
      <c r="K77" s="78"/>
      <c r="L77" s="79">
        <f>MAX(L8:L73)</f>
        <v>10.3262</v>
      </c>
      <c r="M77" s="78"/>
      <c r="N77" s="79">
        <f>MAX(N8:N73)</f>
        <v>8.2881</v>
      </c>
      <c r="O77" s="78"/>
      <c r="P77" s="79">
        <f>MAX(P8:P73)</f>
        <v>11.019299999999999</v>
      </c>
      <c r="Q77" s="78"/>
      <c r="R77" s="79">
        <f>MAX(R8:R73)</f>
        <v>22.566199999999998</v>
      </c>
      <c r="S77" s="80"/>
    </row>
    <row r="78" spans="1:19" x14ac:dyDescent="0.3">
      <c r="A78" s="112" t="s">
        <v>433</v>
      </c>
    </row>
    <row r="79" spans="1:19" x14ac:dyDescent="0.3">
      <c r="A79" s="14" t="s">
        <v>340</v>
      </c>
    </row>
  </sheetData>
  <sheetProtection algorithmName="SHA-512" hashValue="C+vA+8h+1iNIKAh2NR4z2bbFBulTtAc+Tyqx+vbakS0TAaSlfX4r/lBqsz7/0qraulzs2nUmNp0AyUbhZBcXrQ==" saltValue="1WkGL/8HbFEHEzXBvbN41w==" spinCount="100000" sheet="1" objects="1" scenarios="1"/>
  <sortState xmlns:xlrd2="http://schemas.microsoft.com/office/spreadsheetml/2017/richdata2" ref="A8:T74">
    <sortCondition ref="A8"/>
  </sortState>
  <mergeCells count="11">
    <mergeCell ref="A2:A3"/>
    <mergeCell ref="R5:S5"/>
    <mergeCell ref="N5:O5"/>
    <mergeCell ref="P5:Q5"/>
    <mergeCell ref="B5:B6"/>
    <mergeCell ref="C5:C6"/>
    <mergeCell ref="D5:E5"/>
    <mergeCell ref="F5:G5"/>
    <mergeCell ref="H5:I5"/>
    <mergeCell ref="J5:K5"/>
    <mergeCell ref="L5:M5"/>
  </mergeCells>
  <hyperlinks>
    <hyperlink ref="A2" location="Index!A1" display="Back To Index" xr:uid="{00000000-0004-0000-0400-000000000000}"/>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R18"/>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42.88671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customWidth="1"/>
    <col min="11" max="11" width="5.33203125" style="3" bestFit="1" customWidth="1"/>
    <col min="12" max="12" width="11" style="3" customWidth="1"/>
    <col min="13" max="13" width="5.33203125" style="3" customWidth="1"/>
    <col min="14" max="14" width="11" style="3" customWidth="1"/>
    <col min="15" max="15" width="5.33203125" style="3" customWidth="1"/>
    <col min="16" max="16" width="15" style="3" bestFit="1" customWidth="1"/>
    <col min="17" max="17" width="5.33203125" style="3" bestFit="1" customWidth="1"/>
    <col min="18" max="16384" width="9.109375" style="3"/>
  </cols>
  <sheetData>
    <row r="1" spans="1:18" ht="15" thickBot="1" x14ac:dyDescent="0.35"/>
    <row r="2" spans="1:18" x14ac:dyDescent="0.3">
      <c r="A2" s="149" t="s">
        <v>347</v>
      </c>
    </row>
    <row r="3" spans="1:18" ht="15" thickBot="1" x14ac:dyDescent="0.35">
      <c r="A3" s="150"/>
      <c r="B3" s="154"/>
      <c r="C3" s="154"/>
      <c r="D3" s="155"/>
      <c r="E3" s="155"/>
      <c r="F3" s="155"/>
      <c r="G3" s="155"/>
      <c r="H3" s="155"/>
      <c r="I3" s="155"/>
      <c r="J3" s="155"/>
      <c r="K3" s="155"/>
      <c r="L3" s="109"/>
      <c r="M3" s="109"/>
      <c r="N3" s="109"/>
      <c r="O3" s="109"/>
      <c r="P3" s="26"/>
      <c r="Q3" s="27"/>
    </row>
    <row r="4" spans="1:18" ht="15" thickBot="1" x14ac:dyDescent="0.35">
      <c r="A4" s="26"/>
      <c r="B4" s="154"/>
      <c r="C4" s="154"/>
      <c r="D4" s="26"/>
      <c r="E4" s="26"/>
      <c r="F4" s="26"/>
      <c r="G4" s="26"/>
      <c r="H4" s="26"/>
      <c r="I4" s="26"/>
      <c r="J4" s="26"/>
      <c r="K4" s="26"/>
      <c r="L4" s="109"/>
      <c r="M4" s="109"/>
      <c r="N4" s="109"/>
      <c r="O4" s="109"/>
      <c r="P4" s="26"/>
      <c r="Q4" s="26"/>
    </row>
    <row r="5" spans="1:18" x14ac:dyDescent="0.3">
      <c r="A5" s="29" t="s">
        <v>346</v>
      </c>
      <c r="B5" s="147" t="s">
        <v>8</v>
      </c>
      <c r="C5" s="147" t="s">
        <v>9</v>
      </c>
      <c r="D5" s="153" t="s">
        <v>47</v>
      </c>
      <c r="E5" s="153"/>
      <c r="F5" s="153" t="s">
        <v>48</v>
      </c>
      <c r="G5" s="153"/>
      <c r="H5" s="153" t="s">
        <v>1</v>
      </c>
      <c r="I5" s="153"/>
      <c r="J5" s="153" t="s">
        <v>2</v>
      </c>
      <c r="K5" s="153"/>
      <c r="L5" s="153" t="s">
        <v>3</v>
      </c>
      <c r="M5" s="153"/>
      <c r="N5" s="153" t="s">
        <v>4</v>
      </c>
      <c r="O5" s="153"/>
      <c r="P5" s="151" t="s">
        <v>46</v>
      </c>
      <c r="Q5" s="152"/>
      <c r="R5" s="12"/>
    </row>
    <row r="6" spans="1:18" x14ac:dyDescent="0.3">
      <c r="A6" s="31" t="s">
        <v>7</v>
      </c>
      <c r="B6" s="148"/>
      <c r="C6" s="148"/>
      <c r="D6" s="57" t="s">
        <v>430</v>
      </c>
      <c r="E6" s="57" t="s">
        <v>10</v>
      </c>
      <c r="F6" s="57" t="s">
        <v>430</v>
      </c>
      <c r="G6" s="57" t="s">
        <v>10</v>
      </c>
      <c r="H6" s="57" t="s">
        <v>430</v>
      </c>
      <c r="I6" s="57" t="s">
        <v>10</v>
      </c>
      <c r="J6" s="57" t="s">
        <v>430</v>
      </c>
      <c r="K6" s="57" t="s">
        <v>10</v>
      </c>
      <c r="L6" s="57" t="s">
        <v>430</v>
      </c>
      <c r="M6" s="57" t="s">
        <v>10</v>
      </c>
      <c r="N6" s="57" t="s">
        <v>430</v>
      </c>
      <c r="O6" s="57" t="s">
        <v>10</v>
      </c>
      <c r="P6" s="32" t="s">
        <v>432</v>
      </c>
      <c r="Q6" s="33" t="s">
        <v>10</v>
      </c>
      <c r="R6" s="12"/>
    </row>
    <row r="7" spans="1:18" x14ac:dyDescent="0.3">
      <c r="A7" s="34"/>
      <c r="B7" s="35"/>
      <c r="C7" s="35"/>
      <c r="D7" s="35"/>
      <c r="E7" s="35"/>
      <c r="F7" s="35"/>
      <c r="G7" s="35"/>
      <c r="H7" s="35"/>
      <c r="I7" s="35"/>
      <c r="J7" s="35"/>
      <c r="K7" s="35"/>
      <c r="L7" s="35"/>
      <c r="M7" s="35"/>
      <c r="N7" s="35"/>
      <c r="O7" s="35"/>
      <c r="P7" s="35"/>
      <c r="Q7" s="36"/>
    </row>
    <row r="8" spans="1:18" x14ac:dyDescent="0.3">
      <c r="A8" s="63" t="s">
        <v>377</v>
      </c>
      <c r="B8" s="64">
        <f>VLOOKUP($A8,'Return Data'!$B$7:$R$1700,3,0)</f>
        <v>44026</v>
      </c>
      <c r="C8" s="65">
        <f>VLOOKUP($A8,'Return Data'!$B$7:$R$1700,4,0)</f>
        <v>10.4</v>
      </c>
      <c r="D8" s="65">
        <f>VLOOKUP($A8,'Return Data'!$B$7:$R$1700,8,0)</f>
        <v>2.5640999999999998</v>
      </c>
      <c r="E8" s="66">
        <f>RANK(D8,D$8:D$10,0)</f>
        <v>2</v>
      </c>
      <c r="F8" s="65">
        <f>VLOOKUP($A8,'Return Data'!$B$7:$R$1700,9,0)</f>
        <v>5.7986000000000004</v>
      </c>
      <c r="G8" s="66">
        <f t="shared" ref="G8" si="0">RANK(F8,F$8:F$10,0)</f>
        <v>2</v>
      </c>
      <c r="H8" s="65">
        <f>VLOOKUP($A8,'Return Data'!$B$7:$R$1700,10,0)</f>
        <v>11.9483</v>
      </c>
      <c r="I8" s="66">
        <f t="shared" ref="I8" si="1">RANK(H8,H$8:H$10,0)</f>
        <v>3</v>
      </c>
      <c r="J8" s="65"/>
      <c r="K8" s="66"/>
      <c r="L8" s="65"/>
      <c r="M8" s="66"/>
      <c r="N8" s="65"/>
      <c r="O8" s="66"/>
      <c r="P8" s="65">
        <f>VLOOKUP($A8,'Return Data'!$B$7:$R$1700,16,0)</f>
        <v>4</v>
      </c>
      <c r="Q8" s="67">
        <f>RANK(P8,P$8:P$10,0)</f>
        <v>2</v>
      </c>
    </row>
    <row r="9" spans="1:18" x14ac:dyDescent="0.3">
      <c r="A9" s="63" t="s">
        <v>49</v>
      </c>
      <c r="B9" s="64">
        <f>VLOOKUP($A9,'Return Data'!$B$7:$R$1700,3,0)</f>
        <v>44026</v>
      </c>
      <c r="C9" s="65">
        <f>VLOOKUP($A9,'Return Data'!$B$7:$R$1700,4,0)</f>
        <v>9.91</v>
      </c>
      <c r="D9" s="65">
        <f>VLOOKUP($A9,'Return Data'!$B$7:$R$1700,8,0)</f>
        <v>1.8499000000000001</v>
      </c>
      <c r="E9" s="66">
        <f t="shared" ref="E9:E10" si="2">RANK(D9,D$8:D$10,0)</f>
        <v>3</v>
      </c>
      <c r="F9" s="65">
        <f>VLOOKUP($A9,'Return Data'!$B$7:$R$1700,9,0)</f>
        <v>5.2016999999999998</v>
      </c>
      <c r="G9" s="66">
        <f t="shared" ref="G9" si="3">RANK(F9,F$8:F$10,0)</f>
        <v>3</v>
      </c>
      <c r="H9" s="65">
        <f>VLOOKUP($A9,'Return Data'!$B$7:$R$1700,10,0)</f>
        <v>17.976199999999999</v>
      </c>
      <c r="I9" s="66">
        <f t="shared" ref="I9:O10" si="4">RANK(H9,H$8:H$10,0)</f>
        <v>1</v>
      </c>
      <c r="J9" s="65">
        <f>VLOOKUP($A9,'Return Data'!$B$7:$R$1700,11,0)</f>
        <v>-9.0825999999999993</v>
      </c>
      <c r="K9" s="66">
        <f t="shared" si="4"/>
        <v>1</v>
      </c>
      <c r="L9" s="65">
        <f>VLOOKUP($A9,'Return Data'!$B$7:$R$1700,12,0)</f>
        <v>-1.8812</v>
      </c>
      <c r="M9" s="66">
        <f t="shared" si="4"/>
        <v>1</v>
      </c>
      <c r="N9" s="65"/>
      <c r="O9" s="66"/>
      <c r="P9" s="65">
        <f>VLOOKUP($A9,'Return Data'!$B$7:$R$1700,16,0)</f>
        <v>-0.89270000000000005</v>
      </c>
      <c r="Q9" s="67">
        <f t="shared" ref="Q9:Q10" si="5">RANK(P9,P$8:P$10,0)</f>
        <v>3</v>
      </c>
    </row>
    <row r="10" spans="1:18" x14ac:dyDescent="0.3">
      <c r="A10" s="63" t="s">
        <v>50</v>
      </c>
      <c r="B10" s="64">
        <f>VLOOKUP($A10,'Return Data'!$B$7:$R$1700,3,0)</f>
        <v>44026</v>
      </c>
      <c r="C10" s="65">
        <f>VLOOKUP($A10,'Return Data'!$B$7:$R$1700,4,0)</f>
        <v>104.3698</v>
      </c>
      <c r="D10" s="65">
        <f>VLOOKUP($A10,'Return Data'!$B$7:$R$1700,8,0)</f>
        <v>2.5644</v>
      </c>
      <c r="E10" s="66">
        <f t="shared" si="2"/>
        <v>1</v>
      </c>
      <c r="F10" s="65">
        <f>VLOOKUP($A10,'Return Data'!$B$7:$R$1700,9,0)</f>
        <v>6.4528999999999996</v>
      </c>
      <c r="G10" s="66">
        <f t="shared" ref="G10" si="6">RANK(F10,F$8:F$10,0)</f>
        <v>1</v>
      </c>
      <c r="H10" s="65">
        <f>VLOOKUP($A10,'Return Data'!$B$7:$R$1700,10,0)</f>
        <v>17.810400000000001</v>
      </c>
      <c r="I10" s="66">
        <f t="shared" si="4"/>
        <v>2</v>
      </c>
      <c r="J10" s="65">
        <f>VLOOKUP($A10,'Return Data'!$B$7:$R$1700,11,0)</f>
        <v>-14.379200000000001</v>
      </c>
      <c r="K10" s="66">
        <f t="shared" si="4"/>
        <v>2</v>
      </c>
      <c r="L10" s="65">
        <f>VLOOKUP($A10,'Return Data'!$B$7:$R$1700,12,0)</f>
        <v>-7.0366</v>
      </c>
      <c r="M10" s="66">
        <f t="shared" si="4"/>
        <v>2</v>
      </c>
      <c r="N10" s="65">
        <f>VLOOKUP($A10,'Return Data'!$B$7:$R$1700,13,0)</f>
        <v>-5.7454000000000001</v>
      </c>
      <c r="O10" s="66">
        <f t="shared" si="4"/>
        <v>1</v>
      </c>
      <c r="P10" s="65">
        <f>VLOOKUP($A10,'Return Data'!$B$7:$R$1700,16,0)</f>
        <v>10.7852</v>
      </c>
      <c r="Q10" s="67">
        <f t="shared" si="5"/>
        <v>1</v>
      </c>
    </row>
    <row r="11" spans="1:18" x14ac:dyDescent="0.3">
      <c r="A11" s="69"/>
      <c r="B11" s="70"/>
      <c r="C11" s="70"/>
      <c r="D11" s="71"/>
      <c r="E11" s="70"/>
      <c r="F11" s="71"/>
      <c r="G11" s="70"/>
      <c r="H11" s="71"/>
      <c r="I11" s="70"/>
      <c r="J11" s="71"/>
      <c r="K11" s="70"/>
      <c r="L11" s="70"/>
      <c r="M11" s="70"/>
      <c r="N11" s="70"/>
      <c r="O11" s="70"/>
      <c r="P11" s="71"/>
      <c r="Q11" s="72"/>
    </row>
    <row r="12" spans="1:18" x14ac:dyDescent="0.3">
      <c r="A12" s="73" t="s">
        <v>27</v>
      </c>
      <c r="B12" s="74"/>
      <c r="C12" s="74"/>
      <c r="D12" s="75">
        <f>AVERAGE(D8:D10)</f>
        <v>2.3261333333333334</v>
      </c>
      <c r="E12" s="74"/>
      <c r="F12" s="75">
        <f>AVERAGE(F8:F10)</f>
        <v>5.817733333333333</v>
      </c>
      <c r="G12" s="74"/>
      <c r="H12" s="75">
        <f>AVERAGE(H8:H10)</f>
        <v>15.911633333333333</v>
      </c>
      <c r="I12" s="74"/>
      <c r="J12" s="75">
        <f>AVERAGE(J8:J10)</f>
        <v>-11.7309</v>
      </c>
      <c r="K12" s="74"/>
      <c r="L12" s="75">
        <f>AVERAGE(L8:L10)</f>
        <v>-4.4588999999999999</v>
      </c>
      <c r="M12" s="74"/>
      <c r="N12" s="75">
        <f>AVERAGE(N8:N10)</f>
        <v>-5.7454000000000001</v>
      </c>
      <c r="O12" s="74"/>
      <c r="P12" s="75">
        <f>AVERAGE(P8:P10)</f>
        <v>4.6308333333333334</v>
      </c>
      <c r="Q12" s="76"/>
    </row>
    <row r="13" spans="1:18" x14ac:dyDescent="0.3">
      <c r="A13" s="73" t="s">
        <v>28</v>
      </c>
      <c r="B13" s="74"/>
      <c r="C13" s="74"/>
      <c r="D13" s="75">
        <f>MIN(D8:D10)</f>
        <v>1.8499000000000001</v>
      </c>
      <c r="E13" s="74"/>
      <c r="F13" s="75">
        <f>MIN(F8:F10)</f>
        <v>5.2016999999999998</v>
      </c>
      <c r="G13" s="74"/>
      <c r="H13" s="75">
        <f>MIN(H8:H10)</f>
        <v>11.9483</v>
      </c>
      <c r="I13" s="74"/>
      <c r="J13" s="75">
        <f>MIN(J8:J10)</f>
        <v>-14.379200000000001</v>
      </c>
      <c r="K13" s="74"/>
      <c r="L13" s="75">
        <f>MIN(L8:L10)</f>
        <v>-7.0366</v>
      </c>
      <c r="M13" s="74"/>
      <c r="N13" s="75">
        <f>MIN(N8:N10)</f>
        <v>-5.7454000000000001</v>
      </c>
      <c r="O13" s="74"/>
      <c r="P13" s="75">
        <f>MIN(P8:P10)</f>
        <v>-0.89270000000000005</v>
      </c>
      <c r="Q13" s="76"/>
    </row>
    <row r="14" spans="1:18" ht="15" thickBot="1" x14ac:dyDescent="0.35">
      <c r="A14" s="77" t="s">
        <v>29</v>
      </c>
      <c r="B14" s="78"/>
      <c r="C14" s="78"/>
      <c r="D14" s="79">
        <f>MAX(D8:D10)</f>
        <v>2.5644</v>
      </c>
      <c r="E14" s="78"/>
      <c r="F14" s="79">
        <f>MAX(F8:F10)</f>
        <v>6.4528999999999996</v>
      </c>
      <c r="G14" s="78"/>
      <c r="H14" s="79">
        <f>MAX(H8:H10)</f>
        <v>17.976199999999999</v>
      </c>
      <c r="I14" s="78"/>
      <c r="J14" s="79">
        <f>MAX(J8:J10)</f>
        <v>-9.0825999999999993</v>
      </c>
      <c r="K14" s="78"/>
      <c r="L14" s="79">
        <f>MAX(L8:L10)</f>
        <v>-1.8812</v>
      </c>
      <c r="M14" s="78"/>
      <c r="N14" s="79">
        <f>MAX(N8:N10)</f>
        <v>-5.7454000000000001</v>
      </c>
      <c r="O14" s="78"/>
      <c r="P14" s="79">
        <f>MAX(P8:P10)</f>
        <v>10.7852</v>
      </c>
      <c r="Q14" s="80"/>
    </row>
    <row r="15" spans="1:18" x14ac:dyDescent="0.3">
      <c r="A15" s="112" t="s">
        <v>433</v>
      </c>
    </row>
    <row r="16" spans="1:18" x14ac:dyDescent="0.3">
      <c r="A16" s="14" t="s">
        <v>340</v>
      </c>
    </row>
    <row r="17" spans="1:1" x14ac:dyDescent="0.3">
      <c r="A17" s="112"/>
    </row>
    <row r="18" spans="1:1" ht="15" customHeight="1" x14ac:dyDescent="0.3"/>
  </sheetData>
  <sheetProtection algorithmName="SHA-512" hashValue="bNmhioqqq7ktTO5t6V1PZkSVaC8SMlCVqezPeOoltmJnfjMqun48lih7hFd2TlbwybO0lsfQ/vQh7Ts/GciwBw==" saltValue="INqakiW+h+UopV/z+DTG1g==" spinCount="100000" sheet="1" objects="1" scenarios="1"/>
  <mergeCells count="16">
    <mergeCell ref="P5:Q5"/>
    <mergeCell ref="B3:B4"/>
    <mergeCell ref="C3:C4"/>
    <mergeCell ref="D3:E3"/>
    <mergeCell ref="F3:G3"/>
    <mergeCell ref="H3:I3"/>
    <mergeCell ref="J3:K3"/>
    <mergeCell ref="L5:M5"/>
    <mergeCell ref="N5:O5"/>
    <mergeCell ref="A2:A3"/>
    <mergeCell ref="D5:E5"/>
    <mergeCell ref="F5:G5"/>
    <mergeCell ref="H5:I5"/>
    <mergeCell ref="J5:K5"/>
    <mergeCell ref="B5:B6"/>
    <mergeCell ref="C5:C6"/>
  </mergeCells>
  <hyperlinks>
    <hyperlink ref="A2" location="Index!A1" display="Back To Index" xr:uid="{00000000-0004-0000-0500-000000000000}"/>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Q16"/>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42.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5" width="9.109375" style="3"/>
    <col min="16" max="16" width="15" style="3" bestFit="1" customWidth="1"/>
    <col min="17" max="16384" width="9.109375" style="3"/>
  </cols>
  <sheetData>
    <row r="1" spans="1:17" ht="15" thickBot="1" x14ac:dyDescent="0.35"/>
    <row r="2" spans="1:17" x14ac:dyDescent="0.3">
      <c r="A2" s="149" t="s">
        <v>347</v>
      </c>
    </row>
    <row r="3" spans="1:17" ht="15" thickBot="1" x14ac:dyDescent="0.35">
      <c r="A3" s="150"/>
      <c r="B3" s="154"/>
      <c r="C3" s="154"/>
      <c r="D3" s="155"/>
      <c r="E3" s="155"/>
      <c r="F3" s="155"/>
      <c r="G3" s="155"/>
      <c r="H3" s="155"/>
      <c r="I3" s="155"/>
      <c r="J3" s="155"/>
      <c r="K3" s="155"/>
      <c r="L3" s="26"/>
      <c r="M3" s="27"/>
    </row>
    <row r="4" spans="1:17" ht="15" thickBot="1" x14ac:dyDescent="0.35">
      <c r="A4" s="26"/>
      <c r="B4" s="154"/>
      <c r="C4" s="154"/>
      <c r="D4" s="26"/>
      <c r="E4" s="26"/>
      <c r="F4" s="26"/>
      <c r="G4" s="26"/>
      <c r="H4" s="26"/>
      <c r="I4" s="26"/>
      <c r="J4" s="26"/>
      <c r="K4" s="26"/>
      <c r="L4" s="26"/>
      <c r="M4" s="26"/>
    </row>
    <row r="5" spans="1:17" x14ac:dyDescent="0.3">
      <c r="A5" s="29" t="s">
        <v>345</v>
      </c>
      <c r="B5" s="147" t="s">
        <v>8</v>
      </c>
      <c r="C5" s="147" t="s">
        <v>9</v>
      </c>
      <c r="D5" s="153" t="s">
        <v>47</v>
      </c>
      <c r="E5" s="153"/>
      <c r="F5" s="153" t="s">
        <v>48</v>
      </c>
      <c r="G5" s="153"/>
      <c r="H5" s="153" t="s">
        <v>1</v>
      </c>
      <c r="I5" s="153"/>
      <c r="J5" s="153" t="s">
        <v>2</v>
      </c>
      <c r="K5" s="153"/>
      <c r="L5" s="153" t="s">
        <v>3</v>
      </c>
      <c r="M5" s="153"/>
      <c r="N5" s="153" t="s">
        <v>4</v>
      </c>
      <c r="O5" s="153"/>
      <c r="P5" s="151" t="s">
        <v>46</v>
      </c>
      <c r="Q5" s="152"/>
    </row>
    <row r="6" spans="1:17" x14ac:dyDescent="0.3">
      <c r="A6" s="31" t="s">
        <v>7</v>
      </c>
      <c r="B6" s="148"/>
      <c r="C6" s="148"/>
      <c r="D6" s="57" t="s">
        <v>430</v>
      </c>
      <c r="E6" s="57" t="s">
        <v>10</v>
      </c>
      <c r="F6" s="57" t="s">
        <v>430</v>
      </c>
      <c r="G6" s="57" t="s">
        <v>10</v>
      </c>
      <c r="H6" s="57" t="s">
        <v>430</v>
      </c>
      <c r="I6" s="57" t="s">
        <v>10</v>
      </c>
      <c r="J6" s="57" t="s">
        <v>430</v>
      </c>
      <c r="K6" s="57" t="s">
        <v>10</v>
      </c>
      <c r="L6" s="57" t="s">
        <v>430</v>
      </c>
      <c r="M6" s="57" t="s">
        <v>10</v>
      </c>
      <c r="N6" s="57" t="s">
        <v>430</v>
      </c>
      <c r="O6" s="57" t="s">
        <v>10</v>
      </c>
      <c r="P6" s="32" t="s">
        <v>432</v>
      </c>
      <c r="Q6" s="33" t="s">
        <v>10</v>
      </c>
    </row>
    <row r="7" spans="1:17" x14ac:dyDescent="0.3">
      <c r="A7" s="30"/>
      <c r="B7" s="35"/>
      <c r="C7" s="35"/>
      <c r="D7" s="35"/>
      <c r="E7" s="35"/>
      <c r="F7" s="35"/>
      <c r="G7" s="35"/>
      <c r="H7" s="35"/>
      <c r="I7" s="35"/>
      <c r="J7" s="35"/>
      <c r="K7" s="35"/>
      <c r="L7" s="35"/>
      <c r="M7" s="35"/>
      <c r="N7" s="35"/>
      <c r="O7" s="35"/>
      <c r="P7" s="35"/>
      <c r="Q7" s="36"/>
    </row>
    <row r="8" spans="1:17" x14ac:dyDescent="0.3">
      <c r="A8" s="63" t="s">
        <v>379</v>
      </c>
      <c r="B8" s="64">
        <f>VLOOKUP($A8,'Return Data'!$B$7:$R$1700,3,0)</f>
        <v>44026</v>
      </c>
      <c r="C8" s="65">
        <f>VLOOKUP($A8,'Return Data'!$B$7:$R$1700,4,0)</f>
        <v>10.33</v>
      </c>
      <c r="D8" s="65">
        <f>VLOOKUP($A8,'Return Data'!$B$7:$R$1700,8,0)</f>
        <v>2.5819000000000001</v>
      </c>
      <c r="E8" s="66">
        <f>RANK(D8,D$8:D$10,0)</f>
        <v>1</v>
      </c>
      <c r="F8" s="65">
        <f>VLOOKUP($A8,'Return Data'!$B$7:$R$1700,9,0)</f>
        <v>5.6237000000000004</v>
      </c>
      <c r="G8" s="66">
        <f t="shared" ref="G8:G10" si="0">RANK(F8,F$8:F$10,0)</f>
        <v>2</v>
      </c>
      <c r="H8" s="65">
        <f>VLOOKUP($A8,'Return Data'!$B$7:$R$1700,10,0)</f>
        <v>11.434699999999999</v>
      </c>
      <c r="I8" s="66">
        <f t="shared" ref="I8" si="1">RANK(H8,H$8:H$10,0)</f>
        <v>3</v>
      </c>
      <c r="J8" s="65"/>
      <c r="K8" s="66"/>
      <c r="L8" s="65"/>
      <c r="M8" s="66"/>
      <c r="N8" s="65"/>
      <c r="O8" s="66"/>
      <c r="P8" s="65">
        <f>VLOOKUP($A8,'Return Data'!$B$7:$R$1700,16,0)</f>
        <v>3.3</v>
      </c>
      <c r="Q8" s="67">
        <f>RANK(P8,P$8:P$10,0)</f>
        <v>2</v>
      </c>
    </row>
    <row r="9" spans="1:17" x14ac:dyDescent="0.3">
      <c r="A9" s="63" t="s">
        <v>51</v>
      </c>
      <c r="B9" s="64">
        <f>VLOOKUP($A9,'Return Data'!$B$7:$R$1700,3,0)</f>
        <v>44026</v>
      </c>
      <c r="C9" s="65">
        <f>VLOOKUP($A9,'Return Data'!$B$7:$R$1700,4,0)</f>
        <v>9.85</v>
      </c>
      <c r="D9" s="65">
        <f>VLOOKUP($A9,'Return Data'!$B$7:$R$1700,8,0)</f>
        <v>1.7562</v>
      </c>
      <c r="E9" s="66">
        <f t="shared" ref="E9:E10" si="2">RANK(D9,D$8:D$10,0)</f>
        <v>3</v>
      </c>
      <c r="F9" s="65">
        <f>VLOOKUP($A9,'Return Data'!$B$7:$R$1700,9,0)</f>
        <v>5.1227</v>
      </c>
      <c r="G9" s="66">
        <f t="shared" si="0"/>
        <v>3</v>
      </c>
      <c r="H9" s="65">
        <f>VLOOKUP($A9,'Return Data'!$B$7:$R$1700,10,0)</f>
        <v>17.682200000000002</v>
      </c>
      <c r="I9" s="66">
        <f t="shared" ref="I9:O10" si="3">RANK(H9,H$8:H$10,0)</f>
        <v>1</v>
      </c>
      <c r="J9" s="65">
        <f>VLOOKUP($A9,'Return Data'!$B$7:$R$1700,11,0)</f>
        <v>-9.3835999999999995</v>
      </c>
      <c r="K9" s="66">
        <f t="shared" si="3"/>
        <v>1</v>
      </c>
      <c r="L9" s="65">
        <f>VLOOKUP($A9,'Return Data'!$B$7:$R$1700,12,0)</f>
        <v>-2.3786</v>
      </c>
      <c r="M9" s="66">
        <f t="shared" si="3"/>
        <v>1</v>
      </c>
      <c r="N9" s="65"/>
      <c r="O9" s="66"/>
      <c r="P9" s="65">
        <f>VLOOKUP($A9,'Return Data'!$B$7:$R$1700,16,0)</f>
        <v>-1.4879</v>
      </c>
      <c r="Q9" s="67">
        <f t="shared" ref="Q9:Q10" si="4">RANK(P9,P$8:P$10,0)</f>
        <v>3</v>
      </c>
    </row>
    <row r="10" spans="1:17" x14ac:dyDescent="0.3">
      <c r="A10" s="63" t="s">
        <v>52</v>
      </c>
      <c r="B10" s="64">
        <f>VLOOKUP($A10,'Return Data'!$B$7:$R$1700,3,0)</f>
        <v>44026</v>
      </c>
      <c r="C10" s="65">
        <f>VLOOKUP($A10,'Return Data'!$B$7:$R$1700,4,0)</f>
        <v>434.813254287701</v>
      </c>
      <c r="D10" s="65">
        <f>VLOOKUP($A10,'Return Data'!$B$7:$R$1700,8,0)</f>
        <v>2.5369999999999999</v>
      </c>
      <c r="E10" s="66">
        <f t="shared" si="2"/>
        <v>2</v>
      </c>
      <c r="F10" s="65">
        <f>VLOOKUP($A10,'Return Data'!$B$7:$R$1700,9,0)</f>
        <v>6.3794000000000004</v>
      </c>
      <c r="G10" s="66">
        <f t="shared" si="0"/>
        <v>1</v>
      </c>
      <c r="H10" s="65">
        <f>VLOOKUP($A10,'Return Data'!$B$7:$R$1700,10,0)</f>
        <v>17.558199999999999</v>
      </c>
      <c r="I10" s="66">
        <f t="shared" si="3"/>
        <v>2</v>
      </c>
      <c r="J10" s="65">
        <f>VLOOKUP($A10,'Return Data'!$B$7:$R$1700,11,0)</f>
        <v>-14.7277</v>
      </c>
      <c r="K10" s="66">
        <f t="shared" si="3"/>
        <v>2</v>
      </c>
      <c r="L10" s="65">
        <f>VLOOKUP($A10,'Return Data'!$B$7:$R$1700,12,0)</f>
        <v>-7.6101000000000001</v>
      </c>
      <c r="M10" s="66">
        <f t="shared" si="3"/>
        <v>2</v>
      </c>
      <c r="N10" s="65">
        <f>VLOOKUP($A10,'Return Data'!$B$7:$R$1700,13,0)</f>
        <v>-6.5163000000000002</v>
      </c>
      <c r="O10" s="66">
        <f t="shared" si="3"/>
        <v>1</v>
      </c>
      <c r="P10" s="65">
        <f>VLOOKUP($A10,'Return Data'!$B$7:$R$1700,16,0)</f>
        <v>13.6149</v>
      </c>
      <c r="Q10" s="67">
        <f t="shared" si="4"/>
        <v>1</v>
      </c>
    </row>
    <row r="11" spans="1:17" x14ac:dyDescent="0.3">
      <c r="A11" s="69"/>
      <c r="B11" s="70"/>
      <c r="C11" s="70"/>
      <c r="D11" s="71"/>
      <c r="E11" s="70"/>
      <c r="F11" s="71"/>
      <c r="G11" s="70"/>
      <c r="H11" s="71"/>
      <c r="I11" s="70"/>
      <c r="J11" s="71"/>
      <c r="K11" s="70"/>
      <c r="L11" s="70"/>
      <c r="M11" s="70"/>
      <c r="N11" s="70"/>
      <c r="O11" s="70"/>
      <c r="P11" s="71"/>
      <c r="Q11" s="72"/>
    </row>
    <row r="12" spans="1:17" x14ac:dyDescent="0.3">
      <c r="A12" s="73" t="s">
        <v>27</v>
      </c>
      <c r="B12" s="74"/>
      <c r="C12" s="74"/>
      <c r="D12" s="75">
        <f>AVERAGE(D8:D10)</f>
        <v>2.2917000000000001</v>
      </c>
      <c r="E12" s="74"/>
      <c r="F12" s="75">
        <f>AVERAGE(F8:F10)</f>
        <v>5.7086000000000006</v>
      </c>
      <c r="G12" s="74"/>
      <c r="H12" s="75">
        <f>AVERAGE(H8:H10)</f>
        <v>15.558366666666666</v>
      </c>
      <c r="I12" s="74"/>
      <c r="J12" s="75">
        <f>AVERAGE(J8:J10)</f>
        <v>-12.05565</v>
      </c>
      <c r="K12" s="74"/>
      <c r="L12" s="75">
        <f>AVERAGE(L8:L10)</f>
        <v>-4.9943499999999998</v>
      </c>
      <c r="M12" s="74"/>
      <c r="N12" s="75">
        <f>AVERAGE(N8:N10)</f>
        <v>-6.5163000000000002</v>
      </c>
      <c r="O12" s="74"/>
      <c r="P12" s="75">
        <f>AVERAGE(P8:P10)</f>
        <v>5.1423333333333332</v>
      </c>
      <c r="Q12" s="76"/>
    </row>
    <row r="13" spans="1:17" x14ac:dyDescent="0.3">
      <c r="A13" s="73" t="s">
        <v>28</v>
      </c>
      <c r="B13" s="74"/>
      <c r="C13" s="74"/>
      <c r="D13" s="75">
        <f>MIN(D8:D10)</f>
        <v>1.7562</v>
      </c>
      <c r="E13" s="74"/>
      <c r="F13" s="75">
        <f>MIN(F8:F10)</f>
        <v>5.1227</v>
      </c>
      <c r="G13" s="74"/>
      <c r="H13" s="75">
        <f>MIN(H8:H10)</f>
        <v>11.434699999999999</v>
      </c>
      <c r="I13" s="74"/>
      <c r="J13" s="75">
        <f>MIN(J8:J10)</f>
        <v>-14.7277</v>
      </c>
      <c r="K13" s="74"/>
      <c r="L13" s="75">
        <f>MIN(L8:L10)</f>
        <v>-7.6101000000000001</v>
      </c>
      <c r="M13" s="74"/>
      <c r="N13" s="75">
        <f>MIN(N8:N10)</f>
        <v>-6.5163000000000002</v>
      </c>
      <c r="O13" s="74"/>
      <c r="P13" s="75">
        <f>MIN(P8:P10)</f>
        <v>-1.4879</v>
      </c>
      <c r="Q13" s="76"/>
    </row>
    <row r="14" spans="1:17" ht="15" thickBot="1" x14ac:dyDescent="0.35">
      <c r="A14" s="77" t="s">
        <v>29</v>
      </c>
      <c r="B14" s="78"/>
      <c r="C14" s="78"/>
      <c r="D14" s="79">
        <f>MAX(D8:D10)</f>
        <v>2.5819000000000001</v>
      </c>
      <c r="E14" s="78"/>
      <c r="F14" s="79">
        <f>MAX(F8:F10)</f>
        <v>6.3794000000000004</v>
      </c>
      <c r="G14" s="78"/>
      <c r="H14" s="79">
        <f>MAX(H8:H10)</f>
        <v>17.682200000000002</v>
      </c>
      <c r="I14" s="78"/>
      <c r="J14" s="79">
        <f>MAX(J8:J10)</f>
        <v>-9.3835999999999995</v>
      </c>
      <c r="K14" s="78"/>
      <c r="L14" s="79">
        <f>MAX(L8:L10)</f>
        <v>-2.3786</v>
      </c>
      <c r="M14" s="78"/>
      <c r="N14" s="79">
        <f>MAX(N8:N10)</f>
        <v>-6.5163000000000002</v>
      </c>
      <c r="O14" s="78"/>
      <c r="P14" s="79">
        <f>MAX(P8:P10)</f>
        <v>13.6149</v>
      </c>
      <c r="Q14" s="80"/>
    </row>
    <row r="15" spans="1:17" x14ac:dyDescent="0.3">
      <c r="A15" s="112" t="s">
        <v>433</v>
      </c>
    </row>
    <row r="16" spans="1:17" x14ac:dyDescent="0.3">
      <c r="A16" s="14" t="s">
        <v>340</v>
      </c>
    </row>
  </sheetData>
  <sheetProtection algorithmName="SHA-512" hashValue="ZyHniPSHT3SKjLgZa87J0CJyYz8tNuws5c+B5wuporN1UgEKfkxe3lXKCP3xnUNVQx8MF81xHOUWeROOcsO/WA==" saltValue="MufLD0y5jXEpDEv40wy3MQ==" spinCount="100000" sheet="1" objects="1" scenarios="1"/>
  <mergeCells count="16">
    <mergeCell ref="A2:A3"/>
    <mergeCell ref="L5:M5"/>
    <mergeCell ref="B3:B4"/>
    <mergeCell ref="C3:C4"/>
    <mergeCell ref="D3:E3"/>
    <mergeCell ref="F3:G3"/>
    <mergeCell ref="H3:I3"/>
    <mergeCell ref="D5:E5"/>
    <mergeCell ref="F5:G5"/>
    <mergeCell ref="H5:I5"/>
    <mergeCell ref="J5:K5"/>
    <mergeCell ref="N5:O5"/>
    <mergeCell ref="P5:Q5"/>
    <mergeCell ref="J3:K3"/>
    <mergeCell ref="B5:B6"/>
    <mergeCell ref="C5:C6"/>
  </mergeCells>
  <hyperlinks>
    <hyperlink ref="A2" location="Index!A1" display="Back To Index" xr:uid="{00000000-0004-0000-06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T29"/>
  <sheetViews>
    <sheetView showRowColHeaders="0" workbookViewId="0">
      <pane xSplit="1" ySplit="6" topLeftCell="B7" activePane="bottomRight" state="frozen"/>
      <selection activeCell="R15" sqref="R15"/>
      <selection pane="topRight" activeCell="R15" sqref="R15"/>
      <selection pane="bottomLeft" activeCell="R15" sqref="R15"/>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342</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30</v>
      </c>
      <c r="B8" s="64">
        <f>VLOOKUP($A8,'Return Data'!$B$7:$R$1700,3,0)</f>
        <v>44026</v>
      </c>
      <c r="C8" s="65">
        <f>VLOOKUP($A8,'Return Data'!$B$7:$R$1700,4,0)</f>
        <v>39.637700000000002</v>
      </c>
      <c r="D8" s="65">
        <f>VLOOKUP($A8,'Return Data'!$B$7:$R$1700,10,0)</f>
        <v>13.042899999999999</v>
      </c>
      <c r="E8" s="66">
        <f>RANK(D8,D$8:D$23,0)</f>
        <v>15</v>
      </c>
      <c r="F8" s="65">
        <f>VLOOKUP($A8,'Return Data'!$B$7:$R$1700,11,0)</f>
        <v>-17.605</v>
      </c>
      <c r="G8" s="66">
        <f>RANK(F8,F$8:F$23,0)</f>
        <v>13</v>
      </c>
      <c r="H8" s="65">
        <f>VLOOKUP($A8,'Return Data'!$B$7:$R$1700,12,0)</f>
        <v>-11.122400000000001</v>
      </c>
      <c r="I8" s="66">
        <f>RANK(H8,H$8:H$23,0)</f>
        <v>13</v>
      </c>
      <c r="J8" s="65">
        <f>VLOOKUP($A8,'Return Data'!$B$7:$R$1700,13,0)</f>
        <v>-18.889700000000001</v>
      </c>
      <c r="K8" s="66">
        <f>RANK(J8,J$8:J$23,0)</f>
        <v>14</v>
      </c>
      <c r="L8" s="65">
        <f>VLOOKUP($A8,'Return Data'!$B$7:$R$1700,17,0)</f>
        <v>-15.7117</v>
      </c>
      <c r="M8" s="66">
        <f>RANK(L8,L$8:L$23,0)</f>
        <v>12</v>
      </c>
      <c r="N8" s="65">
        <f>VLOOKUP($A8,'Return Data'!$B$7:$R$1700,14,0)</f>
        <v>-10.0899</v>
      </c>
      <c r="O8" s="66">
        <f>RANK(N8,N$8:N$23,0)</f>
        <v>12</v>
      </c>
      <c r="P8" s="65">
        <f>VLOOKUP($A8,'Return Data'!$B$7:$R$1700,15,0)</f>
        <v>8.9099999999999999E-2</v>
      </c>
      <c r="Q8" s="66">
        <f>RANK(P8,P$8:P$23,0)</f>
        <v>11</v>
      </c>
      <c r="R8" s="65">
        <f>VLOOKUP($A8,'Return Data'!$B$7:$R$1700,16,0)</f>
        <v>11.8406</v>
      </c>
      <c r="S8" s="67">
        <f>RANK(R8,R$8:R$23,0)</f>
        <v>8</v>
      </c>
    </row>
    <row r="9" spans="1:20" x14ac:dyDescent="0.3">
      <c r="A9" s="63" t="s">
        <v>31</v>
      </c>
      <c r="B9" s="64">
        <f>VLOOKUP($A9,'Return Data'!$B$7:$R$1700,3,0)</f>
        <v>44026</v>
      </c>
      <c r="C9" s="65">
        <f>VLOOKUP($A9,'Return Data'!$B$7:$R$1700,4,0)</f>
        <v>243.38399999999999</v>
      </c>
      <c r="D9" s="65">
        <f>VLOOKUP($A9,'Return Data'!$B$7:$R$1700,10,0)</f>
        <v>16.709099999999999</v>
      </c>
      <c r="E9" s="66">
        <f t="shared" ref="E9:E23" si="0">RANK(D9,D$8:D$23,0)</f>
        <v>7</v>
      </c>
      <c r="F9" s="65">
        <f>VLOOKUP($A9,'Return Data'!$B$7:$R$1700,11,0)</f>
        <v>-16.155100000000001</v>
      </c>
      <c r="G9" s="66">
        <f t="shared" ref="G9:G23" si="1">RANK(F9,F$8:F$23,0)</f>
        <v>12</v>
      </c>
      <c r="H9" s="65">
        <f>VLOOKUP($A9,'Return Data'!$B$7:$R$1700,12,0)</f>
        <v>-9.3407</v>
      </c>
      <c r="I9" s="66">
        <f t="shared" ref="I9:I23" si="2">RANK(H9,H$8:H$23,0)</f>
        <v>11</v>
      </c>
      <c r="J9" s="65">
        <f>VLOOKUP($A9,'Return Data'!$B$7:$R$1700,13,0)</f>
        <v>-14.491400000000001</v>
      </c>
      <c r="K9" s="66">
        <f t="shared" ref="K9:K23" si="3">RANK(J9,J$8:J$23,0)</f>
        <v>12</v>
      </c>
      <c r="L9" s="65">
        <f>VLOOKUP($A9,'Return Data'!$B$7:$R$1700,17,0)</f>
        <v>-8.7759999999999998</v>
      </c>
      <c r="M9" s="66">
        <f t="shared" ref="M9:M23" si="4">RANK(L9,L$8:L$23,0)</f>
        <v>9</v>
      </c>
      <c r="N9" s="65">
        <f>VLOOKUP($A9,'Return Data'!$B$7:$R$1700,14,0)</f>
        <v>-2.4510000000000001</v>
      </c>
      <c r="O9" s="66">
        <f t="shared" ref="O9:O23" si="5">RANK(N9,N$8:N$23,0)</f>
        <v>6</v>
      </c>
      <c r="P9" s="65">
        <f>VLOOKUP($A9,'Return Data'!$B$7:$R$1700,15,0)</f>
        <v>3.6579000000000002</v>
      </c>
      <c r="Q9" s="66">
        <f t="shared" ref="Q9:Q23" si="6">RANK(P9,P$8:P$23,0)</f>
        <v>4</v>
      </c>
      <c r="R9" s="65">
        <f>VLOOKUP($A9,'Return Data'!$B$7:$R$1700,16,0)</f>
        <v>12.8186</v>
      </c>
      <c r="S9" s="67">
        <f t="shared" ref="S9:S23" si="7">RANK(R9,R$8:R$23,0)</f>
        <v>6</v>
      </c>
    </row>
    <row r="10" spans="1:20" x14ac:dyDescent="0.3">
      <c r="A10" s="63" t="s">
        <v>32</v>
      </c>
      <c r="B10" s="64">
        <f>VLOOKUP($A10,'Return Data'!$B$7:$R$1700,3,0)</f>
        <v>44026</v>
      </c>
      <c r="C10" s="65">
        <f>VLOOKUP($A10,'Return Data'!$B$7:$R$1700,4,0)</f>
        <v>137.29</v>
      </c>
      <c r="D10" s="65">
        <f>VLOOKUP($A10,'Return Data'!$B$7:$R$1700,10,0)</f>
        <v>17.966999999999999</v>
      </c>
      <c r="E10" s="66">
        <f t="shared" si="0"/>
        <v>4</v>
      </c>
      <c r="F10" s="65">
        <f>VLOOKUP($A10,'Return Data'!$B$7:$R$1700,11,0)</f>
        <v>-5.8754999999999997</v>
      </c>
      <c r="G10" s="66">
        <f t="shared" si="1"/>
        <v>1</v>
      </c>
      <c r="H10" s="65">
        <f>VLOOKUP($A10,'Return Data'!$B$7:$R$1700,12,0)</f>
        <v>-0.1237</v>
      </c>
      <c r="I10" s="66">
        <f t="shared" si="2"/>
        <v>1</v>
      </c>
      <c r="J10" s="65">
        <f>VLOOKUP($A10,'Return Data'!$B$7:$R$1700,13,0)</f>
        <v>-4.2942</v>
      </c>
      <c r="K10" s="66">
        <f t="shared" si="3"/>
        <v>3</v>
      </c>
      <c r="L10" s="65">
        <f>VLOOKUP($A10,'Return Data'!$B$7:$R$1700,17,0)</f>
        <v>-2.3445</v>
      </c>
      <c r="M10" s="66">
        <f t="shared" si="4"/>
        <v>2</v>
      </c>
      <c r="N10" s="65">
        <f>VLOOKUP($A10,'Return Data'!$B$7:$R$1700,14,0)</f>
        <v>0.43309999999999998</v>
      </c>
      <c r="O10" s="66">
        <f t="shared" si="5"/>
        <v>2</v>
      </c>
      <c r="P10" s="65">
        <f>VLOOKUP($A10,'Return Data'!$B$7:$R$1700,15,0)</f>
        <v>3.5794000000000001</v>
      </c>
      <c r="Q10" s="66">
        <f t="shared" si="6"/>
        <v>6</v>
      </c>
      <c r="R10" s="65">
        <f>VLOOKUP($A10,'Return Data'!$B$7:$R$1700,16,0)</f>
        <v>17.884699999999999</v>
      </c>
      <c r="S10" s="67">
        <f t="shared" si="7"/>
        <v>1</v>
      </c>
    </row>
    <row r="11" spans="1:20" x14ac:dyDescent="0.3">
      <c r="A11" s="63" t="s">
        <v>33</v>
      </c>
      <c r="B11" s="64">
        <f>VLOOKUP($A11,'Return Data'!$B$7:$R$1700,3,0)</f>
        <v>44026</v>
      </c>
      <c r="C11" s="65">
        <f>VLOOKUP($A11,'Return Data'!$B$7:$R$1700,4,0)</f>
        <v>9.23</v>
      </c>
      <c r="D11" s="65">
        <f>VLOOKUP($A11,'Return Data'!$B$7:$R$1700,10,0)</f>
        <v>14.3742</v>
      </c>
      <c r="E11" s="66">
        <f t="shared" si="0"/>
        <v>11</v>
      </c>
      <c r="F11" s="65">
        <f>VLOOKUP($A11,'Return Data'!$B$7:$R$1700,11,0)</f>
        <v>-13.6576</v>
      </c>
      <c r="G11" s="66">
        <f t="shared" si="1"/>
        <v>7</v>
      </c>
      <c r="H11" s="65">
        <f>VLOOKUP($A11,'Return Data'!$B$7:$R$1700,12,0)</f>
        <v>-6.9555999999999996</v>
      </c>
      <c r="I11" s="66">
        <f t="shared" si="2"/>
        <v>9</v>
      </c>
      <c r="J11" s="65">
        <f>VLOOKUP($A11,'Return Data'!$B$7:$R$1700,13,0)</f>
        <v>-10.388299999999999</v>
      </c>
      <c r="K11" s="66">
        <f t="shared" si="3"/>
        <v>9</v>
      </c>
      <c r="L11" s="65"/>
      <c r="M11" s="66"/>
      <c r="N11" s="65"/>
      <c r="O11" s="66"/>
      <c r="P11" s="65"/>
      <c r="Q11" s="66"/>
      <c r="R11" s="65">
        <f>VLOOKUP($A11,'Return Data'!$B$7:$R$1700,16,0)</f>
        <v>-4.1265999999999998</v>
      </c>
      <c r="S11" s="67">
        <f t="shared" si="7"/>
        <v>15</v>
      </c>
    </row>
    <row r="12" spans="1:20" x14ac:dyDescent="0.3">
      <c r="A12" s="63" t="s">
        <v>34</v>
      </c>
      <c r="B12" s="64">
        <f>VLOOKUP($A12,'Return Data'!$B$7:$R$1700,3,0)</f>
        <v>44026</v>
      </c>
      <c r="C12" s="65">
        <f>VLOOKUP($A12,'Return Data'!$B$7:$R$1700,4,0)</f>
        <v>38.76</v>
      </c>
      <c r="D12" s="65">
        <f>VLOOKUP($A12,'Return Data'!$B$7:$R$1700,10,0)</f>
        <v>22.1172</v>
      </c>
      <c r="E12" s="66">
        <f t="shared" si="0"/>
        <v>1</v>
      </c>
      <c r="F12" s="65">
        <f>VLOOKUP($A12,'Return Data'!$B$7:$R$1700,11,0)</f>
        <v>-21.427099999999999</v>
      </c>
      <c r="G12" s="66">
        <f t="shared" si="1"/>
        <v>16</v>
      </c>
      <c r="H12" s="65">
        <f>VLOOKUP($A12,'Return Data'!$B$7:$R$1700,12,0)</f>
        <v>-12.996600000000001</v>
      </c>
      <c r="I12" s="66">
        <f t="shared" si="2"/>
        <v>16</v>
      </c>
      <c r="J12" s="65">
        <f>VLOOKUP($A12,'Return Data'!$B$7:$R$1700,13,0)</f>
        <v>-21.235499999999998</v>
      </c>
      <c r="K12" s="66">
        <f t="shared" si="3"/>
        <v>16</v>
      </c>
      <c r="L12" s="65">
        <f>VLOOKUP($A12,'Return Data'!$B$7:$R$1700,17,0)</f>
        <v>-14.5951</v>
      </c>
      <c r="M12" s="66">
        <f t="shared" si="4"/>
        <v>11</v>
      </c>
      <c r="N12" s="65">
        <f>VLOOKUP($A12,'Return Data'!$B$7:$R$1700,14,0)</f>
        <v>-8.1555999999999997</v>
      </c>
      <c r="O12" s="66">
        <f t="shared" si="5"/>
        <v>11</v>
      </c>
      <c r="P12" s="65">
        <f>VLOOKUP($A12,'Return Data'!$B$7:$R$1700,15,0)</f>
        <v>1.1355999999999999</v>
      </c>
      <c r="Q12" s="66">
        <f t="shared" si="6"/>
        <v>9</v>
      </c>
      <c r="R12" s="65">
        <f>VLOOKUP($A12,'Return Data'!$B$7:$R$1700,16,0)</f>
        <v>11.5829</v>
      </c>
      <c r="S12" s="67">
        <f t="shared" si="7"/>
        <v>9</v>
      </c>
    </row>
    <row r="13" spans="1:20" x14ac:dyDescent="0.3">
      <c r="A13" s="63" t="s">
        <v>35</v>
      </c>
      <c r="B13" s="64">
        <f>VLOOKUP($A13,'Return Data'!$B$7:$R$1700,3,0)</f>
        <v>44026</v>
      </c>
      <c r="C13" s="65">
        <f>VLOOKUP($A13,'Return Data'!$B$7:$R$1700,4,0)</f>
        <v>10.3766</v>
      </c>
      <c r="D13" s="65">
        <f>VLOOKUP($A13,'Return Data'!$B$7:$R$1700,10,0)</f>
        <v>13.3423</v>
      </c>
      <c r="E13" s="66">
        <f t="shared" si="0"/>
        <v>14</v>
      </c>
      <c r="F13" s="65">
        <f>VLOOKUP($A13,'Return Data'!$B$7:$R$1700,11,0)</f>
        <v>-13.701599999999999</v>
      </c>
      <c r="G13" s="66">
        <f t="shared" si="1"/>
        <v>8</v>
      </c>
      <c r="H13" s="65">
        <f>VLOOKUP($A13,'Return Data'!$B$7:$R$1700,12,0)</f>
        <v>-6.3263999999999996</v>
      </c>
      <c r="I13" s="66">
        <f t="shared" si="2"/>
        <v>7</v>
      </c>
      <c r="J13" s="65">
        <f>VLOOKUP($A13,'Return Data'!$B$7:$R$1700,13,0)</f>
        <v>-9.1819000000000006</v>
      </c>
      <c r="K13" s="66">
        <f t="shared" si="3"/>
        <v>8</v>
      </c>
      <c r="L13" s="65">
        <f>VLOOKUP($A13,'Return Data'!$B$7:$R$1700,17,0)</f>
        <v>-8.4459999999999997</v>
      </c>
      <c r="M13" s="66">
        <f t="shared" si="4"/>
        <v>7</v>
      </c>
      <c r="N13" s="65">
        <f>VLOOKUP($A13,'Return Data'!$B$7:$R$1700,14,0)</f>
        <v>-8.0030000000000001</v>
      </c>
      <c r="O13" s="66">
        <f t="shared" si="5"/>
        <v>10</v>
      </c>
      <c r="P13" s="65"/>
      <c r="Q13" s="66"/>
      <c r="R13" s="65">
        <f>VLOOKUP($A13,'Return Data'!$B$7:$R$1700,16,0)</f>
        <v>0.76439999999999997</v>
      </c>
      <c r="S13" s="67">
        <f t="shared" si="7"/>
        <v>12</v>
      </c>
    </row>
    <row r="14" spans="1:20" x14ac:dyDescent="0.3">
      <c r="A14" s="63" t="s">
        <v>36</v>
      </c>
      <c r="B14" s="64">
        <f>VLOOKUP($A14,'Return Data'!$B$7:$R$1700,3,0)</f>
        <v>44026</v>
      </c>
      <c r="C14" s="65">
        <f>VLOOKUP($A14,'Return Data'!$B$7:$R$1700,4,0)</f>
        <v>234.066406345019</v>
      </c>
      <c r="D14" s="65">
        <f>VLOOKUP($A14,'Return Data'!$B$7:$R$1700,10,0)</f>
        <v>14.6267</v>
      </c>
      <c r="E14" s="66">
        <f t="shared" si="0"/>
        <v>10</v>
      </c>
      <c r="F14" s="65">
        <f>VLOOKUP($A14,'Return Data'!$B$7:$R$1700,11,0)</f>
        <v>-15.8329</v>
      </c>
      <c r="G14" s="66">
        <f t="shared" si="1"/>
        <v>11</v>
      </c>
      <c r="H14" s="65">
        <f>VLOOKUP($A14,'Return Data'!$B$7:$R$1700,12,0)</f>
        <v>-9.8183000000000007</v>
      </c>
      <c r="I14" s="66">
        <f t="shared" si="2"/>
        <v>12</v>
      </c>
      <c r="J14" s="65">
        <f>VLOOKUP($A14,'Return Data'!$B$7:$R$1700,13,0)</f>
        <v>-6.0514999999999999</v>
      </c>
      <c r="K14" s="66">
        <f t="shared" si="3"/>
        <v>6</v>
      </c>
      <c r="L14" s="65">
        <f>VLOOKUP($A14,'Return Data'!$B$7:$R$1700,17,0)</f>
        <v>-4.5297000000000001</v>
      </c>
      <c r="M14" s="66">
        <f t="shared" si="4"/>
        <v>4</v>
      </c>
      <c r="N14" s="65">
        <f>VLOOKUP($A14,'Return Data'!$B$7:$R$1700,14,0)</f>
        <v>-1.1994</v>
      </c>
      <c r="O14" s="66">
        <f t="shared" si="5"/>
        <v>5</v>
      </c>
      <c r="P14" s="65">
        <f>VLOOKUP($A14,'Return Data'!$B$7:$R$1700,15,0)</f>
        <v>5.5640000000000001</v>
      </c>
      <c r="Q14" s="66">
        <f t="shared" si="6"/>
        <v>2</v>
      </c>
      <c r="R14" s="65">
        <f>VLOOKUP($A14,'Return Data'!$B$7:$R$1700,16,0)</f>
        <v>14.6035</v>
      </c>
      <c r="S14" s="67">
        <f t="shared" si="7"/>
        <v>3</v>
      </c>
    </row>
    <row r="15" spans="1:20" x14ac:dyDescent="0.3">
      <c r="A15" s="63" t="s">
        <v>37</v>
      </c>
      <c r="B15" s="64">
        <f>VLOOKUP($A15,'Return Data'!$B$7:$R$1700,3,0)</f>
        <v>44026</v>
      </c>
      <c r="C15" s="65">
        <f>VLOOKUP($A15,'Return Data'!$B$7:$R$1700,4,0)</f>
        <v>31.49</v>
      </c>
      <c r="D15" s="65">
        <f>VLOOKUP($A15,'Return Data'!$B$7:$R$1700,10,0)</f>
        <v>20.4207</v>
      </c>
      <c r="E15" s="66">
        <f t="shared" si="0"/>
        <v>2</v>
      </c>
      <c r="F15" s="65">
        <f>VLOOKUP($A15,'Return Data'!$B$7:$R$1700,11,0)</f>
        <v>-15.2447</v>
      </c>
      <c r="G15" s="66">
        <f t="shared" si="1"/>
        <v>10</v>
      </c>
      <c r="H15" s="65">
        <f>VLOOKUP($A15,'Return Data'!$B$7:$R$1700,12,0)</f>
        <v>-6.5744999999999996</v>
      </c>
      <c r="I15" s="66">
        <f t="shared" si="2"/>
        <v>8</v>
      </c>
      <c r="J15" s="65">
        <f>VLOOKUP($A15,'Return Data'!$B$7:$R$1700,13,0)</f>
        <v>-11.4579</v>
      </c>
      <c r="K15" s="66">
        <f t="shared" si="3"/>
        <v>10</v>
      </c>
      <c r="L15" s="65">
        <f>VLOOKUP($A15,'Return Data'!$B$7:$R$1700,17,0)</f>
        <v>-5.5945999999999998</v>
      </c>
      <c r="M15" s="66">
        <f t="shared" si="4"/>
        <v>5</v>
      </c>
      <c r="N15" s="65">
        <f>VLOOKUP($A15,'Return Data'!$B$7:$R$1700,14,0)</f>
        <v>-3.7820999999999998</v>
      </c>
      <c r="O15" s="66">
        <f t="shared" si="5"/>
        <v>7</v>
      </c>
      <c r="P15" s="65">
        <f>VLOOKUP($A15,'Return Data'!$B$7:$R$1700,15,0)</f>
        <v>4.8566000000000003</v>
      </c>
      <c r="Q15" s="66">
        <f t="shared" si="6"/>
        <v>3</v>
      </c>
      <c r="R15" s="65">
        <f>VLOOKUP($A15,'Return Data'!$B$7:$R$1700,16,0)</f>
        <v>11.5199</v>
      </c>
      <c r="S15" s="67">
        <f t="shared" si="7"/>
        <v>10</v>
      </c>
    </row>
    <row r="16" spans="1:20" x14ac:dyDescent="0.3">
      <c r="A16" s="63" t="s">
        <v>38</v>
      </c>
      <c r="B16" s="64">
        <f>VLOOKUP($A16,'Return Data'!$B$7:$R$1700,3,0)</f>
        <v>44026</v>
      </c>
      <c r="C16" s="65">
        <f>VLOOKUP($A16,'Return Data'!$B$7:$R$1700,4,0)</f>
        <v>65.182199999999995</v>
      </c>
      <c r="D16" s="65">
        <f>VLOOKUP($A16,'Return Data'!$B$7:$R$1700,10,0)</f>
        <v>16.991800000000001</v>
      </c>
      <c r="E16" s="66">
        <f t="shared" si="0"/>
        <v>6</v>
      </c>
      <c r="F16" s="65">
        <f>VLOOKUP($A16,'Return Data'!$B$7:$R$1700,11,0)</f>
        <v>-14.6831</v>
      </c>
      <c r="G16" s="66">
        <f t="shared" si="1"/>
        <v>9</v>
      </c>
      <c r="H16" s="65">
        <f>VLOOKUP($A16,'Return Data'!$B$7:$R$1700,12,0)</f>
        <v>-8.3389000000000006</v>
      </c>
      <c r="I16" s="66">
        <f t="shared" si="2"/>
        <v>10</v>
      </c>
      <c r="J16" s="65">
        <f>VLOOKUP($A16,'Return Data'!$B$7:$R$1700,13,0)</f>
        <v>-11.521000000000001</v>
      </c>
      <c r="K16" s="66">
        <f t="shared" si="3"/>
        <v>11</v>
      </c>
      <c r="L16" s="65">
        <f>VLOOKUP($A16,'Return Data'!$B$7:$R$1700,17,0)</f>
        <v>-4.3437999999999999</v>
      </c>
      <c r="M16" s="66">
        <f t="shared" si="4"/>
        <v>3</v>
      </c>
      <c r="N16" s="65">
        <f>VLOOKUP($A16,'Return Data'!$B$7:$R$1700,14,0)</f>
        <v>-0.68259999999999998</v>
      </c>
      <c r="O16" s="66">
        <f t="shared" si="5"/>
        <v>3</v>
      </c>
      <c r="P16" s="65">
        <f>VLOOKUP($A16,'Return Data'!$B$7:$R$1700,15,0)</f>
        <v>3.5716999999999999</v>
      </c>
      <c r="Q16" s="66">
        <f t="shared" si="6"/>
        <v>7</v>
      </c>
      <c r="R16" s="65">
        <f>VLOOKUP($A16,'Return Data'!$B$7:$R$1700,16,0)</f>
        <v>13.209199999999999</v>
      </c>
      <c r="S16" s="67">
        <f t="shared" si="7"/>
        <v>5</v>
      </c>
    </row>
    <row r="17" spans="1:19" x14ac:dyDescent="0.3">
      <c r="A17" s="63" t="s">
        <v>39</v>
      </c>
      <c r="B17" s="64">
        <f>VLOOKUP($A17,'Return Data'!$B$7:$R$1700,3,0)</f>
        <v>44026</v>
      </c>
      <c r="C17" s="65">
        <f>VLOOKUP($A17,'Return Data'!$B$7:$R$1700,4,0)</f>
        <v>44.2</v>
      </c>
      <c r="D17" s="65">
        <f>VLOOKUP($A17,'Return Data'!$B$7:$R$1700,10,0)</f>
        <v>13.0146</v>
      </c>
      <c r="E17" s="66">
        <f t="shared" si="0"/>
        <v>16</v>
      </c>
      <c r="F17" s="65">
        <f>VLOOKUP($A17,'Return Data'!$B$7:$R$1700,11,0)</f>
        <v>-18.4803</v>
      </c>
      <c r="G17" s="66">
        <f t="shared" si="1"/>
        <v>14</v>
      </c>
      <c r="H17" s="65">
        <f>VLOOKUP($A17,'Return Data'!$B$7:$R$1700,12,0)</f>
        <v>-12.2319</v>
      </c>
      <c r="I17" s="66">
        <f t="shared" si="2"/>
        <v>14</v>
      </c>
      <c r="J17" s="65">
        <f>VLOOKUP($A17,'Return Data'!$B$7:$R$1700,13,0)</f>
        <v>-18.510300000000001</v>
      </c>
      <c r="K17" s="66">
        <f t="shared" si="3"/>
        <v>13</v>
      </c>
      <c r="L17" s="65">
        <f>VLOOKUP($A17,'Return Data'!$B$7:$R$1700,17,0)</f>
        <v>-8.7245000000000008</v>
      </c>
      <c r="M17" s="66">
        <f t="shared" si="4"/>
        <v>8</v>
      </c>
      <c r="N17" s="65">
        <f>VLOOKUP($A17,'Return Data'!$B$7:$R$1700,14,0)</f>
        <v>-4.3532000000000002</v>
      </c>
      <c r="O17" s="66">
        <f t="shared" si="5"/>
        <v>8</v>
      </c>
      <c r="P17" s="65">
        <f>VLOOKUP($A17,'Return Data'!$B$7:$R$1700,15,0)</f>
        <v>2.5426000000000002</v>
      </c>
      <c r="Q17" s="66">
        <f t="shared" si="6"/>
        <v>8</v>
      </c>
      <c r="R17" s="65">
        <f>VLOOKUP($A17,'Return Data'!$B$7:$R$1700,16,0)</f>
        <v>10.7</v>
      </c>
      <c r="S17" s="67">
        <f t="shared" si="7"/>
        <v>11</v>
      </c>
    </row>
    <row r="18" spans="1:19" x14ac:dyDescent="0.3">
      <c r="A18" s="63" t="s">
        <v>40</v>
      </c>
      <c r="B18" s="64">
        <f>VLOOKUP($A18,'Return Data'!$B$7:$R$1700,3,0)</f>
        <v>44026</v>
      </c>
      <c r="C18" s="65">
        <f>VLOOKUP($A18,'Return Data'!$B$7:$R$1700,4,0)</f>
        <v>123.26139999999999</v>
      </c>
      <c r="D18" s="65">
        <f>VLOOKUP($A18,'Return Data'!$B$7:$R$1700,10,0)</f>
        <v>18.4452</v>
      </c>
      <c r="E18" s="66">
        <f t="shared" si="0"/>
        <v>3</v>
      </c>
      <c r="F18" s="65">
        <f>VLOOKUP($A18,'Return Data'!$B$7:$R$1700,11,0)</f>
        <v>-12.174300000000001</v>
      </c>
      <c r="G18" s="66">
        <f t="shared" si="1"/>
        <v>4</v>
      </c>
      <c r="H18" s="65">
        <f>VLOOKUP($A18,'Return Data'!$B$7:$R$1700,12,0)</f>
        <v>-5.5967000000000002</v>
      </c>
      <c r="I18" s="66">
        <f t="shared" si="2"/>
        <v>5</v>
      </c>
      <c r="J18" s="65">
        <f>VLOOKUP($A18,'Return Data'!$B$7:$R$1700,13,0)</f>
        <v>-7.0674000000000001</v>
      </c>
      <c r="K18" s="66">
        <f t="shared" si="3"/>
        <v>7</v>
      </c>
      <c r="L18" s="65">
        <f>VLOOKUP($A18,'Return Data'!$B$7:$R$1700,17,0)</f>
        <v>-5.9225000000000003</v>
      </c>
      <c r="M18" s="66">
        <f t="shared" si="4"/>
        <v>6</v>
      </c>
      <c r="N18" s="65">
        <f>VLOOKUP($A18,'Return Data'!$B$7:$R$1700,14,0)</f>
        <v>-1.0593999999999999</v>
      </c>
      <c r="O18" s="66">
        <f t="shared" si="5"/>
        <v>4</v>
      </c>
      <c r="P18" s="65">
        <f>VLOOKUP($A18,'Return Data'!$B$7:$R$1700,15,0)</f>
        <v>6.6055000000000001</v>
      </c>
      <c r="Q18" s="66">
        <f t="shared" si="6"/>
        <v>1</v>
      </c>
      <c r="R18" s="65">
        <f>VLOOKUP($A18,'Return Data'!$B$7:$R$1700,16,0)</f>
        <v>16.937999999999999</v>
      </c>
      <c r="S18" s="67">
        <f t="shared" si="7"/>
        <v>2</v>
      </c>
    </row>
    <row r="19" spans="1:19" x14ac:dyDescent="0.3">
      <c r="A19" s="63" t="s">
        <v>41</v>
      </c>
      <c r="B19" s="64">
        <f>VLOOKUP($A19,'Return Data'!$B$7:$R$1700,3,0)</f>
        <v>44026</v>
      </c>
      <c r="C19" s="65">
        <f>VLOOKUP($A19,'Return Data'!$B$7:$R$1700,4,0)</f>
        <v>9.2509999999999994</v>
      </c>
      <c r="D19" s="65">
        <f>VLOOKUP($A19,'Return Data'!$B$7:$R$1700,10,0)</f>
        <v>14.1183</v>
      </c>
      <c r="E19" s="66">
        <f t="shared" si="0"/>
        <v>12</v>
      </c>
      <c r="F19" s="65">
        <f>VLOOKUP($A19,'Return Data'!$B$7:$R$1700,11,0)</f>
        <v>-12.8095</v>
      </c>
      <c r="G19" s="66">
        <f t="shared" si="1"/>
        <v>6</v>
      </c>
      <c r="H19" s="65">
        <f>VLOOKUP($A19,'Return Data'!$B$7:$R$1700,12,0)</f>
        <v>-6.2363999999999997</v>
      </c>
      <c r="I19" s="66">
        <f t="shared" si="2"/>
        <v>6</v>
      </c>
      <c r="J19" s="65">
        <f>VLOOKUP($A19,'Return Data'!$B$7:$R$1700,13,0)</f>
        <v>-4.5815999999999999</v>
      </c>
      <c r="K19" s="66">
        <f t="shared" si="3"/>
        <v>4</v>
      </c>
      <c r="L19" s="65"/>
      <c r="M19" s="66"/>
      <c r="N19" s="65"/>
      <c r="O19" s="66"/>
      <c r="P19" s="65"/>
      <c r="Q19" s="66"/>
      <c r="R19" s="65">
        <f>VLOOKUP($A19,'Return Data'!$B$7:$R$1700,16,0)</f>
        <v>-3.8077000000000001</v>
      </c>
      <c r="S19" s="67">
        <f t="shared" si="7"/>
        <v>14</v>
      </c>
    </row>
    <row r="20" spans="1:19" x14ac:dyDescent="0.3">
      <c r="A20" s="63" t="s">
        <v>42</v>
      </c>
      <c r="B20" s="64">
        <f>VLOOKUP($A20,'Return Data'!$B$7:$R$1700,3,0)</f>
        <v>44026</v>
      </c>
      <c r="C20" s="65">
        <f>VLOOKUP($A20,'Return Data'!$B$7:$R$1700,4,0)</f>
        <v>9.0548999999999999</v>
      </c>
      <c r="D20" s="65">
        <f>VLOOKUP($A20,'Return Data'!$B$7:$R$1700,10,0)</f>
        <v>13.8408</v>
      </c>
      <c r="E20" s="66">
        <f t="shared" si="0"/>
        <v>13</v>
      </c>
      <c r="F20" s="65">
        <f>VLOOKUP($A20,'Return Data'!$B$7:$R$1700,11,0)</f>
        <v>-12.149800000000001</v>
      </c>
      <c r="G20" s="66">
        <f t="shared" si="1"/>
        <v>3</v>
      </c>
      <c r="H20" s="65">
        <f>VLOOKUP($A20,'Return Data'!$B$7:$R$1700,12,0)</f>
        <v>-5.3922999999999996</v>
      </c>
      <c r="I20" s="66">
        <f t="shared" si="2"/>
        <v>4</v>
      </c>
      <c r="J20" s="65">
        <f>VLOOKUP($A20,'Return Data'!$B$7:$R$1700,13,0)</f>
        <v>-4.1515000000000004</v>
      </c>
      <c r="K20" s="66">
        <f t="shared" si="3"/>
        <v>2</v>
      </c>
      <c r="L20" s="65"/>
      <c r="M20" s="66"/>
      <c r="N20" s="65"/>
      <c r="O20" s="66"/>
      <c r="P20" s="65"/>
      <c r="Q20" s="66"/>
      <c r="R20" s="65">
        <f>VLOOKUP($A20,'Return Data'!$B$7:$R$1700,16,0)</f>
        <v>-4.9688999999999997</v>
      </c>
      <c r="S20" s="67">
        <f t="shared" si="7"/>
        <v>16</v>
      </c>
    </row>
    <row r="21" spans="1:19" x14ac:dyDescent="0.3">
      <c r="A21" s="63" t="s">
        <v>43</v>
      </c>
      <c r="B21" s="64">
        <f>VLOOKUP($A21,'Return Data'!$B$7:$R$1700,3,0)</f>
        <v>44026</v>
      </c>
      <c r="C21" s="65">
        <f>VLOOKUP($A21,'Return Data'!$B$7:$R$1700,4,0)</f>
        <v>196.958</v>
      </c>
      <c r="D21" s="65">
        <f>VLOOKUP($A21,'Return Data'!$B$7:$R$1700,10,0)</f>
        <v>14.8673</v>
      </c>
      <c r="E21" s="66">
        <f t="shared" si="0"/>
        <v>9</v>
      </c>
      <c r="F21" s="65">
        <f>VLOOKUP($A21,'Return Data'!$B$7:$R$1700,11,0)</f>
        <v>-21.352</v>
      </c>
      <c r="G21" s="66">
        <f t="shared" si="1"/>
        <v>15</v>
      </c>
      <c r="H21" s="65">
        <f>VLOOKUP($A21,'Return Data'!$B$7:$R$1700,12,0)</f>
        <v>-12.805300000000001</v>
      </c>
      <c r="I21" s="66">
        <f t="shared" si="2"/>
        <v>15</v>
      </c>
      <c r="J21" s="65">
        <f>VLOOKUP($A21,'Return Data'!$B$7:$R$1700,13,0)</f>
        <v>-19.215399999999999</v>
      </c>
      <c r="K21" s="66">
        <f t="shared" si="3"/>
        <v>15</v>
      </c>
      <c r="L21" s="65">
        <f>VLOOKUP($A21,'Return Data'!$B$7:$R$1700,17,0)</f>
        <v>-12.506500000000001</v>
      </c>
      <c r="M21" s="66">
        <f t="shared" si="4"/>
        <v>10</v>
      </c>
      <c r="N21" s="65">
        <f>VLOOKUP($A21,'Return Data'!$B$7:$R$1700,14,0)</f>
        <v>-7.8224999999999998</v>
      </c>
      <c r="O21" s="66">
        <f t="shared" si="5"/>
        <v>9</v>
      </c>
      <c r="P21" s="65">
        <f>VLOOKUP($A21,'Return Data'!$B$7:$R$1700,15,0)</f>
        <v>0.81620000000000004</v>
      </c>
      <c r="Q21" s="66">
        <f t="shared" si="6"/>
        <v>10</v>
      </c>
      <c r="R21" s="65">
        <f>VLOOKUP($A21,'Return Data'!$B$7:$R$1700,16,0)</f>
        <v>14.324400000000001</v>
      </c>
      <c r="S21" s="67">
        <f t="shared" si="7"/>
        <v>4</v>
      </c>
    </row>
    <row r="22" spans="1:19" x14ac:dyDescent="0.3">
      <c r="A22" s="63" t="s">
        <v>44</v>
      </c>
      <c r="B22" s="64">
        <f>VLOOKUP($A22,'Return Data'!$B$7:$R$1700,3,0)</f>
        <v>44026</v>
      </c>
      <c r="C22" s="65">
        <f>VLOOKUP($A22,'Return Data'!$B$7:$R$1700,4,0)</f>
        <v>9.8000000000000007</v>
      </c>
      <c r="D22" s="65">
        <f>VLOOKUP($A22,'Return Data'!$B$7:$R$1700,10,0)</f>
        <v>17.084800000000001</v>
      </c>
      <c r="E22" s="66">
        <f t="shared" si="0"/>
        <v>5</v>
      </c>
      <c r="F22" s="65">
        <f>VLOOKUP($A22,'Return Data'!$B$7:$R$1700,11,0)</f>
        <v>-11.0708</v>
      </c>
      <c r="G22" s="66">
        <f t="shared" si="1"/>
        <v>2</v>
      </c>
      <c r="H22" s="65">
        <f>VLOOKUP($A22,'Return Data'!$B$7:$R$1700,12,0)</f>
        <v>-2.7778</v>
      </c>
      <c r="I22" s="66">
        <f t="shared" si="2"/>
        <v>3</v>
      </c>
      <c r="J22" s="65">
        <f>VLOOKUP($A22,'Return Data'!$B$7:$R$1700,13,0)</f>
        <v>-5.7691999999999997</v>
      </c>
      <c r="K22" s="66">
        <f t="shared" si="3"/>
        <v>5</v>
      </c>
      <c r="L22" s="65"/>
      <c r="M22" s="66"/>
      <c r="N22" s="65"/>
      <c r="O22" s="66"/>
      <c r="P22" s="65"/>
      <c r="Q22" s="66"/>
      <c r="R22" s="65">
        <f>VLOOKUP($A22,'Return Data'!$B$7:$R$1700,16,0)</f>
        <v>-1.2484</v>
      </c>
      <c r="S22" s="67">
        <f t="shared" si="7"/>
        <v>13</v>
      </c>
    </row>
    <row r="23" spans="1:19" x14ac:dyDescent="0.3">
      <c r="A23" s="63" t="s">
        <v>45</v>
      </c>
      <c r="B23" s="64">
        <f>VLOOKUP($A23,'Return Data'!$B$7:$R$1700,3,0)</f>
        <v>44026</v>
      </c>
      <c r="C23" s="65">
        <f>VLOOKUP($A23,'Return Data'!$B$7:$R$1700,4,0)</f>
        <v>57.637799999999999</v>
      </c>
      <c r="D23" s="65">
        <f>VLOOKUP($A23,'Return Data'!$B$7:$R$1700,10,0)</f>
        <v>15.863300000000001</v>
      </c>
      <c r="E23" s="66">
        <f t="shared" si="0"/>
        <v>8</v>
      </c>
      <c r="F23" s="65">
        <f>VLOOKUP($A23,'Return Data'!$B$7:$R$1700,11,0)</f>
        <v>-12.7012</v>
      </c>
      <c r="G23" s="66">
        <f t="shared" si="1"/>
        <v>5</v>
      </c>
      <c r="H23" s="65">
        <f>VLOOKUP($A23,'Return Data'!$B$7:$R$1700,12,0)</f>
        <v>-2.5928</v>
      </c>
      <c r="I23" s="66">
        <f t="shared" si="2"/>
        <v>2</v>
      </c>
      <c r="J23" s="65">
        <f>VLOOKUP($A23,'Return Data'!$B$7:$R$1700,13,0)</f>
        <v>-4.0255999999999998</v>
      </c>
      <c r="K23" s="66">
        <f t="shared" si="3"/>
        <v>1</v>
      </c>
      <c r="L23" s="65">
        <f>VLOOKUP($A23,'Return Data'!$B$7:$R$1700,17,0)</f>
        <v>-1.9967999999999999</v>
      </c>
      <c r="M23" s="66">
        <f t="shared" si="4"/>
        <v>1</v>
      </c>
      <c r="N23" s="65">
        <f>VLOOKUP($A23,'Return Data'!$B$7:$R$1700,14,0)</f>
        <v>1.9885999999999999</v>
      </c>
      <c r="O23" s="66">
        <f t="shared" si="5"/>
        <v>1</v>
      </c>
      <c r="P23" s="65">
        <f>VLOOKUP($A23,'Return Data'!$B$7:$R$1700,15,0)</f>
        <v>3.5834999999999999</v>
      </c>
      <c r="Q23" s="66">
        <f t="shared" si="6"/>
        <v>5</v>
      </c>
      <c r="R23" s="65">
        <f>VLOOKUP($A23,'Return Data'!$B$7:$R$1700,16,0)</f>
        <v>12.3912</v>
      </c>
      <c r="S23" s="67">
        <f t="shared" si="7"/>
        <v>7</v>
      </c>
    </row>
    <row r="24" spans="1:19" x14ac:dyDescent="0.3">
      <c r="A24" s="69"/>
      <c r="B24" s="70"/>
      <c r="C24" s="70"/>
      <c r="D24" s="71"/>
      <c r="E24" s="70"/>
      <c r="F24" s="71"/>
      <c r="G24" s="70"/>
      <c r="H24" s="71"/>
      <c r="I24" s="70"/>
      <c r="J24" s="71"/>
      <c r="K24" s="70"/>
      <c r="L24" s="71"/>
      <c r="M24" s="70"/>
      <c r="N24" s="71"/>
      <c r="O24" s="70"/>
      <c r="P24" s="71"/>
      <c r="Q24" s="70"/>
      <c r="R24" s="71"/>
      <c r="S24" s="72"/>
    </row>
    <row r="25" spans="1:19" x14ac:dyDescent="0.3">
      <c r="A25" s="73" t="s">
        <v>27</v>
      </c>
      <c r="B25" s="74"/>
      <c r="C25" s="74"/>
      <c r="D25" s="75">
        <f>AVERAGE(D8:D23)</f>
        <v>16.051637500000002</v>
      </c>
      <c r="E25" s="74"/>
      <c r="F25" s="75">
        <f>AVERAGE(F8:F23)</f>
        <v>-14.68253125</v>
      </c>
      <c r="G25" s="74"/>
      <c r="H25" s="75">
        <f>AVERAGE(H8:H23)</f>
        <v>-7.45189375</v>
      </c>
      <c r="I25" s="74"/>
      <c r="J25" s="75">
        <f>AVERAGE(J8:J23)</f>
        <v>-10.677025</v>
      </c>
      <c r="K25" s="74"/>
      <c r="L25" s="75">
        <f>AVERAGE(L8:L23)</f>
        <v>-7.7909749999999995</v>
      </c>
      <c r="M25" s="74"/>
      <c r="N25" s="75">
        <f>AVERAGE(N8:N23)</f>
        <v>-3.7647499999999998</v>
      </c>
      <c r="O25" s="74"/>
      <c r="P25" s="75">
        <f>AVERAGE(P8:P23)</f>
        <v>3.2729181818181816</v>
      </c>
      <c r="Q25" s="74"/>
      <c r="R25" s="75">
        <f>AVERAGE(R8:R23)</f>
        <v>8.4016125000000006</v>
      </c>
      <c r="S25" s="76"/>
    </row>
    <row r="26" spans="1:19" x14ac:dyDescent="0.3">
      <c r="A26" s="73" t="s">
        <v>28</v>
      </c>
      <c r="B26" s="74"/>
      <c r="C26" s="74"/>
      <c r="D26" s="75">
        <f>MIN(D8:D23)</f>
        <v>13.0146</v>
      </c>
      <c r="E26" s="74"/>
      <c r="F26" s="75">
        <f>MIN(F8:F23)</f>
        <v>-21.427099999999999</v>
      </c>
      <c r="G26" s="74"/>
      <c r="H26" s="75">
        <f>MIN(H8:H23)</f>
        <v>-12.996600000000001</v>
      </c>
      <c r="I26" s="74"/>
      <c r="J26" s="75">
        <f>MIN(J8:J23)</f>
        <v>-21.235499999999998</v>
      </c>
      <c r="K26" s="74"/>
      <c r="L26" s="75">
        <f>MIN(L8:L23)</f>
        <v>-15.7117</v>
      </c>
      <c r="M26" s="74"/>
      <c r="N26" s="75">
        <f>MIN(N8:N23)</f>
        <v>-10.0899</v>
      </c>
      <c r="O26" s="74"/>
      <c r="P26" s="75">
        <f>MIN(P8:P23)</f>
        <v>8.9099999999999999E-2</v>
      </c>
      <c r="Q26" s="74"/>
      <c r="R26" s="75">
        <f>MIN(R8:R23)</f>
        <v>-4.9688999999999997</v>
      </c>
      <c r="S26" s="76"/>
    </row>
    <row r="27" spans="1:19" ht="15" thickBot="1" x14ac:dyDescent="0.35">
      <c r="A27" s="77" t="s">
        <v>29</v>
      </c>
      <c r="B27" s="78"/>
      <c r="C27" s="78"/>
      <c r="D27" s="79">
        <f>MAX(D8:D23)</f>
        <v>22.1172</v>
      </c>
      <c r="E27" s="78"/>
      <c r="F27" s="79">
        <f>MAX(F8:F23)</f>
        <v>-5.8754999999999997</v>
      </c>
      <c r="G27" s="78"/>
      <c r="H27" s="79">
        <f>MAX(H8:H23)</f>
        <v>-0.1237</v>
      </c>
      <c r="I27" s="78"/>
      <c r="J27" s="79">
        <f>MAX(J8:J23)</f>
        <v>-4.0255999999999998</v>
      </c>
      <c r="K27" s="78"/>
      <c r="L27" s="79">
        <f>MAX(L8:L23)</f>
        <v>-1.9967999999999999</v>
      </c>
      <c r="M27" s="78"/>
      <c r="N27" s="79">
        <f>MAX(N8:N23)</f>
        <v>1.9885999999999999</v>
      </c>
      <c r="O27" s="78"/>
      <c r="P27" s="79">
        <f>MAX(P8:P23)</f>
        <v>6.6055000000000001</v>
      </c>
      <c r="Q27" s="78"/>
      <c r="R27" s="79">
        <f>MAX(R8:R23)</f>
        <v>17.884699999999999</v>
      </c>
      <c r="S27" s="80"/>
    </row>
    <row r="28" spans="1:19" x14ac:dyDescent="0.3">
      <c r="A28" s="112" t="s">
        <v>433</v>
      </c>
    </row>
    <row r="29" spans="1:19" x14ac:dyDescent="0.3">
      <c r="A29" s="14" t="s">
        <v>340</v>
      </c>
    </row>
  </sheetData>
  <sheetProtection algorithmName="SHA-512" hashValue="aWYh5MdKmWBlxDQLG/KL0T8BeKgcFDoQ27nae2kgGWa6mhx0qlYZA4YbKjV22bEefzTfSrxoMZT0LL9Z1U/4WA==" saltValue="t5PeWU396wyZPhrSjdwAkQ==" spinCount="100000" sheet="1" objects="1" scenarios="1"/>
  <mergeCells count="11">
    <mergeCell ref="N5:O5"/>
    <mergeCell ref="P5:Q5"/>
    <mergeCell ref="A2:A3"/>
    <mergeCell ref="R5:S5"/>
    <mergeCell ref="B5:B6"/>
    <mergeCell ref="C5:C6"/>
    <mergeCell ref="D5:E5"/>
    <mergeCell ref="F5:G5"/>
    <mergeCell ref="H5:I5"/>
    <mergeCell ref="J5:K5"/>
    <mergeCell ref="L5:M5"/>
  </mergeCells>
  <hyperlinks>
    <hyperlink ref="A2" location="Index!A1" display="Back To Index" xr:uid="{00000000-0004-0000-0200-00000000000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60A1C-F6F2-47E1-82E3-1E7C51D4633F}">
  <dimension ref="A1:S41"/>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1684</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1478</v>
      </c>
      <c r="B8" s="64">
        <f>VLOOKUP($A8,'Return Data'!$B$7:$R$1700,3,0)</f>
        <v>44026</v>
      </c>
      <c r="C8" s="65">
        <f>VLOOKUP($A8,'Return Data'!$B$7:$R$1700,4,0)</f>
        <v>36.582000000000001</v>
      </c>
      <c r="D8" s="65">
        <f>VLOOKUP($A8,'Return Data'!$B$7:$R$1700,9,0)</f>
        <v>32.781700000000001</v>
      </c>
      <c r="E8" s="66">
        <f t="shared" ref="E8:E35" si="0">RANK(D8,D$8:D$35,0)</f>
        <v>4</v>
      </c>
      <c r="F8" s="65">
        <f>VLOOKUP($A8,'Return Data'!$B$7:$R$1700,10,0)</f>
        <v>24.3916</v>
      </c>
      <c r="G8" s="66">
        <f t="shared" ref="G8:G35" si="1">RANK(F8,F$8:F$35,0)</f>
        <v>3</v>
      </c>
      <c r="H8" s="65">
        <f>VLOOKUP($A8,'Return Data'!$B$7:$R$1700,11,0)</f>
        <v>12.891500000000001</v>
      </c>
      <c r="I8" s="66">
        <f t="shared" ref="I8:I35" si="2">RANK(H8,H$8:H$35,0)</f>
        <v>17</v>
      </c>
      <c r="J8" s="65">
        <f>VLOOKUP($A8,'Return Data'!$B$7:$R$1700,12,0)</f>
        <v>10.801600000000001</v>
      </c>
      <c r="K8" s="66">
        <f t="shared" ref="K8:K35" si="3">RANK(J8,J$8:J$35,0)</f>
        <v>19</v>
      </c>
      <c r="L8" s="65">
        <f>VLOOKUP($A8,'Return Data'!$B$7:$R$1700,13,0)</f>
        <v>10.5181</v>
      </c>
      <c r="M8" s="66">
        <f t="shared" ref="M8:M35" si="4">RANK(L8,L$8:L$35,0)</f>
        <v>19</v>
      </c>
      <c r="N8" s="65">
        <f>VLOOKUP($A8,'Return Data'!$B$7:$R$1700,17,0)</f>
        <v>10.370799999999999</v>
      </c>
      <c r="O8" s="66">
        <f t="shared" ref="O8:O26" si="5">RANK(N8,N$8:N$35,0)</f>
        <v>10</v>
      </c>
      <c r="P8" s="65">
        <f>VLOOKUP($A8,'Return Data'!$B$7:$R$1700,14,0)</f>
        <v>8.5723000000000003</v>
      </c>
      <c r="Q8" s="66">
        <f t="shared" ref="Q8:Q26" si="6">RANK(P8,P$8:P$35,0)</f>
        <v>9</v>
      </c>
      <c r="R8" s="65">
        <f>VLOOKUP($A8,'Return Data'!$B$7:$R$1700,16,0)</f>
        <v>9.7020999999999997</v>
      </c>
      <c r="S8" s="67">
        <f t="shared" ref="S8:S35" si="7">RANK(R8,R$8:R$35,0)</f>
        <v>2</v>
      </c>
    </row>
    <row r="9" spans="1:19" x14ac:dyDescent="0.3">
      <c r="A9" s="82" t="s">
        <v>1479</v>
      </c>
      <c r="B9" s="64">
        <f>VLOOKUP($A9,'Return Data'!$B$7:$R$1700,3,0)</f>
        <v>44026</v>
      </c>
      <c r="C9" s="65">
        <f>VLOOKUP($A9,'Return Data'!$B$7:$R$1700,4,0)</f>
        <v>24.516100000000002</v>
      </c>
      <c r="D9" s="65">
        <f>VLOOKUP($A9,'Return Data'!$B$7:$R$1700,9,0)</f>
        <v>24.319500000000001</v>
      </c>
      <c r="E9" s="66">
        <f t="shared" si="0"/>
        <v>12</v>
      </c>
      <c r="F9" s="65">
        <f>VLOOKUP($A9,'Return Data'!$B$7:$R$1700,10,0)</f>
        <v>21.963200000000001</v>
      </c>
      <c r="G9" s="66">
        <f t="shared" si="1"/>
        <v>14</v>
      </c>
      <c r="H9" s="65">
        <f>VLOOKUP($A9,'Return Data'!$B$7:$R$1700,11,0)</f>
        <v>14.2789</v>
      </c>
      <c r="I9" s="66">
        <f t="shared" si="2"/>
        <v>9</v>
      </c>
      <c r="J9" s="65">
        <f>VLOOKUP($A9,'Return Data'!$B$7:$R$1700,12,0)</f>
        <v>12.6508</v>
      </c>
      <c r="K9" s="66">
        <f t="shared" si="3"/>
        <v>5</v>
      </c>
      <c r="L9" s="65">
        <f>VLOOKUP($A9,'Return Data'!$B$7:$R$1700,13,0)</f>
        <v>12.066700000000001</v>
      </c>
      <c r="M9" s="66">
        <f t="shared" si="4"/>
        <v>5</v>
      </c>
      <c r="N9" s="65">
        <f>VLOOKUP($A9,'Return Data'!$B$7:$R$1700,17,0)</f>
        <v>10.966699999999999</v>
      </c>
      <c r="O9" s="66">
        <f t="shared" si="5"/>
        <v>3</v>
      </c>
      <c r="P9" s="65">
        <f>VLOOKUP($A9,'Return Data'!$B$7:$R$1700,14,0)</f>
        <v>9.1479999999999997</v>
      </c>
      <c r="Q9" s="66">
        <f t="shared" si="6"/>
        <v>1</v>
      </c>
      <c r="R9" s="65">
        <f>VLOOKUP($A9,'Return Data'!$B$7:$R$1700,16,0)</f>
        <v>9.3213000000000008</v>
      </c>
      <c r="S9" s="67">
        <f t="shared" si="7"/>
        <v>5</v>
      </c>
    </row>
    <row r="10" spans="1:19" x14ac:dyDescent="0.3">
      <c r="A10" s="82" t="s">
        <v>1482</v>
      </c>
      <c r="B10" s="64">
        <f>VLOOKUP($A10,'Return Data'!$B$7:$R$1700,3,0)</f>
        <v>44026</v>
      </c>
      <c r="C10" s="65">
        <f>VLOOKUP($A10,'Return Data'!$B$7:$R$1700,4,0)</f>
        <v>23.2058</v>
      </c>
      <c r="D10" s="65">
        <f>VLOOKUP($A10,'Return Data'!$B$7:$R$1700,9,0)</f>
        <v>18.029599999999999</v>
      </c>
      <c r="E10" s="66">
        <f t="shared" si="0"/>
        <v>24</v>
      </c>
      <c r="F10" s="65">
        <f>VLOOKUP($A10,'Return Data'!$B$7:$R$1700,10,0)</f>
        <v>12.492599999999999</v>
      </c>
      <c r="G10" s="66">
        <f t="shared" si="1"/>
        <v>24</v>
      </c>
      <c r="H10" s="65">
        <f>VLOOKUP($A10,'Return Data'!$B$7:$R$1700,11,0)</f>
        <v>9.5859000000000005</v>
      </c>
      <c r="I10" s="66">
        <f t="shared" si="2"/>
        <v>23</v>
      </c>
      <c r="J10" s="65">
        <f>VLOOKUP($A10,'Return Data'!$B$7:$R$1700,12,0)</f>
        <v>9.2825000000000006</v>
      </c>
      <c r="K10" s="66">
        <f t="shared" si="3"/>
        <v>20</v>
      </c>
      <c r="L10" s="65">
        <f>VLOOKUP($A10,'Return Data'!$B$7:$R$1700,13,0)</f>
        <v>8.9954000000000001</v>
      </c>
      <c r="M10" s="66">
        <f t="shared" si="4"/>
        <v>20</v>
      </c>
      <c r="N10" s="65">
        <f>VLOOKUP($A10,'Return Data'!$B$7:$R$1700,17,0)</f>
        <v>9.3561999999999994</v>
      </c>
      <c r="O10" s="66">
        <f t="shared" si="5"/>
        <v>15</v>
      </c>
      <c r="P10" s="65">
        <f>VLOOKUP($A10,'Return Data'!$B$7:$R$1700,14,0)</f>
        <v>8.5439000000000007</v>
      </c>
      <c r="Q10" s="66">
        <f t="shared" si="6"/>
        <v>10</v>
      </c>
      <c r="R10" s="65">
        <f>VLOOKUP($A10,'Return Data'!$B$7:$R$1700,16,0)</f>
        <v>9.1585999999999999</v>
      </c>
      <c r="S10" s="67">
        <f t="shared" si="7"/>
        <v>7</v>
      </c>
    </row>
    <row r="11" spans="1:19" x14ac:dyDescent="0.3">
      <c r="A11" s="82" t="s">
        <v>1484</v>
      </c>
      <c r="B11" s="64">
        <f>VLOOKUP($A11,'Return Data'!$B$7:$R$1700,3,0)</f>
        <v>44026</v>
      </c>
      <c r="C11" s="65">
        <f>VLOOKUP($A11,'Return Data'!$B$7:$R$1700,4,0)</f>
        <v>24.865200000000002</v>
      </c>
      <c r="D11" s="65">
        <f>VLOOKUP($A11,'Return Data'!$B$7:$R$1700,9,0)</f>
        <v>24.143000000000001</v>
      </c>
      <c r="E11" s="66">
        <f t="shared" si="0"/>
        <v>13</v>
      </c>
      <c r="F11" s="65">
        <f>VLOOKUP($A11,'Return Data'!$B$7:$R$1700,10,0)</f>
        <v>22.309799999999999</v>
      </c>
      <c r="G11" s="66">
        <f t="shared" si="1"/>
        <v>13</v>
      </c>
      <c r="H11" s="65">
        <f>VLOOKUP($A11,'Return Data'!$B$7:$R$1700,11,0)</f>
        <v>14.0053</v>
      </c>
      <c r="I11" s="66">
        <f t="shared" si="2"/>
        <v>12</v>
      </c>
      <c r="J11" s="65">
        <f>VLOOKUP($A11,'Return Data'!$B$7:$R$1700,12,0)</f>
        <v>12.526400000000001</v>
      </c>
      <c r="K11" s="66">
        <f t="shared" si="3"/>
        <v>7</v>
      </c>
      <c r="L11" s="65">
        <f>VLOOKUP($A11,'Return Data'!$B$7:$R$1700,13,0)</f>
        <v>12.0212</v>
      </c>
      <c r="M11" s="66">
        <f t="shared" si="4"/>
        <v>6</v>
      </c>
      <c r="N11" s="65">
        <f>VLOOKUP($A11,'Return Data'!$B$7:$R$1700,17,0)</f>
        <v>9.5774000000000008</v>
      </c>
      <c r="O11" s="66">
        <f t="shared" si="5"/>
        <v>14</v>
      </c>
      <c r="P11" s="65">
        <f>VLOOKUP($A11,'Return Data'!$B$7:$R$1700,14,0)</f>
        <v>8.3120999999999992</v>
      </c>
      <c r="Q11" s="66">
        <f t="shared" si="6"/>
        <v>14</v>
      </c>
      <c r="R11" s="65">
        <f>VLOOKUP($A11,'Return Data'!$B$7:$R$1700,16,0)</f>
        <v>8.8223000000000003</v>
      </c>
      <c r="S11" s="67">
        <f t="shared" si="7"/>
        <v>15</v>
      </c>
    </row>
    <row r="12" spans="1:19" x14ac:dyDescent="0.3">
      <c r="A12" s="82" t="s">
        <v>1485</v>
      </c>
      <c r="B12" s="64">
        <f>VLOOKUP($A12,'Return Data'!$B$7:$R$1700,3,0)</f>
        <v>44026</v>
      </c>
      <c r="C12" s="65">
        <f>VLOOKUP($A12,'Return Data'!$B$7:$R$1700,4,0)</f>
        <v>17.6784</v>
      </c>
      <c r="D12" s="65">
        <f>VLOOKUP($A12,'Return Data'!$B$7:$R$1700,9,0)</f>
        <v>14.2081</v>
      </c>
      <c r="E12" s="66">
        <f t="shared" si="0"/>
        <v>26</v>
      </c>
      <c r="F12" s="65">
        <f>VLOOKUP($A12,'Return Data'!$B$7:$R$1700,10,0)</f>
        <v>-24.3764</v>
      </c>
      <c r="G12" s="66">
        <f t="shared" si="1"/>
        <v>28</v>
      </c>
      <c r="H12" s="65">
        <f>VLOOKUP($A12,'Return Data'!$B$7:$R$1700,11,0)</f>
        <v>-6.21</v>
      </c>
      <c r="I12" s="66">
        <f t="shared" si="2"/>
        <v>27</v>
      </c>
      <c r="J12" s="65">
        <f>VLOOKUP($A12,'Return Data'!$B$7:$R$1700,12,0)</f>
        <v>-0.97099999999999997</v>
      </c>
      <c r="K12" s="66">
        <f t="shared" si="3"/>
        <v>27</v>
      </c>
      <c r="L12" s="65">
        <f>VLOOKUP($A12,'Return Data'!$B$7:$R$1700,13,0)</f>
        <v>-7.4168000000000003</v>
      </c>
      <c r="M12" s="66">
        <f t="shared" si="4"/>
        <v>28</v>
      </c>
      <c r="N12" s="65">
        <f>VLOOKUP($A12,'Return Data'!$B$7:$R$1700,17,0)</f>
        <v>-6.4474999999999998</v>
      </c>
      <c r="O12" s="66">
        <f t="shared" si="5"/>
        <v>27</v>
      </c>
      <c r="P12" s="65">
        <f>VLOOKUP($A12,'Return Data'!$B$7:$R$1700,14,0)</f>
        <v>-2.5857000000000001</v>
      </c>
      <c r="Q12" s="66">
        <f t="shared" si="6"/>
        <v>26</v>
      </c>
      <c r="R12" s="65">
        <f>VLOOKUP($A12,'Return Data'!$B$7:$R$1700,16,0)</f>
        <v>4.6628999999999996</v>
      </c>
      <c r="S12" s="67">
        <f t="shared" si="7"/>
        <v>27</v>
      </c>
    </row>
    <row r="13" spans="1:19" x14ac:dyDescent="0.3">
      <c r="A13" s="82" t="s">
        <v>1487</v>
      </c>
      <c r="B13" s="64">
        <f>VLOOKUP($A13,'Return Data'!$B$7:$R$1700,3,0)</f>
        <v>44026</v>
      </c>
      <c r="C13" s="65">
        <f>VLOOKUP($A13,'Return Data'!$B$7:$R$1700,4,0)</f>
        <v>20.928000000000001</v>
      </c>
      <c r="D13" s="65">
        <f>VLOOKUP($A13,'Return Data'!$B$7:$R$1700,9,0)</f>
        <v>23.4222</v>
      </c>
      <c r="E13" s="66">
        <f t="shared" si="0"/>
        <v>15</v>
      </c>
      <c r="F13" s="65">
        <f>VLOOKUP($A13,'Return Data'!$B$7:$R$1700,10,0)</f>
        <v>20.226700000000001</v>
      </c>
      <c r="G13" s="66">
        <f t="shared" si="1"/>
        <v>20</v>
      </c>
      <c r="H13" s="65">
        <f>VLOOKUP($A13,'Return Data'!$B$7:$R$1700,11,0)</f>
        <v>13.1325</v>
      </c>
      <c r="I13" s="66">
        <f t="shared" si="2"/>
        <v>16</v>
      </c>
      <c r="J13" s="65">
        <f>VLOOKUP($A13,'Return Data'!$B$7:$R$1700,12,0)</f>
        <v>11.3049</v>
      </c>
      <c r="K13" s="66">
        <f t="shared" si="3"/>
        <v>16</v>
      </c>
      <c r="L13" s="65">
        <f>VLOOKUP($A13,'Return Data'!$B$7:$R$1700,13,0)</f>
        <v>10.802099999999999</v>
      </c>
      <c r="M13" s="66">
        <f t="shared" si="4"/>
        <v>16</v>
      </c>
      <c r="N13" s="65">
        <f>VLOOKUP($A13,'Return Data'!$B$7:$R$1700,17,0)</f>
        <v>9.9335000000000004</v>
      </c>
      <c r="O13" s="66">
        <f t="shared" si="5"/>
        <v>13</v>
      </c>
      <c r="P13" s="65">
        <f>VLOOKUP($A13,'Return Data'!$B$7:$R$1700,14,0)</f>
        <v>8.3238000000000003</v>
      </c>
      <c r="Q13" s="66">
        <f t="shared" si="6"/>
        <v>13</v>
      </c>
      <c r="R13" s="65">
        <f>VLOOKUP($A13,'Return Data'!$B$7:$R$1700,16,0)</f>
        <v>8.2782</v>
      </c>
      <c r="S13" s="67">
        <f t="shared" si="7"/>
        <v>18</v>
      </c>
    </row>
    <row r="14" spans="1:19" x14ac:dyDescent="0.3">
      <c r="A14" s="82" t="s">
        <v>1489</v>
      </c>
      <c r="B14" s="64">
        <f>VLOOKUP($A14,'Return Data'!$B$7:$R$1700,3,0)</f>
        <v>44026</v>
      </c>
      <c r="C14" s="65">
        <f>VLOOKUP($A14,'Return Data'!$B$7:$R$1700,4,0)</f>
        <v>37.647100000000002</v>
      </c>
      <c r="D14" s="65">
        <f>VLOOKUP($A14,'Return Data'!$B$7:$R$1700,9,0)</f>
        <v>18.563800000000001</v>
      </c>
      <c r="E14" s="66">
        <f t="shared" si="0"/>
        <v>22</v>
      </c>
      <c r="F14" s="65">
        <f>VLOOKUP($A14,'Return Data'!$B$7:$R$1700,10,0)</f>
        <v>21.462700000000002</v>
      </c>
      <c r="G14" s="66">
        <f t="shared" si="1"/>
        <v>15</v>
      </c>
      <c r="H14" s="65">
        <f>VLOOKUP($A14,'Return Data'!$B$7:$R$1700,11,0)</f>
        <v>13.3849</v>
      </c>
      <c r="I14" s="66">
        <f t="shared" si="2"/>
        <v>15</v>
      </c>
      <c r="J14" s="65">
        <f>VLOOKUP($A14,'Return Data'!$B$7:$R$1700,12,0)</f>
        <v>11.6356</v>
      </c>
      <c r="K14" s="66">
        <f t="shared" si="3"/>
        <v>14</v>
      </c>
      <c r="L14" s="65">
        <f>VLOOKUP($A14,'Return Data'!$B$7:$R$1700,13,0)</f>
        <v>11.3598</v>
      </c>
      <c r="M14" s="66">
        <f t="shared" si="4"/>
        <v>14</v>
      </c>
      <c r="N14" s="65">
        <f>VLOOKUP($A14,'Return Data'!$B$7:$R$1700,17,0)</f>
        <v>10.472099999999999</v>
      </c>
      <c r="O14" s="66">
        <f t="shared" si="5"/>
        <v>9</v>
      </c>
      <c r="P14" s="65">
        <f>VLOOKUP($A14,'Return Data'!$B$7:$R$1700,14,0)</f>
        <v>8.5413999999999994</v>
      </c>
      <c r="Q14" s="66">
        <f t="shared" si="6"/>
        <v>11</v>
      </c>
      <c r="R14" s="65">
        <f>VLOOKUP($A14,'Return Data'!$B$7:$R$1700,16,0)</f>
        <v>9.0730000000000004</v>
      </c>
      <c r="S14" s="67">
        <f t="shared" si="7"/>
        <v>11</v>
      </c>
    </row>
    <row r="15" spans="1:19" x14ac:dyDescent="0.3">
      <c r="A15" s="82" t="s">
        <v>1491</v>
      </c>
      <c r="B15" s="64">
        <f>VLOOKUP($A15,'Return Data'!$B$7:$R$1700,3,0)</f>
        <v>44013</v>
      </c>
      <c r="C15" s="65">
        <f>VLOOKUP($A15,'Return Data'!$B$7:$R$1700,4,0)</f>
        <v>17.182700000000001</v>
      </c>
      <c r="D15" s="65">
        <f>VLOOKUP($A15,'Return Data'!$B$7:$R$1700,9,0)</f>
        <v>-22.203199999999999</v>
      </c>
      <c r="E15" s="66">
        <f t="shared" si="0"/>
        <v>28</v>
      </c>
      <c r="F15" s="65">
        <f>VLOOKUP($A15,'Return Data'!$B$7:$R$1700,10,0)</f>
        <v>2.1263000000000001</v>
      </c>
      <c r="G15" s="66">
        <f t="shared" si="1"/>
        <v>26</v>
      </c>
      <c r="H15" s="65">
        <f>VLOOKUP($A15,'Return Data'!$B$7:$R$1700,11,0)</f>
        <v>6.6092000000000004</v>
      </c>
      <c r="I15" s="66">
        <f t="shared" si="2"/>
        <v>26</v>
      </c>
      <c r="J15" s="65">
        <f>VLOOKUP($A15,'Return Data'!$B$7:$R$1700,12,0)</f>
        <v>7.9378000000000002</v>
      </c>
      <c r="K15" s="66">
        <f t="shared" si="3"/>
        <v>22</v>
      </c>
      <c r="L15" s="65">
        <f>VLOOKUP($A15,'Return Data'!$B$7:$R$1700,13,0)</f>
        <v>8.6312999999999995</v>
      </c>
      <c r="M15" s="66">
        <f t="shared" si="4"/>
        <v>21</v>
      </c>
      <c r="N15" s="65">
        <f>VLOOKUP($A15,'Return Data'!$B$7:$R$1700,17,0)</f>
        <v>3.2141999999999999</v>
      </c>
      <c r="O15" s="66">
        <f t="shared" si="5"/>
        <v>24</v>
      </c>
      <c r="P15" s="65">
        <f>VLOOKUP($A15,'Return Data'!$B$7:$R$1700,14,0)</f>
        <v>4.0823</v>
      </c>
      <c r="Q15" s="66">
        <f t="shared" si="6"/>
        <v>22</v>
      </c>
      <c r="R15" s="65">
        <f>VLOOKUP($A15,'Return Data'!$B$7:$R$1700,16,0)</f>
        <v>4.2779999999999996</v>
      </c>
      <c r="S15" s="67">
        <f t="shared" si="7"/>
        <v>28</v>
      </c>
    </row>
    <row r="16" spans="1:19" x14ac:dyDescent="0.3">
      <c r="A16" s="82" t="s">
        <v>1499</v>
      </c>
      <c r="B16" s="64">
        <f>VLOOKUP($A16,'Return Data'!$B$7:$R$1700,3,0)</f>
        <v>44026</v>
      </c>
      <c r="C16" s="65">
        <f>VLOOKUP($A16,'Return Data'!$B$7:$R$1700,4,0)</f>
        <v>4007.4077000000002</v>
      </c>
      <c r="D16" s="65">
        <f>VLOOKUP($A16,'Return Data'!$B$7:$R$1700,9,0)</f>
        <v>5.3921999999999999</v>
      </c>
      <c r="E16" s="66">
        <f t="shared" si="0"/>
        <v>27</v>
      </c>
      <c r="F16" s="65">
        <f>VLOOKUP($A16,'Return Data'!$B$7:$R$1700,10,0)</f>
        <v>-2.6829000000000001</v>
      </c>
      <c r="G16" s="66">
        <f t="shared" si="1"/>
        <v>27</v>
      </c>
      <c r="H16" s="65">
        <f>VLOOKUP($A16,'Return Data'!$B$7:$R$1700,11,0)</f>
        <v>-14.6647</v>
      </c>
      <c r="I16" s="66">
        <f t="shared" si="2"/>
        <v>28</v>
      </c>
      <c r="J16" s="65">
        <f>VLOOKUP($A16,'Return Data'!$B$7:$R$1700,12,0)</f>
        <v>-8.9228000000000005</v>
      </c>
      <c r="K16" s="66">
        <f t="shared" si="3"/>
        <v>28</v>
      </c>
      <c r="L16" s="65">
        <f>VLOOKUP($A16,'Return Data'!$B$7:$R$1700,13,0)</f>
        <v>-5.7813999999999997</v>
      </c>
      <c r="M16" s="66">
        <f t="shared" si="4"/>
        <v>27</v>
      </c>
      <c r="N16" s="65">
        <f>VLOOKUP($A16,'Return Data'!$B$7:$R$1700,17,0)</f>
        <v>1.5385</v>
      </c>
      <c r="O16" s="66">
        <f t="shared" si="5"/>
        <v>26</v>
      </c>
      <c r="P16" s="65">
        <f>VLOOKUP($A16,'Return Data'!$B$7:$R$1700,14,0)</f>
        <v>3.4645999999999999</v>
      </c>
      <c r="Q16" s="66">
        <f t="shared" si="6"/>
        <v>25</v>
      </c>
      <c r="R16" s="65">
        <f>VLOOKUP($A16,'Return Data'!$B$7:$R$1700,16,0)</f>
        <v>7.6227999999999998</v>
      </c>
      <c r="S16" s="67">
        <f t="shared" si="7"/>
        <v>22</v>
      </c>
    </row>
    <row r="17" spans="1:19" x14ac:dyDescent="0.3">
      <c r="A17" s="82" t="s">
        <v>1501</v>
      </c>
      <c r="B17" s="64">
        <f>VLOOKUP($A17,'Return Data'!$B$7:$R$1700,3,0)</f>
        <v>44026</v>
      </c>
      <c r="C17" s="65">
        <f>VLOOKUP($A17,'Return Data'!$B$7:$R$1700,4,0)</f>
        <v>24.0383</v>
      </c>
      <c r="D17" s="65">
        <f>VLOOKUP($A17,'Return Data'!$B$7:$R$1700,9,0)</f>
        <v>30.398099999999999</v>
      </c>
      <c r="E17" s="66">
        <f t="shared" si="0"/>
        <v>5</v>
      </c>
      <c r="F17" s="65">
        <f>VLOOKUP($A17,'Return Data'!$B$7:$R$1700,10,0)</f>
        <v>23.8626</v>
      </c>
      <c r="G17" s="66">
        <f t="shared" si="1"/>
        <v>5</v>
      </c>
      <c r="H17" s="65">
        <f>VLOOKUP($A17,'Return Data'!$B$7:$R$1700,11,0)</f>
        <v>14.635199999999999</v>
      </c>
      <c r="I17" s="66">
        <f t="shared" si="2"/>
        <v>7</v>
      </c>
      <c r="J17" s="65">
        <f>VLOOKUP($A17,'Return Data'!$B$7:$R$1700,12,0)</f>
        <v>12.880599999999999</v>
      </c>
      <c r="K17" s="66">
        <f t="shared" si="3"/>
        <v>2</v>
      </c>
      <c r="L17" s="65">
        <f>VLOOKUP($A17,'Return Data'!$B$7:$R$1700,13,0)</f>
        <v>12.1479</v>
      </c>
      <c r="M17" s="66">
        <f t="shared" si="4"/>
        <v>4</v>
      </c>
      <c r="N17" s="65">
        <f>VLOOKUP($A17,'Return Data'!$B$7:$R$1700,17,0)</f>
        <v>10.6974</v>
      </c>
      <c r="O17" s="66">
        <f t="shared" si="5"/>
        <v>6</v>
      </c>
      <c r="P17" s="65">
        <f>VLOOKUP($A17,'Return Data'!$B$7:$R$1700,14,0)</f>
        <v>9.0694999999999997</v>
      </c>
      <c r="Q17" s="66">
        <f t="shared" si="6"/>
        <v>3</v>
      </c>
      <c r="R17" s="65">
        <f>VLOOKUP($A17,'Return Data'!$B$7:$R$1700,16,0)</f>
        <v>9.1242999999999999</v>
      </c>
      <c r="S17" s="67">
        <f t="shared" si="7"/>
        <v>8</v>
      </c>
    </row>
    <row r="18" spans="1:19" x14ac:dyDescent="0.3">
      <c r="A18" s="82" t="s">
        <v>1503</v>
      </c>
      <c r="B18" s="64">
        <f>VLOOKUP($A18,'Return Data'!$B$7:$R$1700,3,0)</f>
        <v>44026</v>
      </c>
      <c r="C18" s="65">
        <f>VLOOKUP($A18,'Return Data'!$B$7:$R$1700,4,0)</f>
        <v>32.5456</v>
      </c>
      <c r="D18" s="65">
        <f>VLOOKUP($A18,'Return Data'!$B$7:$R$1700,9,0)</f>
        <v>118.1643</v>
      </c>
      <c r="E18" s="66">
        <f t="shared" si="0"/>
        <v>1</v>
      </c>
      <c r="F18" s="65">
        <f>VLOOKUP($A18,'Return Data'!$B$7:$R$1700,10,0)</f>
        <v>8.8672000000000004</v>
      </c>
      <c r="G18" s="66">
        <f t="shared" si="1"/>
        <v>25</v>
      </c>
      <c r="H18" s="65">
        <f>VLOOKUP($A18,'Return Data'!$B$7:$R$1700,11,0)</f>
        <v>7.7022000000000004</v>
      </c>
      <c r="I18" s="66">
        <f t="shared" si="2"/>
        <v>25</v>
      </c>
      <c r="J18" s="65">
        <f>VLOOKUP($A18,'Return Data'!$B$7:$R$1700,12,0)</f>
        <v>7.5914000000000001</v>
      </c>
      <c r="K18" s="66">
        <f t="shared" si="3"/>
        <v>23</v>
      </c>
      <c r="L18" s="65">
        <f>VLOOKUP($A18,'Return Data'!$B$7:$R$1700,13,0)</f>
        <v>7.9913999999999996</v>
      </c>
      <c r="M18" s="66">
        <f t="shared" si="4"/>
        <v>22</v>
      </c>
      <c r="N18" s="65">
        <f>VLOOKUP($A18,'Return Data'!$B$7:$R$1700,17,0)</f>
        <v>3.9594999999999998</v>
      </c>
      <c r="O18" s="66">
        <f t="shared" si="5"/>
        <v>21</v>
      </c>
      <c r="P18" s="65">
        <f>VLOOKUP($A18,'Return Data'!$B$7:$R$1700,14,0)</f>
        <v>4.3897000000000004</v>
      </c>
      <c r="Q18" s="66">
        <f t="shared" si="6"/>
        <v>20</v>
      </c>
      <c r="R18" s="65">
        <f>VLOOKUP($A18,'Return Data'!$B$7:$R$1700,16,0)</f>
        <v>7.2164999999999999</v>
      </c>
      <c r="S18" s="67">
        <f t="shared" si="7"/>
        <v>25</v>
      </c>
    </row>
    <row r="19" spans="1:19" x14ac:dyDescent="0.3">
      <c r="A19" s="82" t="s">
        <v>1505</v>
      </c>
      <c r="B19" s="64">
        <f>VLOOKUP($A19,'Return Data'!$B$7:$R$1700,3,0)</f>
        <v>44026</v>
      </c>
      <c r="C19" s="65">
        <f>VLOOKUP($A19,'Return Data'!$B$7:$R$1700,4,0)</f>
        <v>46.681699999999999</v>
      </c>
      <c r="D19" s="65">
        <f>VLOOKUP($A19,'Return Data'!$B$7:$R$1700,9,0)</f>
        <v>27.6235</v>
      </c>
      <c r="E19" s="66">
        <f t="shared" si="0"/>
        <v>7</v>
      </c>
      <c r="F19" s="65">
        <f>VLOOKUP($A19,'Return Data'!$B$7:$R$1700,10,0)</f>
        <v>23.969000000000001</v>
      </c>
      <c r="G19" s="66">
        <f t="shared" si="1"/>
        <v>4</v>
      </c>
      <c r="H19" s="65">
        <f>VLOOKUP($A19,'Return Data'!$B$7:$R$1700,11,0)</f>
        <v>14.7905</v>
      </c>
      <c r="I19" s="66">
        <f t="shared" si="2"/>
        <v>5</v>
      </c>
      <c r="J19" s="65">
        <f>VLOOKUP($A19,'Return Data'!$B$7:$R$1700,12,0)</f>
        <v>13.1374</v>
      </c>
      <c r="K19" s="66">
        <f t="shared" si="3"/>
        <v>1</v>
      </c>
      <c r="L19" s="65">
        <f>VLOOKUP($A19,'Return Data'!$B$7:$R$1700,13,0)</f>
        <v>12.251899999999999</v>
      </c>
      <c r="M19" s="66">
        <f t="shared" si="4"/>
        <v>3</v>
      </c>
      <c r="N19" s="65">
        <f>VLOOKUP($A19,'Return Data'!$B$7:$R$1700,17,0)</f>
        <v>10.997199999999999</v>
      </c>
      <c r="O19" s="66">
        <f t="shared" si="5"/>
        <v>2</v>
      </c>
      <c r="P19" s="65">
        <f>VLOOKUP($A19,'Return Data'!$B$7:$R$1700,14,0)</f>
        <v>9.0104000000000006</v>
      </c>
      <c r="Q19" s="66">
        <f t="shared" si="6"/>
        <v>4</v>
      </c>
      <c r="R19" s="65">
        <f>VLOOKUP($A19,'Return Data'!$B$7:$R$1700,16,0)</f>
        <v>9.5724999999999998</v>
      </c>
      <c r="S19" s="67">
        <f t="shared" si="7"/>
        <v>3</v>
      </c>
    </row>
    <row r="20" spans="1:19" x14ac:dyDescent="0.3">
      <c r="A20" s="82" t="s">
        <v>1507</v>
      </c>
      <c r="B20" s="64">
        <f>VLOOKUP($A20,'Return Data'!$B$7:$R$1700,3,0)</f>
        <v>44026</v>
      </c>
      <c r="C20" s="65">
        <f>VLOOKUP($A20,'Return Data'!$B$7:$R$1700,4,0)</f>
        <v>20.51</v>
      </c>
      <c r="D20" s="65">
        <f>VLOOKUP($A20,'Return Data'!$B$7:$R$1700,9,0)</f>
        <v>23.84</v>
      </c>
      <c r="E20" s="66">
        <f t="shared" si="0"/>
        <v>14</v>
      </c>
      <c r="F20" s="65">
        <f>VLOOKUP($A20,'Return Data'!$B$7:$R$1700,10,0)</f>
        <v>23.0852</v>
      </c>
      <c r="G20" s="66">
        <f t="shared" si="1"/>
        <v>9</v>
      </c>
      <c r="H20" s="65">
        <f>VLOOKUP($A20,'Return Data'!$B$7:$R$1700,11,0)</f>
        <v>12.4034</v>
      </c>
      <c r="I20" s="66">
        <f t="shared" si="2"/>
        <v>22</v>
      </c>
      <c r="J20" s="65">
        <f>VLOOKUP($A20,'Return Data'!$B$7:$R$1700,12,0)</f>
        <v>7.2339000000000002</v>
      </c>
      <c r="K20" s="66">
        <f t="shared" si="3"/>
        <v>25</v>
      </c>
      <c r="L20" s="65">
        <f>VLOOKUP($A20,'Return Data'!$B$7:$R$1700,13,0)</f>
        <v>6.9120999999999997</v>
      </c>
      <c r="M20" s="66">
        <f t="shared" si="4"/>
        <v>23</v>
      </c>
      <c r="N20" s="65">
        <f>VLOOKUP($A20,'Return Data'!$B$7:$R$1700,17,0)</f>
        <v>5.5953999999999997</v>
      </c>
      <c r="O20" s="66">
        <f t="shared" si="5"/>
        <v>18</v>
      </c>
      <c r="P20" s="65">
        <f>VLOOKUP($A20,'Return Data'!$B$7:$R$1700,14,0)</f>
        <v>5.8971999999999998</v>
      </c>
      <c r="Q20" s="66">
        <f t="shared" si="6"/>
        <v>17</v>
      </c>
      <c r="R20" s="65">
        <f>VLOOKUP($A20,'Return Data'!$B$7:$R$1700,16,0)</f>
        <v>7.6733000000000002</v>
      </c>
      <c r="S20" s="67">
        <f t="shared" si="7"/>
        <v>21</v>
      </c>
    </row>
    <row r="21" spans="1:19" x14ac:dyDescent="0.3">
      <c r="A21" s="82" t="s">
        <v>1508</v>
      </c>
      <c r="B21" s="64">
        <f>VLOOKUP($A21,'Return Data'!$B$7:$R$1700,3,0)</f>
        <v>44026</v>
      </c>
      <c r="C21" s="65">
        <f>VLOOKUP($A21,'Return Data'!$B$7:$R$1700,4,0)</f>
        <v>45.420900000000003</v>
      </c>
      <c r="D21" s="65">
        <f>VLOOKUP($A21,'Return Data'!$B$7:$R$1700,9,0)</f>
        <v>22.143899999999999</v>
      </c>
      <c r="E21" s="66">
        <f t="shared" si="0"/>
        <v>17</v>
      </c>
      <c r="F21" s="65">
        <f>VLOOKUP($A21,'Return Data'!$B$7:$R$1700,10,0)</f>
        <v>21.0306</v>
      </c>
      <c r="G21" s="66">
        <f t="shared" si="1"/>
        <v>16</v>
      </c>
      <c r="H21" s="65">
        <f>VLOOKUP($A21,'Return Data'!$B$7:$R$1700,11,0)</f>
        <v>13.745900000000001</v>
      </c>
      <c r="I21" s="66">
        <f t="shared" si="2"/>
        <v>14</v>
      </c>
      <c r="J21" s="65">
        <f>VLOOKUP($A21,'Return Data'!$B$7:$R$1700,12,0)</f>
        <v>12.040100000000001</v>
      </c>
      <c r="K21" s="66">
        <f t="shared" si="3"/>
        <v>13</v>
      </c>
      <c r="L21" s="65">
        <f>VLOOKUP($A21,'Return Data'!$B$7:$R$1700,13,0)</f>
        <v>11.757099999999999</v>
      </c>
      <c r="M21" s="66">
        <f t="shared" si="4"/>
        <v>10</v>
      </c>
      <c r="N21" s="65">
        <f>VLOOKUP($A21,'Return Data'!$B$7:$R$1700,17,0)</f>
        <v>10.8606</v>
      </c>
      <c r="O21" s="66">
        <f t="shared" si="5"/>
        <v>4</v>
      </c>
      <c r="P21" s="65">
        <f>VLOOKUP($A21,'Return Data'!$B$7:$R$1700,14,0)</f>
        <v>8.9246999999999996</v>
      </c>
      <c r="Q21" s="66">
        <f t="shared" si="6"/>
        <v>5</v>
      </c>
      <c r="R21" s="65">
        <f>VLOOKUP($A21,'Return Data'!$B$7:$R$1700,16,0)</f>
        <v>9.0929000000000002</v>
      </c>
      <c r="S21" s="67">
        <f t="shared" si="7"/>
        <v>10</v>
      </c>
    </row>
    <row r="22" spans="1:19" x14ac:dyDescent="0.3">
      <c r="A22" s="82" t="s">
        <v>1511</v>
      </c>
      <c r="B22" s="64">
        <f>VLOOKUP($A22,'Return Data'!$B$7:$R$1700,3,0)</f>
        <v>44026</v>
      </c>
      <c r="C22" s="65">
        <f>VLOOKUP($A22,'Return Data'!$B$7:$R$1700,4,0)</f>
        <v>1795.0183999999999</v>
      </c>
      <c r="D22" s="65">
        <f>VLOOKUP($A22,'Return Data'!$B$7:$R$1700,9,0)</f>
        <v>15.6736</v>
      </c>
      <c r="E22" s="66">
        <f t="shared" si="0"/>
        <v>25</v>
      </c>
      <c r="F22" s="65">
        <f>VLOOKUP($A22,'Return Data'!$B$7:$R$1700,10,0)</f>
        <v>12.821300000000001</v>
      </c>
      <c r="G22" s="66">
        <f t="shared" si="1"/>
        <v>23</v>
      </c>
      <c r="H22" s="65">
        <f>VLOOKUP($A22,'Return Data'!$B$7:$R$1700,11,0)</f>
        <v>9.4718</v>
      </c>
      <c r="I22" s="66">
        <f t="shared" si="2"/>
        <v>24</v>
      </c>
      <c r="J22" s="65">
        <f>VLOOKUP($A22,'Return Data'!$B$7:$R$1700,12,0)</f>
        <v>6.9302999999999999</v>
      </c>
      <c r="K22" s="66">
        <f t="shared" si="3"/>
        <v>26</v>
      </c>
      <c r="L22" s="65">
        <f>VLOOKUP($A22,'Return Data'!$B$7:$R$1700,13,0)</f>
        <v>5.6498999999999997</v>
      </c>
      <c r="M22" s="66">
        <f t="shared" si="4"/>
        <v>25</v>
      </c>
      <c r="N22" s="65">
        <f>VLOOKUP($A22,'Return Data'!$B$7:$R$1700,17,0)</f>
        <v>7.7602000000000002</v>
      </c>
      <c r="O22" s="66">
        <f t="shared" si="5"/>
        <v>16</v>
      </c>
      <c r="P22" s="65">
        <f>VLOOKUP($A22,'Return Data'!$B$7:$R$1700,14,0)</f>
        <v>7.4273999999999996</v>
      </c>
      <c r="Q22" s="66">
        <f t="shared" si="6"/>
        <v>15</v>
      </c>
      <c r="R22" s="65">
        <f>VLOOKUP($A22,'Return Data'!$B$7:$R$1700,16,0)</f>
        <v>8.9030000000000005</v>
      </c>
      <c r="S22" s="67">
        <f t="shared" si="7"/>
        <v>14</v>
      </c>
    </row>
    <row r="23" spans="1:19" x14ac:dyDescent="0.3">
      <c r="A23" s="82" t="s">
        <v>1513</v>
      </c>
      <c r="B23" s="64">
        <f>VLOOKUP($A23,'Return Data'!$B$7:$R$1700,3,0)</f>
        <v>44026</v>
      </c>
      <c r="C23" s="65">
        <f>VLOOKUP($A23,'Return Data'!$B$7:$R$1700,4,0)</f>
        <v>2952.1484</v>
      </c>
      <c r="D23" s="65">
        <f>VLOOKUP($A23,'Return Data'!$B$7:$R$1700,9,0)</f>
        <v>26.794499999999999</v>
      </c>
      <c r="E23" s="66">
        <f t="shared" si="0"/>
        <v>8</v>
      </c>
      <c r="F23" s="65">
        <f>VLOOKUP($A23,'Return Data'!$B$7:$R$1700,10,0)</f>
        <v>23.410699999999999</v>
      </c>
      <c r="G23" s="66">
        <f t="shared" si="1"/>
        <v>8</v>
      </c>
      <c r="H23" s="65">
        <f>VLOOKUP($A23,'Return Data'!$B$7:$R$1700,11,0)</f>
        <v>14.6952</v>
      </c>
      <c r="I23" s="66">
        <f t="shared" si="2"/>
        <v>6</v>
      </c>
      <c r="J23" s="65">
        <f>VLOOKUP($A23,'Return Data'!$B$7:$R$1700,12,0)</f>
        <v>12.5045</v>
      </c>
      <c r="K23" s="66">
        <f t="shared" si="3"/>
        <v>9</v>
      </c>
      <c r="L23" s="65">
        <f>VLOOKUP($A23,'Return Data'!$B$7:$R$1700,13,0)</f>
        <v>11.9895</v>
      </c>
      <c r="M23" s="66">
        <f t="shared" si="4"/>
        <v>7</v>
      </c>
      <c r="N23" s="65">
        <f>VLOOKUP($A23,'Return Data'!$B$7:$R$1700,17,0)</f>
        <v>10.803100000000001</v>
      </c>
      <c r="O23" s="66">
        <f t="shared" si="5"/>
        <v>5</v>
      </c>
      <c r="P23" s="65">
        <f>VLOOKUP($A23,'Return Data'!$B$7:$R$1700,14,0)</f>
        <v>8.7509999999999994</v>
      </c>
      <c r="Q23" s="66">
        <f t="shared" si="6"/>
        <v>7</v>
      </c>
      <c r="R23" s="65">
        <f>VLOOKUP($A23,'Return Data'!$B$7:$R$1700,16,0)</f>
        <v>8.8107000000000006</v>
      </c>
      <c r="S23" s="67">
        <f t="shared" si="7"/>
        <v>16</v>
      </c>
    </row>
    <row r="24" spans="1:19" x14ac:dyDescent="0.3">
      <c r="A24" s="82" t="s">
        <v>1515</v>
      </c>
      <c r="B24" s="64">
        <f>VLOOKUP($A24,'Return Data'!$B$7:$R$1700,3,0)</f>
        <v>44026</v>
      </c>
      <c r="C24" s="65">
        <f>VLOOKUP($A24,'Return Data'!$B$7:$R$1700,4,0)</f>
        <v>26.910499999999999</v>
      </c>
      <c r="D24" s="65">
        <f>VLOOKUP($A24,'Return Data'!$B$7:$R$1700,9,0)</f>
        <v>41.635399999999997</v>
      </c>
      <c r="E24" s="66">
        <f t="shared" si="0"/>
        <v>3</v>
      </c>
      <c r="F24" s="65">
        <f>VLOOKUP($A24,'Return Data'!$B$7:$R$1700,10,0)</f>
        <v>26.4861</v>
      </c>
      <c r="G24" s="66">
        <f t="shared" si="1"/>
        <v>1</v>
      </c>
      <c r="H24" s="65">
        <f>VLOOKUP($A24,'Return Data'!$B$7:$R$1700,11,0)</f>
        <v>16.255600000000001</v>
      </c>
      <c r="I24" s="66">
        <f t="shared" si="2"/>
        <v>1</v>
      </c>
      <c r="J24" s="65">
        <f>VLOOKUP($A24,'Return Data'!$B$7:$R$1700,12,0)</f>
        <v>7.5057999999999998</v>
      </c>
      <c r="K24" s="66">
        <f t="shared" si="3"/>
        <v>24</v>
      </c>
      <c r="L24" s="65">
        <f>VLOOKUP($A24,'Return Data'!$B$7:$R$1700,13,0)</f>
        <v>4.9363000000000001</v>
      </c>
      <c r="M24" s="66">
        <f t="shared" si="4"/>
        <v>26</v>
      </c>
      <c r="N24" s="65">
        <f>VLOOKUP($A24,'Return Data'!$B$7:$R$1700,17,0)</f>
        <v>3.5247000000000002</v>
      </c>
      <c r="O24" s="66">
        <f t="shared" si="5"/>
        <v>23</v>
      </c>
      <c r="P24" s="65">
        <f>VLOOKUP($A24,'Return Data'!$B$7:$R$1700,14,0)</f>
        <v>3.9798</v>
      </c>
      <c r="Q24" s="66">
        <f t="shared" si="6"/>
        <v>24</v>
      </c>
      <c r="R24" s="65">
        <f>VLOOKUP($A24,'Return Data'!$B$7:$R$1700,16,0)</f>
        <v>6.7371999999999996</v>
      </c>
      <c r="S24" s="67">
        <f t="shared" si="7"/>
        <v>26</v>
      </c>
    </row>
    <row r="25" spans="1:19" x14ac:dyDescent="0.3">
      <c r="A25" s="82" t="s">
        <v>1517</v>
      </c>
      <c r="B25" s="64">
        <f>VLOOKUP($A25,'Return Data'!$B$7:$R$1700,3,0)</f>
        <v>44026</v>
      </c>
      <c r="C25" s="65">
        <f>VLOOKUP($A25,'Return Data'!$B$7:$R$1700,4,0)</f>
        <v>42.124000000000002</v>
      </c>
      <c r="D25" s="65">
        <f>VLOOKUP($A25,'Return Data'!$B$7:$R$1700,9,0)</f>
        <v>25.934899999999999</v>
      </c>
      <c r="E25" s="66">
        <f t="shared" si="0"/>
        <v>9</v>
      </c>
      <c r="F25" s="65">
        <f>VLOOKUP($A25,'Return Data'!$B$7:$R$1700,10,0)</f>
        <v>22.544799999999999</v>
      </c>
      <c r="G25" s="66">
        <f t="shared" si="1"/>
        <v>11</v>
      </c>
      <c r="H25" s="65">
        <f>VLOOKUP($A25,'Return Data'!$B$7:$R$1700,11,0)</f>
        <v>14.4055</v>
      </c>
      <c r="I25" s="66">
        <f t="shared" si="2"/>
        <v>8</v>
      </c>
      <c r="J25" s="65">
        <f>VLOOKUP($A25,'Return Data'!$B$7:$R$1700,12,0)</f>
        <v>12.5388</v>
      </c>
      <c r="K25" s="66">
        <f t="shared" si="3"/>
        <v>6</v>
      </c>
      <c r="L25" s="65">
        <f>VLOOKUP($A25,'Return Data'!$B$7:$R$1700,13,0)</f>
        <v>11.9016</v>
      </c>
      <c r="M25" s="66">
        <f t="shared" si="4"/>
        <v>8</v>
      </c>
      <c r="N25" s="65">
        <f>VLOOKUP($A25,'Return Data'!$B$7:$R$1700,17,0)</f>
        <v>11.0967</v>
      </c>
      <c r="O25" s="66">
        <f t="shared" si="5"/>
        <v>1</v>
      </c>
      <c r="P25" s="65">
        <f>VLOOKUP($A25,'Return Data'!$B$7:$R$1700,14,0)</f>
        <v>9.1280999999999999</v>
      </c>
      <c r="Q25" s="66">
        <f t="shared" si="6"/>
        <v>2</v>
      </c>
      <c r="R25" s="65">
        <f>VLOOKUP($A25,'Return Data'!$B$7:$R$1700,16,0)</f>
        <v>9.2357999999999993</v>
      </c>
      <c r="S25" s="67">
        <f t="shared" si="7"/>
        <v>6</v>
      </c>
    </row>
    <row r="26" spans="1:19" x14ac:dyDescent="0.3">
      <c r="A26" s="82" t="s">
        <v>1518</v>
      </c>
      <c r="B26" s="64">
        <f>VLOOKUP($A26,'Return Data'!$B$7:$R$1700,3,0)</f>
        <v>44026</v>
      </c>
      <c r="C26" s="65">
        <f>VLOOKUP($A26,'Return Data'!$B$7:$R$1700,4,0)</f>
        <v>21.076000000000001</v>
      </c>
      <c r="D26" s="65">
        <f>VLOOKUP($A26,'Return Data'!$B$7:$R$1700,9,0)</f>
        <v>18.238499999999998</v>
      </c>
      <c r="E26" s="66">
        <f t="shared" si="0"/>
        <v>23</v>
      </c>
      <c r="F26" s="65">
        <f>VLOOKUP($A26,'Return Data'!$B$7:$R$1700,10,0)</f>
        <v>20.343599999999999</v>
      </c>
      <c r="G26" s="66">
        <f t="shared" si="1"/>
        <v>18</v>
      </c>
      <c r="H26" s="65">
        <f>VLOOKUP($A26,'Return Data'!$B$7:$R$1700,11,0)</f>
        <v>14.106</v>
      </c>
      <c r="I26" s="66">
        <f t="shared" si="2"/>
        <v>11</v>
      </c>
      <c r="J26" s="65">
        <f>VLOOKUP($A26,'Return Data'!$B$7:$R$1700,12,0)</f>
        <v>12.1099</v>
      </c>
      <c r="K26" s="66">
        <f t="shared" si="3"/>
        <v>11</v>
      </c>
      <c r="L26" s="65">
        <f>VLOOKUP($A26,'Return Data'!$B$7:$R$1700,13,0)</f>
        <v>11.732200000000001</v>
      </c>
      <c r="M26" s="66">
        <f t="shared" si="4"/>
        <v>11</v>
      </c>
      <c r="N26" s="65">
        <f>VLOOKUP($A26,'Return Data'!$B$7:$R$1700,17,0)</f>
        <v>10.617599999999999</v>
      </c>
      <c r="O26" s="66">
        <f t="shared" si="5"/>
        <v>7</v>
      </c>
      <c r="P26" s="65">
        <f>VLOOKUP($A26,'Return Data'!$B$7:$R$1700,14,0)</f>
        <v>8.8866999999999994</v>
      </c>
      <c r="Q26" s="66">
        <f t="shared" si="6"/>
        <v>6</v>
      </c>
      <c r="R26" s="65">
        <f>VLOOKUP($A26,'Return Data'!$B$7:$R$1700,16,0)</f>
        <v>8.9974000000000007</v>
      </c>
      <c r="S26" s="67">
        <f t="shared" si="7"/>
        <v>13</v>
      </c>
    </row>
    <row r="27" spans="1:19" x14ac:dyDescent="0.3">
      <c r="A27" s="82" t="s">
        <v>1520</v>
      </c>
      <c r="B27" s="64">
        <f>VLOOKUP($A27,'Return Data'!$B$7:$R$1700,3,0)</f>
        <v>44026</v>
      </c>
      <c r="C27" s="65">
        <f>VLOOKUP($A27,'Return Data'!$B$7:$R$1700,4,0)</f>
        <v>11.671099999999999</v>
      </c>
      <c r="D27" s="65">
        <f>VLOOKUP($A27,'Return Data'!$B$7:$R$1700,9,0)</f>
        <v>18.966999999999999</v>
      </c>
      <c r="E27" s="66">
        <f t="shared" si="0"/>
        <v>21</v>
      </c>
      <c r="F27" s="65">
        <f>VLOOKUP($A27,'Return Data'!$B$7:$R$1700,10,0)</f>
        <v>20.788599999999999</v>
      </c>
      <c r="G27" s="66">
        <f t="shared" si="1"/>
        <v>17</v>
      </c>
      <c r="H27" s="65">
        <f>VLOOKUP($A27,'Return Data'!$B$7:$R$1700,11,0)</f>
        <v>12.8386</v>
      </c>
      <c r="I27" s="66">
        <f t="shared" si="2"/>
        <v>18</v>
      </c>
      <c r="J27" s="65">
        <f>VLOOKUP($A27,'Return Data'!$B$7:$R$1700,12,0)</f>
        <v>10.992900000000001</v>
      </c>
      <c r="K27" s="66">
        <f t="shared" si="3"/>
        <v>18</v>
      </c>
      <c r="L27" s="65">
        <f>VLOOKUP($A27,'Return Data'!$B$7:$R$1700,13,0)</f>
        <v>10.6732</v>
      </c>
      <c r="M27" s="66">
        <f t="shared" si="4"/>
        <v>17</v>
      </c>
      <c r="N27" s="65"/>
      <c r="O27" s="66"/>
      <c r="P27" s="65"/>
      <c r="Q27" s="66"/>
      <c r="R27" s="65">
        <f>VLOOKUP($A27,'Return Data'!$B$7:$R$1700,16,0)</f>
        <v>11.2515</v>
      </c>
      <c r="S27" s="67">
        <f t="shared" si="7"/>
        <v>1</v>
      </c>
    </row>
    <row r="28" spans="1:19" x14ac:dyDescent="0.3">
      <c r="A28" s="82" t="s">
        <v>1523</v>
      </c>
      <c r="B28" s="64">
        <f>VLOOKUP($A28,'Return Data'!$B$7:$R$1700,3,0)</f>
        <v>44026</v>
      </c>
      <c r="C28" s="65">
        <f>VLOOKUP($A28,'Return Data'!$B$7:$R$1700,4,0)</f>
        <v>12.329700000000001</v>
      </c>
      <c r="D28" s="65">
        <f>VLOOKUP($A28,'Return Data'!$B$7:$R$1700,9,0)</f>
        <v>19.687200000000001</v>
      </c>
      <c r="E28" s="66">
        <f t="shared" si="0"/>
        <v>20</v>
      </c>
      <c r="F28" s="65">
        <f>VLOOKUP($A28,'Return Data'!$B$7:$R$1700,10,0)</f>
        <v>18.968599999999999</v>
      </c>
      <c r="G28" s="66">
        <f t="shared" si="1"/>
        <v>22</v>
      </c>
      <c r="H28" s="65">
        <f>VLOOKUP($A28,'Return Data'!$B$7:$R$1700,11,0)</f>
        <v>12.7553</v>
      </c>
      <c r="I28" s="66">
        <f t="shared" si="2"/>
        <v>19</v>
      </c>
      <c r="J28" s="65">
        <f>VLOOKUP($A28,'Return Data'!$B$7:$R$1700,12,0)</f>
        <v>10.9979</v>
      </c>
      <c r="K28" s="66">
        <f t="shared" si="3"/>
        <v>17</v>
      </c>
      <c r="L28" s="65">
        <f>VLOOKUP($A28,'Return Data'!$B$7:$R$1700,13,0)</f>
        <v>10.6684</v>
      </c>
      <c r="M28" s="66">
        <f t="shared" si="4"/>
        <v>18</v>
      </c>
      <c r="N28" s="65">
        <f>VLOOKUP($A28,'Return Data'!$B$7:$R$1700,17,0)</f>
        <v>10.1744</v>
      </c>
      <c r="O28" s="66">
        <f t="shared" ref="O28:O35" si="8">RANK(N28,N$8:N$35,0)</f>
        <v>12</v>
      </c>
      <c r="P28" s="65"/>
      <c r="Q28" s="66"/>
      <c r="R28" s="65">
        <f>VLOOKUP($A28,'Return Data'!$B$7:$R$1700,16,0)</f>
        <v>9.3981999999999992</v>
      </c>
      <c r="S28" s="67">
        <f t="shared" si="7"/>
        <v>4</v>
      </c>
    </row>
    <row r="29" spans="1:19" x14ac:dyDescent="0.3">
      <c r="A29" s="82" t="s">
        <v>1525</v>
      </c>
      <c r="B29" s="64">
        <f>VLOOKUP($A29,'Return Data'!$B$7:$R$1700,3,0)</f>
        <v>44026</v>
      </c>
      <c r="C29" s="65">
        <f>VLOOKUP($A29,'Return Data'!$B$7:$R$1700,4,0)</f>
        <v>41.288600000000002</v>
      </c>
      <c r="D29" s="65">
        <f>VLOOKUP($A29,'Return Data'!$B$7:$R$1700,9,0)</f>
        <v>22.508500000000002</v>
      </c>
      <c r="E29" s="66">
        <f t="shared" si="0"/>
        <v>16</v>
      </c>
      <c r="F29" s="65">
        <f>VLOOKUP($A29,'Return Data'!$B$7:$R$1700,10,0)</f>
        <v>19.311900000000001</v>
      </c>
      <c r="G29" s="66">
        <f t="shared" si="1"/>
        <v>21</v>
      </c>
      <c r="H29" s="65">
        <f>VLOOKUP($A29,'Return Data'!$B$7:$R$1700,11,0)</f>
        <v>12.744300000000001</v>
      </c>
      <c r="I29" s="66">
        <f t="shared" si="2"/>
        <v>20</v>
      </c>
      <c r="J29" s="65">
        <f>VLOOKUP($A29,'Return Data'!$B$7:$R$1700,12,0)</f>
        <v>11.4336</v>
      </c>
      <c r="K29" s="66">
        <f t="shared" si="3"/>
        <v>15</v>
      </c>
      <c r="L29" s="65">
        <f>VLOOKUP($A29,'Return Data'!$B$7:$R$1700,13,0)</f>
        <v>11.3147</v>
      </c>
      <c r="M29" s="66">
        <f t="shared" si="4"/>
        <v>15</v>
      </c>
      <c r="N29" s="65">
        <f>VLOOKUP($A29,'Return Data'!$B$7:$R$1700,17,0)</f>
        <v>10.2629</v>
      </c>
      <c r="O29" s="66">
        <f t="shared" si="8"/>
        <v>11</v>
      </c>
      <c r="P29" s="65">
        <f>VLOOKUP($A29,'Return Data'!$B$7:$R$1700,14,0)</f>
        <v>8.3737999999999992</v>
      </c>
      <c r="Q29" s="66">
        <f t="shared" ref="Q29:Q35" si="9">RANK(P29,P$8:P$35,0)</f>
        <v>12</v>
      </c>
      <c r="R29" s="65">
        <f>VLOOKUP($A29,'Return Data'!$B$7:$R$1700,16,0)</f>
        <v>9.1</v>
      </c>
      <c r="S29" s="67">
        <f t="shared" si="7"/>
        <v>9</v>
      </c>
    </row>
    <row r="30" spans="1:19" x14ac:dyDescent="0.3">
      <c r="A30" s="82" t="s">
        <v>1527</v>
      </c>
      <c r="B30" s="64">
        <f>VLOOKUP($A30,'Return Data'!$B$7:$R$1700,3,0)</f>
        <v>44026</v>
      </c>
      <c r="C30" s="65">
        <f>VLOOKUP($A30,'Return Data'!$B$7:$R$1700,4,0)</f>
        <v>36.850200000000001</v>
      </c>
      <c r="D30" s="65">
        <f>VLOOKUP($A30,'Return Data'!$B$7:$R$1700,9,0)</f>
        <v>20.0671</v>
      </c>
      <c r="E30" s="66">
        <f t="shared" si="0"/>
        <v>19</v>
      </c>
      <c r="F30" s="65">
        <f>VLOOKUP($A30,'Return Data'!$B$7:$R$1700,10,0)</f>
        <v>20.3293</v>
      </c>
      <c r="G30" s="66">
        <f t="shared" si="1"/>
        <v>19</v>
      </c>
      <c r="H30" s="65">
        <f>VLOOKUP($A30,'Return Data'!$B$7:$R$1700,11,0)</f>
        <v>12.6188</v>
      </c>
      <c r="I30" s="66">
        <f t="shared" si="2"/>
        <v>21</v>
      </c>
      <c r="J30" s="65">
        <f>VLOOKUP($A30,'Return Data'!$B$7:$R$1700,12,0)</f>
        <v>8.8850999999999996</v>
      </c>
      <c r="K30" s="66">
        <f t="shared" si="3"/>
        <v>21</v>
      </c>
      <c r="L30" s="65">
        <f>VLOOKUP($A30,'Return Data'!$B$7:$R$1700,13,0)</f>
        <v>15.042199999999999</v>
      </c>
      <c r="M30" s="66">
        <f t="shared" si="4"/>
        <v>1</v>
      </c>
      <c r="N30" s="65">
        <f>VLOOKUP($A30,'Return Data'!$B$7:$R$1700,17,0)</f>
        <v>4.7314999999999996</v>
      </c>
      <c r="O30" s="66">
        <f t="shared" si="8"/>
        <v>20</v>
      </c>
      <c r="P30" s="65">
        <f>VLOOKUP($A30,'Return Data'!$B$7:$R$1700,14,0)</f>
        <v>5.0384000000000002</v>
      </c>
      <c r="Q30" s="66">
        <f t="shared" si="9"/>
        <v>19</v>
      </c>
      <c r="R30" s="65">
        <f>VLOOKUP($A30,'Return Data'!$B$7:$R$1700,16,0)</f>
        <v>8.0447000000000006</v>
      </c>
      <c r="S30" s="67">
        <f t="shared" si="7"/>
        <v>19</v>
      </c>
    </row>
    <row r="31" spans="1:19" x14ac:dyDescent="0.3">
      <c r="A31" s="82" t="s">
        <v>1529</v>
      </c>
      <c r="B31" s="64">
        <f>VLOOKUP($A31,'Return Data'!$B$7:$R$1700,3,0)</f>
        <v>44026</v>
      </c>
      <c r="C31" s="65">
        <f>VLOOKUP($A31,'Return Data'!$B$7:$R$1700,4,0)</f>
        <v>35.468299999999999</v>
      </c>
      <c r="D31" s="65">
        <f>VLOOKUP($A31,'Return Data'!$B$7:$R$1700,9,0)</f>
        <v>99.121600000000001</v>
      </c>
      <c r="E31" s="66">
        <f t="shared" si="0"/>
        <v>2</v>
      </c>
      <c r="F31" s="65">
        <f>VLOOKUP($A31,'Return Data'!$B$7:$R$1700,10,0)</f>
        <v>24.762499999999999</v>
      </c>
      <c r="G31" s="66">
        <f t="shared" si="1"/>
        <v>2</v>
      </c>
      <c r="H31" s="65">
        <f>VLOOKUP($A31,'Return Data'!$B$7:$R$1700,11,0)</f>
        <v>15.380699999999999</v>
      </c>
      <c r="I31" s="66">
        <f t="shared" si="2"/>
        <v>2</v>
      </c>
      <c r="J31" s="65">
        <f>VLOOKUP($A31,'Return Data'!$B$7:$R$1700,12,0)</f>
        <v>12.525700000000001</v>
      </c>
      <c r="K31" s="66">
        <f t="shared" si="3"/>
        <v>8</v>
      </c>
      <c r="L31" s="65">
        <f>VLOOKUP($A31,'Return Data'!$B$7:$R$1700,13,0)</f>
        <v>11.3866</v>
      </c>
      <c r="M31" s="66">
        <f t="shared" si="4"/>
        <v>13</v>
      </c>
      <c r="N31" s="65">
        <f>VLOOKUP($A31,'Return Data'!$B$7:$R$1700,17,0)</f>
        <v>5.1608999999999998</v>
      </c>
      <c r="O31" s="66">
        <f t="shared" si="8"/>
        <v>19</v>
      </c>
      <c r="P31" s="65">
        <f>VLOOKUP($A31,'Return Data'!$B$7:$R$1700,14,0)</f>
        <v>5.2130999999999998</v>
      </c>
      <c r="Q31" s="66">
        <f t="shared" si="9"/>
        <v>18</v>
      </c>
      <c r="R31" s="65">
        <f>VLOOKUP($A31,'Return Data'!$B$7:$R$1700,16,0)</f>
        <v>7.7454999999999998</v>
      </c>
      <c r="S31" s="67">
        <f t="shared" si="7"/>
        <v>20</v>
      </c>
    </row>
    <row r="32" spans="1:19" x14ac:dyDescent="0.3">
      <c r="A32" s="82" t="s">
        <v>1530</v>
      </c>
      <c r="B32" s="64">
        <f>VLOOKUP($A32,'Return Data'!$B$7:$R$1700,3,0)</f>
        <v>44026</v>
      </c>
      <c r="C32" s="65">
        <f>VLOOKUP($A32,'Return Data'!$B$7:$R$1700,4,0)</f>
        <v>25.3401</v>
      </c>
      <c r="D32" s="65">
        <f>VLOOKUP($A32,'Return Data'!$B$7:$R$1700,9,0)</f>
        <v>20.9953</v>
      </c>
      <c r="E32" s="66">
        <f t="shared" si="0"/>
        <v>18</v>
      </c>
      <c r="F32" s="65">
        <f>VLOOKUP($A32,'Return Data'!$B$7:$R$1700,10,0)</f>
        <v>22.458600000000001</v>
      </c>
      <c r="G32" s="66">
        <f t="shared" si="1"/>
        <v>12</v>
      </c>
      <c r="H32" s="65">
        <f>VLOOKUP($A32,'Return Data'!$B$7:$R$1700,11,0)</f>
        <v>13.8505</v>
      </c>
      <c r="I32" s="66">
        <f t="shared" si="2"/>
        <v>13</v>
      </c>
      <c r="J32" s="65">
        <f>VLOOKUP($A32,'Return Data'!$B$7:$R$1700,12,0)</f>
        <v>12.107200000000001</v>
      </c>
      <c r="K32" s="66">
        <f t="shared" si="3"/>
        <v>12</v>
      </c>
      <c r="L32" s="65">
        <f>VLOOKUP($A32,'Return Data'!$B$7:$R$1700,13,0)</f>
        <v>11.62</v>
      </c>
      <c r="M32" s="66">
        <f t="shared" si="4"/>
        <v>12</v>
      </c>
      <c r="N32" s="65">
        <f>VLOOKUP($A32,'Return Data'!$B$7:$R$1700,17,0)</f>
        <v>10.5715</v>
      </c>
      <c r="O32" s="66">
        <f t="shared" si="8"/>
        <v>8</v>
      </c>
      <c r="P32" s="65">
        <f>VLOOKUP($A32,'Return Data'!$B$7:$R$1700,14,0)</f>
        <v>8.7260000000000009</v>
      </c>
      <c r="Q32" s="66">
        <f t="shared" si="9"/>
        <v>8</v>
      </c>
      <c r="R32" s="65">
        <f>VLOOKUP($A32,'Return Data'!$B$7:$R$1700,16,0)</f>
        <v>9.0250000000000004</v>
      </c>
      <c r="S32" s="67">
        <f t="shared" si="7"/>
        <v>12</v>
      </c>
    </row>
    <row r="33" spans="1:19" x14ac:dyDescent="0.3">
      <c r="A33" s="82" t="s">
        <v>1533</v>
      </c>
      <c r="B33" s="64">
        <f>VLOOKUP($A33,'Return Data'!$B$7:$R$1700,3,0)</f>
        <v>44026</v>
      </c>
      <c r="C33" s="65">
        <f>VLOOKUP($A33,'Return Data'!$B$7:$R$1700,4,0)</f>
        <v>33.596899999999998</v>
      </c>
      <c r="D33" s="65">
        <f>VLOOKUP($A33,'Return Data'!$B$7:$R$1700,9,0)</f>
        <v>24.968900000000001</v>
      </c>
      <c r="E33" s="66">
        <f t="shared" si="0"/>
        <v>10</v>
      </c>
      <c r="F33" s="65">
        <f>VLOOKUP($A33,'Return Data'!$B$7:$R$1700,10,0)</f>
        <v>22.5791</v>
      </c>
      <c r="G33" s="66">
        <f t="shared" si="1"/>
        <v>10</v>
      </c>
      <c r="H33" s="65">
        <f>VLOOKUP($A33,'Return Data'!$B$7:$R$1700,11,0)</f>
        <v>14.203099999999999</v>
      </c>
      <c r="I33" s="66">
        <f t="shared" si="2"/>
        <v>10</v>
      </c>
      <c r="J33" s="65">
        <f>VLOOKUP($A33,'Return Data'!$B$7:$R$1700,12,0)</f>
        <v>12.126899999999999</v>
      </c>
      <c r="K33" s="66">
        <f t="shared" si="3"/>
        <v>10</v>
      </c>
      <c r="L33" s="65">
        <f>VLOOKUP($A33,'Return Data'!$B$7:$R$1700,13,0)</f>
        <v>5.6573000000000002</v>
      </c>
      <c r="M33" s="66">
        <f t="shared" si="4"/>
        <v>24</v>
      </c>
      <c r="N33" s="65">
        <f>VLOOKUP($A33,'Return Data'!$B$7:$R$1700,17,0)</f>
        <v>3.1684000000000001</v>
      </c>
      <c r="O33" s="66">
        <f t="shared" si="8"/>
        <v>25</v>
      </c>
      <c r="P33" s="65">
        <f>VLOOKUP($A33,'Return Data'!$B$7:$R$1700,14,0)</f>
        <v>4.0523999999999996</v>
      </c>
      <c r="Q33" s="66">
        <f t="shared" si="9"/>
        <v>23</v>
      </c>
      <c r="R33" s="65">
        <f>VLOOKUP($A33,'Return Data'!$B$7:$R$1700,16,0)</f>
        <v>7.4085999999999999</v>
      </c>
      <c r="S33" s="67">
        <f t="shared" si="7"/>
        <v>24</v>
      </c>
    </row>
    <row r="34" spans="1:19" x14ac:dyDescent="0.3">
      <c r="A34" s="82" t="s">
        <v>1535</v>
      </c>
      <c r="B34" s="64">
        <f>VLOOKUP($A34,'Return Data'!$B$7:$R$1700,3,0)</f>
        <v>44026</v>
      </c>
      <c r="C34" s="65">
        <f>VLOOKUP($A34,'Return Data'!$B$7:$R$1700,4,0)</f>
        <v>39.338500000000003</v>
      </c>
      <c r="D34" s="65">
        <f>VLOOKUP($A34,'Return Data'!$B$7:$R$1700,9,0)</f>
        <v>27.913499999999999</v>
      </c>
      <c r="E34" s="66">
        <f t="shared" si="0"/>
        <v>6</v>
      </c>
      <c r="F34" s="65">
        <f>VLOOKUP($A34,'Return Data'!$B$7:$R$1700,10,0)</f>
        <v>23.737400000000001</v>
      </c>
      <c r="G34" s="66">
        <f t="shared" si="1"/>
        <v>6</v>
      </c>
      <c r="H34" s="65">
        <f>VLOOKUP($A34,'Return Data'!$B$7:$R$1700,11,0)</f>
        <v>15.1541</v>
      </c>
      <c r="I34" s="66">
        <f t="shared" si="2"/>
        <v>3</v>
      </c>
      <c r="J34" s="65">
        <f>VLOOKUP($A34,'Return Data'!$B$7:$R$1700,12,0)</f>
        <v>12.7736</v>
      </c>
      <c r="K34" s="66">
        <f t="shared" si="3"/>
        <v>4</v>
      </c>
      <c r="L34" s="65">
        <f>VLOOKUP($A34,'Return Data'!$B$7:$R$1700,13,0)</f>
        <v>11.866300000000001</v>
      </c>
      <c r="M34" s="66">
        <f t="shared" si="4"/>
        <v>9</v>
      </c>
      <c r="N34" s="65">
        <f>VLOOKUP($A34,'Return Data'!$B$7:$R$1700,17,0)</f>
        <v>7.6684999999999999</v>
      </c>
      <c r="O34" s="66">
        <f t="shared" si="8"/>
        <v>17</v>
      </c>
      <c r="P34" s="65">
        <f>VLOOKUP($A34,'Return Data'!$B$7:$R$1700,14,0)</f>
        <v>6.8114999999999997</v>
      </c>
      <c r="Q34" s="66">
        <f t="shared" si="9"/>
        <v>16</v>
      </c>
      <c r="R34" s="65">
        <f>VLOOKUP($A34,'Return Data'!$B$7:$R$1700,16,0)</f>
        <v>8.5760000000000005</v>
      </c>
      <c r="S34" s="67">
        <f t="shared" si="7"/>
        <v>17</v>
      </c>
    </row>
    <row r="35" spans="1:19" x14ac:dyDescent="0.3">
      <c r="A35" s="82" t="s">
        <v>1536</v>
      </c>
      <c r="B35" s="64">
        <f>VLOOKUP($A35,'Return Data'!$B$7:$R$1700,3,0)</f>
        <v>44026</v>
      </c>
      <c r="C35" s="65">
        <f>VLOOKUP($A35,'Return Data'!$B$7:$R$1700,4,0)</f>
        <v>23.579799999999999</v>
      </c>
      <c r="D35" s="65">
        <f>VLOOKUP($A35,'Return Data'!$B$7:$R$1700,9,0)</f>
        <v>24.553999999999998</v>
      </c>
      <c r="E35" s="66">
        <f t="shared" si="0"/>
        <v>11</v>
      </c>
      <c r="F35" s="65">
        <f>VLOOKUP($A35,'Return Data'!$B$7:$R$1700,10,0)</f>
        <v>23.537800000000001</v>
      </c>
      <c r="G35" s="66">
        <f t="shared" si="1"/>
        <v>7</v>
      </c>
      <c r="H35" s="65">
        <f>VLOOKUP($A35,'Return Data'!$B$7:$R$1700,11,0)</f>
        <v>14.824199999999999</v>
      </c>
      <c r="I35" s="66">
        <f t="shared" si="2"/>
        <v>4</v>
      </c>
      <c r="J35" s="65">
        <f>VLOOKUP($A35,'Return Data'!$B$7:$R$1700,12,0)</f>
        <v>12.7959</v>
      </c>
      <c r="K35" s="66">
        <f t="shared" si="3"/>
        <v>3</v>
      </c>
      <c r="L35" s="65">
        <f>VLOOKUP($A35,'Return Data'!$B$7:$R$1700,13,0)</f>
        <v>12.2637</v>
      </c>
      <c r="M35" s="66">
        <f t="shared" si="4"/>
        <v>2</v>
      </c>
      <c r="N35" s="65">
        <f>VLOOKUP($A35,'Return Data'!$B$7:$R$1700,17,0)</f>
        <v>3.6736</v>
      </c>
      <c r="O35" s="66">
        <f t="shared" si="8"/>
        <v>22</v>
      </c>
      <c r="P35" s="65">
        <f>VLOOKUP($A35,'Return Data'!$B$7:$R$1700,14,0)</f>
        <v>4.2072000000000003</v>
      </c>
      <c r="Q35" s="66">
        <f t="shared" si="9"/>
        <v>21</v>
      </c>
      <c r="R35" s="65">
        <f>VLOOKUP($A35,'Return Data'!$B$7:$R$1700,16,0)</f>
        <v>7.5351999999999997</v>
      </c>
      <c r="S35" s="67">
        <f t="shared" si="7"/>
        <v>23</v>
      </c>
    </row>
    <row r="36" spans="1:19" x14ac:dyDescent="0.3">
      <c r="A36" s="83"/>
      <c r="B36" s="84"/>
      <c r="C36" s="84"/>
      <c r="D36" s="85"/>
      <c r="E36" s="84"/>
      <c r="F36" s="85"/>
      <c r="G36" s="84"/>
      <c r="H36" s="85"/>
      <c r="I36" s="84"/>
      <c r="J36" s="85"/>
      <c r="K36" s="84"/>
      <c r="L36" s="85"/>
      <c r="M36" s="84"/>
      <c r="N36" s="85"/>
      <c r="O36" s="84"/>
      <c r="P36" s="85"/>
      <c r="Q36" s="84"/>
      <c r="R36" s="85"/>
      <c r="S36" s="86"/>
    </row>
    <row r="37" spans="1:19" x14ac:dyDescent="0.3">
      <c r="A37" s="87" t="s">
        <v>27</v>
      </c>
      <c r="B37" s="88"/>
      <c r="C37" s="88"/>
      <c r="D37" s="89">
        <f>AVERAGE(D8:D35)</f>
        <v>27.424524999999996</v>
      </c>
      <c r="E37" s="88"/>
      <c r="F37" s="89">
        <f>AVERAGE(F8:F35)</f>
        <v>17.88601785714285</v>
      </c>
      <c r="G37" s="88"/>
      <c r="H37" s="89">
        <f>AVERAGE(H8:H35)</f>
        <v>11.414085714285717</v>
      </c>
      <c r="I37" s="88"/>
      <c r="J37" s="89">
        <f>AVERAGE(J8:J35)</f>
        <v>9.8341892857142881</v>
      </c>
      <c r="K37" s="88"/>
      <c r="L37" s="89">
        <f>AVERAGE(L8:L35)</f>
        <v>9.248524999999999</v>
      </c>
      <c r="M37" s="88"/>
      <c r="N37" s="89">
        <f>AVERAGE(N8:N35)</f>
        <v>7.4187407407407404</v>
      </c>
      <c r="O37" s="88"/>
      <c r="P37" s="89">
        <f>AVERAGE(P8:P35)</f>
        <v>6.7034461538461541</v>
      </c>
      <c r="Q37" s="88"/>
      <c r="R37" s="89">
        <f>AVERAGE(R8:R35)</f>
        <v>8.3702678571428581</v>
      </c>
      <c r="S37" s="90"/>
    </row>
    <row r="38" spans="1:19" x14ac:dyDescent="0.3">
      <c r="A38" s="87" t="s">
        <v>28</v>
      </c>
      <c r="B38" s="88"/>
      <c r="C38" s="88"/>
      <c r="D38" s="89">
        <f>MIN(D8:D35)</f>
        <v>-22.203199999999999</v>
      </c>
      <c r="E38" s="88"/>
      <c r="F38" s="89">
        <f>MIN(F8:F35)</f>
        <v>-24.3764</v>
      </c>
      <c r="G38" s="88"/>
      <c r="H38" s="89">
        <f>MIN(H8:H35)</f>
        <v>-14.6647</v>
      </c>
      <c r="I38" s="88"/>
      <c r="J38" s="89">
        <f>MIN(J8:J35)</f>
        <v>-8.9228000000000005</v>
      </c>
      <c r="K38" s="88"/>
      <c r="L38" s="89">
        <f>MIN(L8:L35)</f>
        <v>-7.4168000000000003</v>
      </c>
      <c r="M38" s="88"/>
      <c r="N38" s="89">
        <f>MIN(N8:N35)</f>
        <v>-6.4474999999999998</v>
      </c>
      <c r="O38" s="88"/>
      <c r="P38" s="89">
        <f>MIN(P8:P35)</f>
        <v>-2.5857000000000001</v>
      </c>
      <c r="Q38" s="88"/>
      <c r="R38" s="89">
        <f>MIN(R8:R35)</f>
        <v>4.2779999999999996</v>
      </c>
      <c r="S38" s="90"/>
    </row>
    <row r="39" spans="1:19" ht="15" thickBot="1" x14ac:dyDescent="0.35">
      <c r="A39" s="91" t="s">
        <v>29</v>
      </c>
      <c r="B39" s="92"/>
      <c r="C39" s="92"/>
      <c r="D39" s="93">
        <f>MAX(D8:D35)</f>
        <v>118.1643</v>
      </c>
      <c r="E39" s="92"/>
      <c r="F39" s="93">
        <f>MAX(F8:F35)</f>
        <v>26.4861</v>
      </c>
      <c r="G39" s="92"/>
      <c r="H39" s="93">
        <f>MAX(H8:H35)</f>
        <v>16.255600000000001</v>
      </c>
      <c r="I39" s="92"/>
      <c r="J39" s="93">
        <f>MAX(J8:J35)</f>
        <v>13.1374</v>
      </c>
      <c r="K39" s="92"/>
      <c r="L39" s="93">
        <f>MAX(L8:L35)</f>
        <v>15.042199999999999</v>
      </c>
      <c r="M39" s="92"/>
      <c r="N39" s="93">
        <f>MAX(N8:N35)</f>
        <v>11.0967</v>
      </c>
      <c r="O39" s="92"/>
      <c r="P39" s="93">
        <f>MAX(P8:P35)</f>
        <v>9.1479999999999997</v>
      </c>
      <c r="Q39" s="92"/>
      <c r="R39" s="93">
        <f>MAX(R8:R35)</f>
        <v>11.2515</v>
      </c>
      <c r="S39" s="94"/>
    </row>
    <row r="40" spans="1:19" x14ac:dyDescent="0.3">
      <c r="A40" s="112" t="s">
        <v>434</v>
      </c>
    </row>
    <row r="41" spans="1:19" x14ac:dyDescent="0.3">
      <c r="A41" s="14" t="s">
        <v>340</v>
      </c>
    </row>
  </sheetData>
  <sheetProtection algorithmName="SHA-512" hashValue="mrB3rOvrfvmVEae9MML2jKJ0pnwBlRRmKqc7GLmAiyXyXCY4l413IPua+noFSkDfOTVeAjFe2TwR8KuRsURsTg==" saltValue="749U8rauVRx6s+KYlZlj3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603AAC1-5468-4F87-9EDA-77BB926DECA4}"/>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DDF53-2E78-4F4A-9664-8760717A59E2}">
  <dimension ref="A1:S41"/>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1685</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1477</v>
      </c>
      <c r="B8" s="64">
        <f>VLOOKUP($A8,'Return Data'!$B$7:$R$1700,3,0)</f>
        <v>44026</v>
      </c>
      <c r="C8" s="65">
        <f>VLOOKUP($A8,'Return Data'!$B$7:$R$1700,4,0)</f>
        <v>34.958500000000001</v>
      </c>
      <c r="D8" s="65">
        <f>VLOOKUP($A8,'Return Data'!$B$7:$R$1700,9,0)</f>
        <v>32.072800000000001</v>
      </c>
      <c r="E8" s="66">
        <f t="shared" ref="E8:E35" si="0">RANK(D8,D$8:D$35,0)</f>
        <v>4</v>
      </c>
      <c r="F8" s="65">
        <f>VLOOKUP($A8,'Return Data'!$B$7:$R$1700,10,0)</f>
        <v>23.650300000000001</v>
      </c>
      <c r="G8" s="66">
        <f t="shared" ref="G8:G35" si="1">RANK(F8,F$8:F$35,0)</f>
        <v>3</v>
      </c>
      <c r="H8" s="65">
        <f>VLOOKUP($A8,'Return Data'!$B$7:$R$1700,11,0)</f>
        <v>12.162699999999999</v>
      </c>
      <c r="I8" s="66">
        <f t="shared" ref="I8:I35" si="2">RANK(H8,H$8:H$35,0)</f>
        <v>17</v>
      </c>
      <c r="J8" s="65">
        <f>VLOOKUP($A8,'Return Data'!$B$7:$R$1700,12,0)</f>
        <v>10.052300000000001</v>
      </c>
      <c r="K8" s="66">
        <f t="shared" ref="K8:K35" si="3">RANK(J8,J$8:J$35,0)</f>
        <v>18</v>
      </c>
      <c r="L8" s="65">
        <f>VLOOKUP($A8,'Return Data'!$B$7:$R$1700,13,0)</f>
        <v>9.7479999999999993</v>
      </c>
      <c r="M8" s="66">
        <f t="shared" ref="M8:M35" si="4">RANK(L8,L$8:L$35,0)</f>
        <v>18</v>
      </c>
      <c r="N8" s="65">
        <f>VLOOKUP($A8,'Return Data'!$B$7:$R$1700,17,0)</f>
        <v>9.6098999999999997</v>
      </c>
      <c r="O8" s="66">
        <f t="shared" ref="O8:O26" si="5">RANK(N8,N$8:N$35,0)</f>
        <v>10</v>
      </c>
      <c r="P8" s="65">
        <f>VLOOKUP($A8,'Return Data'!$B$7:$R$1700,14,0)</f>
        <v>7.8509000000000002</v>
      </c>
      <c r="Q8" s="66">
        <f t="shared" ref="Q8:Q26" si="6">RANK(P8,P$8:P$35,0)</f>
        <v>8</v>
      </c>
      <c r="R8" s="65">
        <f>VLOOKUP($A8,'Return Data'!$B$7:$R$1700,16,0)</f>
        <v>7.5503999999999998</v>
      </c>
      <c r="S8" s="67">
        <f t="shared" ref="S8:S35" si="7">RANK(R8,R$8:R$35,0)</f>
        <v>15</v>
      </c>
    </row>
    <row r="9" spans="1:19" x14ac:dyDescent="0.3">
      <c r="A9" s="82" t="s">
        <v>1480</v>
      </c>
      <c r="B9" s="64">
        <f>VLOOKUP($A9,'Return Data'!$B$7:$R$1700,3,0)</f>
        <v>44026</v>
      </c>
      <c r="C9" s="65">
        <f>VLOOKUP($A9,'Return Data'!$B$7:$R$1700,4,0)</f>
        <v>23.174600000000002</v>
      </c>
      <c r="D9" s="65">
        <f>VLOOKUP($A9,'Return Data'!$B$7:$R$1700,9,0)</f>
        <v>23.616800000000001</v>
      </c>
      <c r="E9" s="66">
        <f t="shared" si="0"/>
        <v>12</v>
      </c>
      <c r="F9" s="65">
        <f>VLOOKUP($A9,'Return Data'!$B$7:$R$1700,10,0)</f>
        <v>21.250699999999998</v>
      </c>
      <c r="G9" s="66">
        <f t="shared" si="1"/>
        <v>14</v>
      </c>
      <c r="H9" s="65">
        <f>VLOOKUP($A9,'Return Data'!$B$7:$R$1700,11,0)</f>
        <v>13.56</v>
      </c>
      <c r="I9" s="66">
        <f t="shared" si="2"/>
        <v>9</v>
      </c>
      <c r="J9" s="65">
        <f>VLOOKUP($A9,'Return Data'!$B$7:$R$1700,12,0)</f>
        <v>11.924899999999999</v>
      </c>
      <c r="K9" s="66">
        <f t="shared" si="3"/>
        <v>5</v>
      </c>
      <c r="L9" s="65">
        <f>VLOOKUP($A9,'Return Data'!$B$7:$R$1700,13,0)</f>
        <v>11.3376</v>
      </c>
      <c r="M9" s="66">
        <f t="shared" si="4"/>
        <v>5</v>
      </c>
      <c r="N9" s="65">
        <f>VLOOKUP($A9,'Return Data'!$B$7:$R$1700,17,0)</f>
        <v>10.2532</v>
      </c>
      <c r="O9" s="66">
        <f t="shared" si="5"/>
        <v>3</v>
      </c>
      <c r="P9" s="65">
        <f>VLOOKUP($A9,'Return Data'!$B$7:$R$1700,14,0)</f>
        <v>8.4251000000000005</v>
      </c>
      <c r="Q9" s="66">
        <f t="shared" si="6"/>
        <v>2</v>
      </c>
      <c r="R9" s="65">
        <f>VLOOKUP($A9,'Return Data'!$B$7:$R$1700,16,0)</f>
        <v>8.3483000000000001</v>
      </c>
      <c r="S9" s="67">
        <f t="shared" si="7"/>
        <v>5</v>
      </c>
    </row>
    <row r="10" spans="1:19" x14ac:dyDescent="0.3">
      <c r="A10" s="82" t="s">
        <v>1481</v>
      </c>
      <c r="B10" s="64">
        <f>VLOOKUP($A10,'Return Data'!$B$7:$R$1700,3,0)</f>
        <v>44026</v>
      </c>
      <c r="C10" s="65">
        <f>VLOOKUP($A10,'Return Data'!$B$7:$R$1700,4,0)</f>
        <v>22.129200000000001</v>
      </c>
      <c r="D10" s="65">
        <f>VLOOKUP($A10,'Return Data'!$B$7:$R$1700,9,0)</f>
        <v>17.293500000000002</v>
      </c>
      <c r="E10" s="66">
        <f t="shared" si="0"/>
        <v>24</v>
      </c>
      <c r="F10" s="65">
        <f>VLOOKUP($A10,'Return Data'!$B$7:$R$1700,10,0)</f>
        <v>11.758800000000001</v>
      </c>
      <c r="G10" s="66">
        <f t="shared" si="1"/>
        <v>23</v>
      </c>
      <c r="H10" s="65">
        <f>VLOOKUP($A10,'Return Data'!$B$7:$R$1700,11,0)</f>
        <v>8.8493999999999993</v>
      </c>
      <c r="I10" s="66">
        <f t="shared" si="2"/>
        <v>23</v>
      </c>
      <c r="J10" s="65">
        <f>VLOOKUP($A10,'Return Data'!$B$7:$R$1700,12,0)</f>
        <v>8.5406999999999993</v>
      </c>
      <c r="K10" s="66">
        <f t="shared" si="3"/>
        <v>20</v>
      </c>
      <c r="L10" s="65">
        <f>VLOOKUP($A10,'Return Data'!$B$7:$R$1700,13,0)</f>
        <v>8.2446000000000002</v>
      </c>
      <c r="M10" s="66">
        <f t="shared" si="4"/>
        <v>20</v>
      </c>
      <c r="N10" s="65">
        <f>VLOOKUP($A10,'Return Data'!$B$7:$R$1700,17,0)</f>
        <v>8.6221999999999994</v>
      </c>
      <c r="O10" s="66">
        <f t="shared" si="5"/>
        <v>15</v>
      </c>
      <c r="P10" s="65">
        <f>VLOOKUP($A10,'Return Data'!$B$7:$R$1700,14,0)</f>
        <v>7.8036000000000003</v>
      </c>
      <c r="Q10" s="66">
        <f t="shared" si="6"/>
        <v>10</v>
      </c>
      <c r="R10" s="65">
        <f>VLOOKUP($A10,'Return Data'!$B$7:$R$1700,16,0)</f>
        <v>8.2272999999999996</v>
      </c>
      <c r="S10" s="67">
        <f t="shared" si="7"/>
        <v>7</v>
      </c>
    </row>
    <row r="11" spans="1:19" x14ac:dyDescent="0.3">
      <c r="A11" s="82" t="s">
        <v>1483</v>
      </c>
      <c r="B11" s="64">
        <f>VLOOKUP($A11,'Return Data'!$B$7:$R$1700,3,0)</f>
        <v>44026</v>
      </c>
      <c r="C11" s="65">
        <f>VLOOKUP($A11,'Return Data'!$B$7:$R$1700,4,0)</f>
        <v>23.7559</v>
      </c>
      <c r="D11" s="65">
        <f>VLOOKUP($A11,'Return Data'!$B$7:$R$1700,9,0)</f>
        <v>23.527200000000001</v>
      </c>
      <c r="E11" s="66">
        <f t="shared" si="0"/>
        <v>13</v>
      </c>
      <c r="F11" s="65">
        <f>VLOOKUP($A11,'Return Data'!$B$7:$R$1700,10,0)</f>
        <v>21.63</v>
      </c>
      <c r="G11" s="66">
        <f t="shared" si="1"/>
        <v>13</v>
      </c>
      <c r="H11" s="65">
        <f>VLOOKUP($A11,'Return Data'!$B$7:$R$1700,11,0)</f>
        <v>13.215</v>
      </c>
      <c r="I11" s="66">
        <f t="shared" si="2"/>
        <v>13</v>
      </c>
      <c r="J11" s="65">
        <f>VLOOKUP($A11,'Return Data'!$B$7:$R$1700,12,0)</f>
        <v>11.6839</v>
      </c>
      <c r="K11" s="66">
        <f t="shared" si="3"/>
        <v>7</v>
      </c>
      <c r="L11" s="65">
        <f>VLOOKUP($A11,'Return Data'!$B$7:$R$1700,13,0)</f>
        <v>11.1393</v>
      </c>
      <c r="M11" s="66">
        <f t="shared" si="4"/>
        <v>8</v>
      </c>
      <c r="N11" s="65">
        <f>VLOOKUP($A11,'Return Data'!$B$7:$R$1700,17,0)</f>
        <v>8.6590000000000007</v>
      </c>
      <c r="O11" s="66">
        <f t="shared" si="5"/>
        <v>14</v>
      </c>
      <c r="P11" s="65">
        <f>VLOOKUP($A11,'Return Data'!$B$7:$R$1700,14,0)</f>
        <v>7.5121000000000002</v>
      </c>
      <c r="Q11" s="66">
        <f t="shared" si="6"/>
        <v>14</v>
      </c>
      <c r="R11" s="65">
        <f>VLOOKUP($A11,'Return Data'!$B$7:$R$1700,16,0)</f>
        <v>5.6130000000000004</v>
      </c>
      <c r="S11" s="67">
        <f t="shared" si="7"/>
        <v>26</v>
      </c>
    </row>
    <row r="12" spans="1:19" x14ac:dyDescent="0.3">
      <c r="A12" s="82" t="s">
        <v>1486</v>
      </c>
      <c r="B12" s="64">
        <f>VLOOKUP($A12,'Return Data'!$B$7:$R$1700,3,0)</f>
        <v>44026</v>
      </c>
      <c r="C12" s="65">
        <f>VLOOKUP($A12,'Return Data'!$B$7:$R$1700,4,0)</f>
        <v>16.636099999999999</v>
      </c>
      <c r="D12" s="65">
        <f>VLOOKUP($A12,'Return Data'!$B$7:$R$1700,9,0)</f>
        <v>13.6478</v>
      </c>
      <c r="E12" s="66">
        <f t="shared" si="0"/>
        <v>26</v>
      </c>
      <c r="F12" s="65">
        <f>VLOOKUP($A12,'Return Data'!$B$7:$R$1700,10,0)</f>
        <v>-24.891100000000002</v>
      </c>
      <c r="G12" s="66">
        <f t="shared" si="1"/>
        <v>28</v>
      </c>
      <c r="H12" s="65">
        <f>VLOOKUP($A12,'Return Data'!$B$7:$R$1700,11,0)</f>
        <v>-6.7643000000000004</v>
      </c>
      <c r="I12" s="66">
        <f t="shared" si="2"/>
        <v>27</v>
      </c>
      <c r="J12" s="65">
        <f>VLOOKUP($A12,'Return Data'!$B$7:$R$1700,12,0)</f>
        <v>-1.5293000000000001</v>
      </c>
      <c r="K12" s="66">
        <f t="shared" si="3"/>
        <v>27</v>
      </c>
      <c r="L12" s="65">
        <f>VLOOKUP($A12,'Return Data'!$B$7:$R$1700,13,0)</f>
        <v>-7.9321999999999999</v>
      </c>
      <c r="M12" s="66">
        <f t="shared" si="4"/>
        <v>28</v>
      </c>
      <c r="N12" s="65">
        <f>VLOOKUP($A12,'Return Data'!$B$7:$R$1700,17,0)</f>
        <v>-6.9618000000000002</v>
      </c>
      <c r="O12" s="66">
        <f t="shared" si="5"/>
        <v>27</v>
      </c>
      <c r="P12" s="65">
        <f>VLOOKUP($A12,'Return Data'!$B$7:$R$1700,14,0)</f>
        <v>-3.1737000000000002</v>
      </c>
      <c r="Q12" s="66">
        <f t="shared" si="6"/>
        <v>26</v>
      </c>
      <c r="R12" s="65">
        <f>VLOOKUP($A12,'Return Data'!$B$7:$R$1700,16,0)</f>
        <v>4.4942000000000002</v>
      </c>
      <c r="S12" s="67">
        <f t="shared" si="7"/>
        <v>28</v>
      </c>
    </row>
    <row r="13" spans="1:19" x14ac:dyDescent="0.3">
      <c r="A13" s="82" t="s">
        <v>1488</v>
      </c>
      <c r="B13" s="64">
        <f>VLOOKUP($A13,'Return Data'!$B$7:$R$1700,3,0)</f>
        <v>44026</v>
      </c>
      <c r="C13" s="65">
        <f>VLOOKUP($A13,'Return Data'!$B$7:$R$1700,4,0)</f>
        <v>19.7727</v>
      </c>
      <c r="D13" s="65">
        <f>VLOOKUP($A13,'Return Data'!$B$7:$R$1700,9,0)</f>
        <v>22.776499999999999</v>
      </c>
      <c r="E13" s="66">
        <f t="shared" si="0"/>
        <v>15</v>
      </c>
      <c r="F13" s="65">
        <f>VLOOKUP($A13,'Return Data'!$B$7:$R$1700,10,0)</f>
        <v>19.528400000000001</v>
      </c>
      <c r="G13" s="66">
        <f t="shared" si="1"/>
        <v>19</v>
      </c>
      <c r="H13" s="65">
        <f>VLOOKUP($A13,'Return Data'!$B$7:$R$1700,11,0)</f>
        <v>12.4634</v>
      </c>
      <c r="I13" s="66">
        <f t="shared" si="2"/>
        <v>16</v>
      </c>
      <c r="J13" s="65">
        <f>VLOOKUP($A13,'Return Data'!$B$7:$R$1700,12,0)</f>
        <v>10.5961</v>
      </c>
      <c r="K13" s="66">
        <f t="shared" si="3"/>
        <v>15</v>
      </c>
      <c r="L13" s="65">
        <f>VLOOKUP($A13,'Return Data'!$B$7:$R$1700,13,0)</f>
        <v>10.0472</v>
      </c>
      <c r="M13" s="66">
        <f t="shared" si="4"/>
        <v>16</v>
      </c>
      <c r="N13" s="65">
        <f>VLOOKUP($A13,'Return Data'!$B$7:$R$1700,17,0)</f>
        <v>9.1583000000000006</v>
      </c>
      <c r="O13" s="66">
        <f t="shared" si="5"/>
        <v>13</v>
      </c>
      <c r="P13" s="65">
        <f>VLOOKUP($A13,'Return Data'!$B$7:$R$1700,14,0)</f>
        <v>7.5510999999999999</v>
      </c>
      <c r="Q13" s="66">
        <f t="shared" si="6"/>
        <v>13</v>
      </c>
      <c r="R13" s="65">
        <f>VLOOKUP($A13,'Return Data'!$B$7:$R$1700,16,0)</f>
        <v>7.6677</v>
      </c>
      <c r="S13" s="67">
        <f t="shared" si="7"/>
        <v>13</v>
      </c>
    </row>
    <row r="14" spans="1:19" x14ac:dyDescent="0.3">
      <c r="A14" s="82" t="s">
        <v>1490</v>
      </c>
      <c r="B14" s="64">
        <f>VLOOKUP($A14,'Return Data'!$B$7:$R$1700,3,0)</f>
        <v>44026</v>
      </c>
      <c r="C14" s="65">
        <f>VLOOKUP($A14,'Return Data'!$B$7:$R$1700,4,0)</f>
        <v>35.731400000000001</v>
      </c>
      <c r="D14" s="65">
        <f>VLOOKUP($A14,'Return Data'!$B$7:$R$1700,9,0)</f>
        <v>17.9206</v>
      </c>
      <c r="E14" s="66">
        <f t="shared" si="0"/>
        <v>21</v>
      </c>
      <c r="F14" s="65">
        <f>VLOOKUP($A14,'Return Data'!$B$7:$R$1700,10,0)</f>
        <v>20.798999999999999</v>
      </c>
      <c r="G14" s="66">
        <f t="shared" si="1"/>
        <v>15</v>
      </c>
      <c r="H14" s="65">
        <f>VLOOKUP($A14,'Return Data'!$B$7:$R$1700,11,0)</f>
        <v>12.719200000000001</v>
      </c>
      <c r="I14" s="66">
        <f t="shared" si="2"/>
        <v>15</v>
      </c>
      <c r="J14" s="65">
        <f>VLOOKUP($A14,'Return Data'!$B$7:$R$1700,12,0)</f>
        <v>10.9163</v>
      </c>
      <c r="K14" s="66">
        <f t="shared" si="3"/>
        <v>14</v>
      </c>
      <c r="L14" s="65">
        <f>VLOOKUP($A14,'Return Data'!$B$7:$R$1700,13,0)</f>
        <v>10.6022</v>
      </c>
      <c r="M14" s="66">
        <f t="shared" si="4"/>
        <v>14</v>
      </c>
      <c r="N14" s="65">
        <f>VLOOKUP($A14,'Return Data'!$B$7:$R$1700,17,0)</f>
        <v>9.6813000000000002</v>
      </c>
      <c r="O14" s="66">
        <f t="shared" si="5"/>
        <v>9</v>
      </c>
      <c r="P14" s="65">
        <f>VLOOKUP($A14,'Return Data'!$B$7:$R$1700,14,0)</f>
        <v>7.7549999999999999</v>
      </c>
      <c r="Q14" s="66">
        <f t="shared" si="6"/>
        <v>11</v>
      </c>
      <c r="R14" s="65">
        <f>VLOOKUP($A14,'Return Data'!$B$7:$R$1700,16,0)</f>
        <v>7.3916000000000004</v>
      </c>
      <c r="S14" s="67">
        <f t="shared" si="7"/>
        <v>17</v>
      </c>
    </row>
    <row r="15" spans="1:19" x14ac:dyDescent="0.3">
      <c r="A15" s="82" t="s">
        <v>1492</v>
      </c>
      <c r="B15" s="64">
        <f>VLOOKUP($A15,'Return Data'!$B$7:$R$1700,3,0)</f>
        <v>44013</v>
      </c>
      <c r="C15" s="65">
        <f>VLOOKUP($A15,'Return Data'!$B$7:$R$1700,4,0)</f>
        <v>16.666</v>
      </c>
      <c r="D15" s="65">
        <f>VLOOKUP($A15,'Return Data'!$B$7:$R$1700,9,0)</f>
        <v>-22.878699999999998</v>
      </c>
      <c r="E15" s="66">
        <f t="shared" si="0"/>
        <v>28</v>
      </c>
      <c r="F15" s="65">
        <f>VLOOKUP($A15,'Return Data'!$B$7:$R$1700,10,0)</f>
        <v>1.4335</v>
      </c>
      <c r="G15" s="66">
        <f t="shared" si="1"/>
        <v>26</v>
      </c>
      <c r="H15" s="65">
        <f>VLOOKUP($A15,'Return Data'!$B$7:$R$1700,11,0)</f>
        <v>5.8989000000000003</v>
      </c>
      <c r="I15" s="66">
        <f t="shared" si="2"/>
        <v>26</v>
      </c>
      <c r="J15" s="65">
        <f>VLOOKUP($A15,'Return Data'!$B$7:$R$1700,12,0)</f>
        <v>7.2115999999999998</v>
      </c>
      <c r="K15" s="66">
        <f t="shared" si="3"/>
        <v>23</v>
      </c>
      <c r="L15" s="65">
        <f>VLOOKUP($A15,'Return Data'!$B$7:$R$1700,13,0)</f>
        <v>7.8874000000000004</v>
      </c>
      <c r="M15" s="66">
        <f t="shared" si="4"/>
        <v>21</v>
      </c>
      <c r="N15" s="65">
        <f>VLOOKUP($A15,'Return Data'!$B$7:$R$1700,17,0)</f>
        <v>2.5709</v>
      </c>
      <c r="O15" s="66">
        <f t="shared" si="5"/>
        <v>24</v>
      </c>
      <c r="P15" s="65">
        <f>VLOOKUP($A15,'Return Data'!$B$7:$R$1700,14,0)</f>
        <v>3.5074000000000001</v>
      </c>
      <c r="Q15" s="66">
        <f t="shared" si="6"/>
        <v>22</v>
      </c>
      <c r="R15" s="65">
        <f>VLOOKUP($A15,'Return Data'!$B$7:$R$1700,16,0)</f>
        <v>5.0959000000000003</v>
      </c>
      <c r="S15" s="67">
        <f t="shared" si="7"/>
        <v>27</v>
      </c>
    </row>
    <row r="16" spans="1:19" x14ac:dyDescent="0.3">
      <c r="A16" s="82" t="s">
        <v>1498</v>
      </c>
      <c r="B16" s="64">
        <f>VLOOKUP($A16,'Return Data'!$B$7:$R$1700,3,0)</f>
        <v>44026</v>
      </c>
      <c r="C16" s="65">
        <f>VLOOKUP($A16,'Return Data'!$B$7:$R$1700,4,0)</f>
        <v>3796.2400602409598</v>
      </c>
      <c r="D16" s="65">
        <f>VLOOKUP($A16,'Return Data'!$B$7:$R$1700,9,0)</f>
        <v>4.6388999999999996</v>
      </c>
      <c r="E16" s="66">
        <f t="shared" si="0"/>
        <v>27</v>
      </c>
      <c r="F16" s="65">
        <f>VLOOKUP($A16,'Return Data'!$B$7:$R$1700,10,0)</f>
        <v>-3.4238</v>
      </c>
      <c r="G16" s="66">
        <f t="shared" si="1"/>
        <v>27</v>
      </c>
      <c r="H16" s="65">
        <f>VLOOKUP($A16,'Return Data'!$B$7:$R$1700,11,0)</f>
        <v>-15.3344</v>
      </c>
      <c r="I16" s="66">
        <f t="shared" si="2"/>
        <v>28</v>
      </c>
      <c r="J16" s="65">
        <f>VLOOKUP($A16,'Return Data'!$B$7:$R$1700,12,0)</f>
        <v>-9.6030999999999995</v>
      </c>
      <c r="K16" s="66">
        <f t="shared" si="3"/>
        <v>28</v>
      </c>
      <c r="L16" s="65">
        <f>VLOOKUP($A16,'Return Data'!$B$7:$R$1700,13,0)</f>
        <v>-6.4755000000000003</v>
      </c>
      <c r="M16" s="66">
        <f t="shared" si="4"/>
        <v>27</v>
      </c>
      <c r="N16" s="65">
        <f>VLOOKUP($A16,'Return Data'!$B$7:$R$1700,17,0)</f>
        <v>0.77300000000000002</v>
      </c>
      <c r="O16" s="66">
        <f t="shared" si="5"/>
        <v>26</v>
      </c>
      <c r="P16" s="65">
        <f>VLOOKUP($A16,'Return Data'!$B$7:$R$1700,14,0)</f>
        <v>2.6981999999999999</v>
      </c>
      <c r="Q16" s="66">
        <f t="shared" si="6"/>
        <v>25</v>
      </c>
      <c r="R16" s="65">
        <f>VLOOKUP($A16,'Return Data'!$B$7:$R$1700,16,0)</f>
        <v>7.4927000000000001</v>
      </c>
      <c r="S16" s="67">
        <f t="shared" si="7"/>
        <v>16</v>
      </c>
    </row>
    <row r="17" spans="1:19" x14ac:dyDescent="0.3">
      <c r="A17" s="82" t="s">
        <v>1500</v>
      </c>
      <c r="B17" s="64">
        <f>VLOOKUP($A17,'Return Data'!$B$7:$R$1700,3,0)</f>
        <v>44026</v>
      </c>
      <c r="C17" s="65">
        <f>VLOOKUP($A17,'Return Data'!$B$7:$R$1700,4,0)</f>
        <v>23.7591</v>
      </c>
      <c r="D17" s="65">
        <f>VLOOKUP($A17,'Return Data'!$B$7:$R$1700,9,0)</f>
        <v>29.930099999999999</v>
      </c>
      <c r="E17" s="66">
        <f t="shared" si="0"/>
        <v>5</v>
      </c>
      <c r="F17" s="65">
        <f>VLOOKUP($A17,'Return Data'!$B$7:$R$1700,10,0)</f>
        <v>23.572700000000001</v>
      </c>
      <c r="G17" s="66">
        <f t="shared" si="1"/>
        <v>4</v>
      </c>
      <c r="H17" s="65">
        <f>VLOOKUP($A17,'Return Data'!$B$7:$R$1700,11,0)</f>
        <v>14.380800000000001</v>
      </c>
      <c r="I17" s="66">
        <f t="shared" si="2"/>
        <v>4</v>
      </c>
      <c r="J17" s="65">
        <f>VLOOKUP($A17,'Return Data'!$B$7:$R$1700,12,0)</f>
        <v>12.6417</v>
      </c>
      <c r="K17" s="66">
        <f t="shared" si="3"/>
        <v>1</v>
      </c>
      <c r="L17" s="65">
        <f>VLOOKUP($A17,'Return Data'!$B$7:$R$1700,13,0)</f>
        <v>11.923</v>
      </c>
      <c r="M17" s="66">
        <f t="shared" si="4"/>
        <v>2</v>
      </c>
      <c r="N17" s="65">
        <f>VLOOKUP($A17,'Return Data'!$B$7:$R$1700,17,0)</f>
        <v>10.503299999999999</v>
      </c>
      <c r="O17" s="66">
        <f t="shared" si="5"/>
        <v>1</v>
      </c>
      <c r="P17" s="65">
        <f>VLOOKUP($A17,'Return Data'!$B$7:$R$1700,14,0)</f>
        <v>8.8877000000000006</v>
      </c>
      <c r="Q17" s="66">
        <f t="shared" si="6"/>
        <v>1</v>
      </c>
      <c r="R17" s="65">
        <f>VLOOKUP($A17,'Return Data'!$B$7:$R$1700,16,0)</f>
        <v>8.9827999999999992</v>
      </c>
      <c r="S17" s="67">
        <f t="shared" si="7"/>
        <v>2</v>
      </c>
    </row>
    <row r="18" spans="1:19" x14ac:dyDescent="0.3">
      <c r="A18" s="82" t="s">
        <v>1502</v>
      </c>
      <c r="B18" s="64">
        <f>VLOOKUP($A18,'Return Data'!$B$7:$R$1700,3,0)</f>
        <v>44026</v>
      </c>
      <c r="C18" s="65">
        <f>VLOOKUP($A18,'Return Data'!$B$7:$R$1700,4,0)</f>
        <v>30.3992</v>
      </c>
      <c r="D18" s="65">
        <f>VLOOKUP($A18,'Return Data'!$B$7:$R$1700,9,0)</f>
        <v>117.01309999999999</v>
      </c>
      <c r="E18" s="66">
        <f t="shared" si="0"/>
        <v>1</v>
      </c>
      <c r="F18" s="65">
        <f>VLOOKUP($A18,'Return Data'!$B$7:$R$1700,10,0)</f>
        <v>7.8388999999999998</v>
      </c>
      <c r="G18" s="66">
        <f t="shared" si="1"/>
        <v>25</v>
      </c>
      <c r="H18" s="65">
        <f>VLOOKUP($A18,'Return Data'!$B$7:$R$1700,11,0)</f>
        <v>6.6883999999999997</v>
      </c>
      <c r="I18" s="66">
        <f t="shared" si="2"/>
        <v>25</v>
      </c>
      <c r="J18" s="65">
        <f>VLOOKUP($A18,'Return Data'!$B$7:$R$1700,12,0)</f>
        <v>6.5713999999999997</v>
      </c>
      <c r="K18" s="66">
        <f t="shared" si="3"/>
        <v>24</v>
      </c>
      <c r="L18" s="65">
        <f>VLOOKUP($A18,'Return Data'!$B$7:$R$1700,13,0)</f>
        <v>6.9550999999999998</v>
      </c>
      <c r="M18" s="66">
        <f t="shared" si="4"/>
        <v>22</v>
      </c>
      <c r="N18" s="65">
        <f>VLOOKUP($A18,'Return Data'!$B$7:$R$1700,17,0)</f>
        <v>2.9701</v>
      </c>
      <c r="O18" s="66">
        <f t="shared" si="5"/>
        <v>23</v>
      </c>
      <c r="P18" s="65">
        <f>VLOOKUP($A18,'Return Data'!$B$7:$R$1700,14,0)</f>
        <v>3.4033000000000002</v>
      </c>
      <c r="Q18" s="66">
        <f t="shared" si="6"/>
        <v>23</v>
      </c>
      <c r="R18" s="65">
        <f>VLOOKUP($A18,'Return Data'!$B$7:$R$1700,16,0)</f>
        <v>6.5189000000000004</v>
      </c>
      <c r="S18" s="67">
        <f t="shared" si="7"/>
        <v>24</v>
      </c>
    </row>
    <row r="19" spans="1:19" x14ac:dyDescent="0.3">
      <c r="A19" s="82" t="s">
        <v>1504</v>
      </c>
      <c r="B19" s="64">
        <f>VLOOKUP($A19,'Return Data'!$B$7:$R$1700,3,0)</f>
        <v>44026</v>
      </c>
      <c r="C19" s="65">
        <f>VLOOKUP($A19,'Return Data'!$B$7:$R$1700,4,0)</f>
        <v>44.274700000000003</v>
      </c>
      <c r="D19" s="65">
        <f>VLOOKUP($A19,'Return Data'!$B$7:$R$1700,9,0)</f>
        <v>26.8569</v>
      </c>
      <c r="E19" s="66">
        <f t="shared" si="0"/>
        <v>7</v>
      </c>
      <c r="F19" s="65">
        <f>VLOOKUP($A19,'Return Data'!$B$7:$R$1700,10,0)</f>
        <v>23.1739</v>
      </c>
      <c r="G19" s="66">
        <f t="shared" si="1"/>
        <v>5</v>
      </c>
      <c r="H19" s="65">
        <f>VLOOKUP($A19,'Return Data'!$B$7:$R$1700,11,0)</f>
        <v>13.9878</v>
      </c>
      <c r="I19" s="66">
        <f t="shared" si="2"/>
        <v>6</v>
      </c>
      <c r="J19" s="65">
        <f>VLOOKUP($A19,'Return Data'!$B$7:$R$1700,12,0)</f>
        <v>12.3172</v>
      </c>
      <c r="K19" s="66">
        <f t="shared" si="3"/>
        <v>3</v>
      </c>
      <c r="L19" s="65">
        <f>VLOOKUP($A19,'Return Data'!$B$7:$R$1700,13,0)</f>
        <v>11.414199999999999</v>
      </c>
      <c r="M19" s="66">
        <f t="shared" si="4"/>
        <v>4</v>
      </c>
      <c r="N19" s="65">
        <f>VLOOKUP($A19,'Return Data'!$B$7:$R$1700,17,0)</f>
        <v>10.160299999999999</v>
      </c>
      <c r="O19" s="66">
        <f t="shared" si="5"/>
        <v>5</v>
      </c>
      <c r="P19" s="65">
        <f>VLOOKUP($A19,'Return Data'!$B$7:$R$1700,14,0)</f>
        <v>8.1351999999999993</v>
      </c>
      <c r="Q19" s="66">
        <f t="shared" si="6"/>
        <v>6</v>
      </c>
      <c r="R19" s="65">
        <f>VLOOKUP($A19,'Return Data'!$B$7:$R$1700,16,0)</f>
        <v>8.2668999999999997</v>
      </c>
      <c r="S19" s="67">
        <f t="shared" si="7"/>
        <v>6</v>
      </c>
    </row>
    <row r="20" spans="1:19" x14ac:dyDescent="0.3">
      <c r="A20" s="82" t="s">
        <v>1506</v>
      </c>
      <c r="B20" s="64">
        <f>VLOOKUP($A20,'Return Data'!$B$7:$R$1700,3,0)</f>
        <v>44026</v>
      </c>
      <c r="C20" s="65">
        <f>VLOOKUP($A20,'Return Data'!$B$7:$R$1700,4,0)</f>
        <v>19.217300000000002</v>
      </c>
      <c r="D20" s="65">
        <f>VLOOKUP($A20,'Return Data'!$B$7:$R$1700,9,0)</f>
        <v>23.244299999999999</v>
      </c>
      <c r="E20" s="66">
        <f t="shared" si="0"/>
        <v>14</v>
      </c>
      <c r="F20" s="65">
        <f>VLOOKUP($A20,'Return Data'!$B$7:$R$1700,10,0)</f>
        <v>22.334900000000001</v>
      </c>
      <c r="G20" s="66">
        <f t="shared" si="1"/>
        <v>9</v>
      </c>
      <c r="H20" s="65">
        <f>VLOOKUP($A20,'Return Data'!$B$7:$R$1700,11,0)</f>
        <v>11.615500000000001</v>
      </c>
      <c r="I20" s="66">
        <f t="shared" si="2"/>
        <v>22</v>
      </c>
      <c r="J20" s="65">
        <f>VLOOKUP($A20,'Return Data'!$B$7:$R$1700,12,0)</f>
        <v>6.4414999999999996</v>
      </c>
      <c r="K20" s="66">
        <f t="shared" si="3"/>
        <v>25</v>
      </c>
      <c r="L20" s="65">
        <f>VLOOKUP($A20,'Return Data'!$B$7:$R$1700,13,0)</f>
        <v>6.1784999999999997</v>
      </c>
      <c r="M20" s="66">
        <f t="shared" si="4"/>
        <v>23</v>
      </c>
      <c r="N20" s="65">
        <f>VLOOKUP($A20,'Return Data'!$B$7:$R$1700,17,0)</f>
        <v>4.7249999999999996</v>
      </c>
      <c r="O20" s="66">
        <f t="shared" si="5"/>
        <v>18</v>
      </c>
      <c r="P20" s="65">
        <f>VLOOKUP($A20,'Return Data'!$B$7:$R$1700,14,0)</f>
        <v>4.8948999999999998</v>
      </c>
      <c r="Q20" s="66">
        <f t="shared" si="6"/>
        <v>17</v>
      </c>
      <c r="R20" s="65">
        <f>VLOOKUP($A20,'Return Data'!$B$7:$R$1700,16,0)</f>
        <v>7.2621000000000002</v>
      </c>
      <c r="S20" s="67">
        <f t="shared" si="7"/>
        <v>20</v>
      </c>
    </row>
    <row r="21" spans="1:19" x14ac:dyDescent="0.3">
      <c r="A21" s="82" t="s">
        <v>1509</v>
      </c>
      <c r="B21" s="64">
        <f>VLOOKUP($A21,'Return Data'!$B$7:$R$1700,3,0)</f>
        <v>44026</v>
      </c>
      <c r="C21" s="65">
        <f>VLOOKUP($A21,'Return Data'!$B$7:$R$1700,4,0)</f>
        <v>43.449800000000003</v>
      </c>
      <c r="D21" s="65">
        <f>VLOOKUP($A21,'Return Data'!$B$7:$R$1700,9,0)</f>
        <v>21.613199999999999</v>
      </c>
      <c r="E21" s="66">
        <f t="shared" si="0"/>
        <v>17</v>
      </c>
      <c r="F21" s="65">
        <f>VLOOKUP($A21,'Return Data'!$B$7:$R$1700,10,0)</f>
        <v>20.4849</v>
      </c>
      <c r="G21" s="66">
        <f t="shared" si="1"/>
        <v>16</v>
      </c>
      <c r="H21" s="65">
        <f>VLOOKUP($A21,'Return Data'!$B$7:$R$1700,11,0)</f>
        <v>13.1967</v>
      </c>
      <c r="I21" s="66">
        <f t="shared" si="2"/>
        <v>14</v>
      </c>
      <c r="J21" s="65">
        <f>VLOOKUP($A21,'Return Data'!$B$7:$R$1700,12,0)</f>
        <v>11.4816</v>
      </c>
      <c r="K21" s="66">
        <f t="shared" si="3"/>
        <v>12</v>
      </c>
      <c r="L21" s="65">
        <f>VLOOKUP($A21,'Return Data'!$B$7:$R$1700,13,0)</f>
        <v>11.1868</v>
      </c>
      <c r="M21" s="66">
        <f t="shared" si="4"/>
        <v>7</v>
      </c>
      <c r="N21" s="65">
        <f>VLOOKUP($A21,'Return Data'!$B$7:$R$1700,17,0)</f>
        <v>10.307700000000001</v>
      </c>
      <c r="O21" s="66">
        <f t="shared" si="5"/>
        <v>2</v>
      </c>
      <c r="P21" s="65">
        <f>VLOOKUP($A21,'Return Data'!$B$7:$R$1700,14,0)</f>
        <v>8.3850999999999996</v>
      </c>
      <c r="Q21" s="66">
        <f t="shared" si="6"/>
        <v>3</v>
      </c>
      <c r="R21" s="65">
        <f>VLOOKUP($A21,'Return Data'!$B$7:$R$1700,16,0)</f>
        <v>7.7853000000000003</v>
      </c>
      <c r="S21" s="67">
        <f t="shared" si="7"/>
        <v>11</v>
      </c>
    </row>
    <row r="22" spans="1:19" x14ac:dyDescent="0.3">
      <c r="A22" s="82" t="s">
        <v>1510</v>
      </c>
      <c r="B22" s="64">
        <f>VLOOKUP($A22,'Return Data'!$B$7:$R$1700,3,0)</f>
        <v>44026</v>
      </c>
      <c r="C22" s="65">
        <f>VLOOKUP($A22,'Return Data'!$B$7:$R$1700,4,0)</f>
        <v>1658.1768999999999</v>
      </c>
      <c r="D22" s="65">
        <f>VLOOKUP($A22,'Return Data'!$B$7:$R$1700,9,0)</f>
        <v>14.356299999999999</v>
      </c>
      <c r="E22" s="66">
        <f t="shared" si="0"/>
        <v>25</v>
      </c>
      <c r="F22" s="65">
        <f>VLOOKUP($A22,'Return Data'!$B$7:$R$1700,10,0)</f>
        <v>11.484</v>
      </c>
      <c r="G22" s="66">
        <f t="shared" si="1"/>
        <v>24</v>
      </c>
      <c r="H22" s="65">
        <f>VLOOKUP($A22,'Return Data'!$B$7:$R$1700,11,0)</f>
        <v>8.1692999999999998</v>
      </c>
      <c r="I22" s="66">
        <f t="shared" si="2"/>
        <v>24</v>
      </c>
      <c r="J22" s="65">
        <f>VLOOKUP($A22,'Return Data'!$B$7:$R$1700,12,0)</f>
        <v>5.7088999999999999</v>
      </c>
      <c r="K22" s="66">
        <f t="shared" si="3"/>
        <v>26</v>
      </c>
      <c r="L22" s="65">
        <f>VLOOKUP($A22,'Return Data'!$B$7:$R$1700,13,0)</f>
        <v>4.4691999999999998</v>
      </c>
      <c r="M22" s="66">
        <f t="shared" si="4"/>
        <v>26</v>
      </c>
      <c r="N22" s="65">
        <f>VLOOKUP($A22,'Return Data'!$B$7:$R$1700,17,0)</f>
        <v>6.5559000000000003</v>
      </c>
      <c r="O22" s="66">
        <f t="shared" si="5"/>
        <v>17</v>
      </c>
      <c r="P22" s="65">
        <f>VLOOKUP($A22,'Return Data'!$B$7:$R$1700,14,0)</f>
        <v>6.258</v>
      </c>
      <c r="Q22" s="66">
        <f t="shared" si="6"/>
        <v>15</v>
      </c>
      <c r="R22" s="65">
        <f>VLOOKUP($A22,'Return Data'!$B$7:$R$1700,16,0)</f>
        <v>7.6756000000000002</v>
      </c>
      <c r="S22" s="67">
        <f t="shared" si="7"/>
        <v>12</v>
      </c>
    </row>
    <row r="23" spans="1:19" x14ac:dyDescent="0.3">
      <c r="A23" s="82" t="s">
        <v>1512</v>
      </c>
      <c r="B23" s="64">
        <f>VLOOKUP($A23,'Return Data'!$B$7:$R$1700,3,0)</f>
        <v>44026</v>
      </c>
      <c r="C23" s="65">
        <f>VLOOKUP($A23,'Return Data'!$B$7:$R$1700,4,0)</f>
        <v>2769.9290000000001</v>
      </c>
      <c r="D23" s="65">
        <f>VLOOKUP($A23,'Return Data'!$B$7:$R$1700,9,0)</f>
        <v>25.9269</v>
      </c>
      <c r="E23" s="66">
        <f t="shared" si="0"/>
        <v>8</v>
      </c>
      <c r="F23" s="65">
        <f>VLOOKUP($A23,'Return Data'!$B$7:$R$1700,10,0)</f>
        <v>22.5137</v>
      </c>
      <c r="G23" s="66">
        <f t="shared" si="1"/>
        <v>8</v>
      </c>
      <c r="H23" s="65">
        <f>VLOOKUP($A23,'Return Data'!$B$7:$R$1700,11,0)</f>
        <v>13.7883</v>
      </c>
      <c r="I23" s="66">
        <f t="shared" si="2"/>
        <v>7</v>
      </c>
      <c r="J23" s="65">
        <f>VLOOKUP($A23,'Return Data'!$B$7:$R$1700,12,0)</f>
        <v>11.5814</v>
      </c>
      <c r="K23" s="66">
        <f t="shared" si="3"/>
        <v>10</v>
      </c>
      <c r="L23" s="65">
        <f>VLOOKUP($A23,'Return Data'!$B$7:$R$1700,13,0)</f>
        <v>11.0442</v>
      </c>
      <c r="M23" s="66">
        <f t="shared" si="4"/>
        <v>10</v>
      </c>
      <c r="N23" s="65">
        <f>VLOOKUP($A23,'Return Data'!$B$7:$R$1700,17,0)</f>
        <v>9.8674999999999997</v>
      </c>
      <c r="O23" s="66">
        <f t="shared" si="5"/>
        <v>8</v>
      </c>
      <c r="P23" s="65">
        <f>VLOOKUP($A23,'Return Data'!$B$7:$R$1700,14,0)</f>
        <v>7.8403</v>
      </c>
      <c r="Q23" s="66">
        <f t="shared" si="6"/>
        <v>9</v>
      </c>
      <c r="R23" s="65">
        <f>VLOOKUP($A23,'Return Data'!$B$7:$R$1700,16,0)</f>
        <v>7.9503000000000004</v>
      </c>
      <c r="S23" s="67">
        <f t="shared" si="7"/>
        <v>9</v>
      </c>
    </row>
    <row r="24" spans="1:19" x14ac:dyDescent="0.3">
      <c r="A24" s="82" t="s">
        <v>1514</v>
      </c>
      <c r="B24" s="64">
        <f>VLOOKUP($A24,'Return Data'!$B$7:$R$1700,3,0)</f>
        <v>44026</v>
      </c>
      <c r="C24" s="65">
        <f>VLOOKUP($A24,'Return Data'!$B$7:$R$1700,4,0)</f>
        <v>26.404299999999999</v>
      </c>
      <c r="D24" s="65">
        <f>VLOOKUP($A24,'Return Data'!$B$7:$R$1700,9,0)</f>
        <v>41.372100000000003</v>
      </c>
      <c r="E24" s="66">
        <f t="shared" si="0"/>
        <v>3</v>
      </c>
      <c r="F24" s="65">
        <f>VLOOKUP($A24,'Return Data'!$B$7:$R$1700,10,0)</f>
        <v>26.2072</v>
      </c>
      <c r="G24" s="66">
        <f t="shared" si="1"/>
        <v>1</v>
      </c>
      <c r="H24" s="65">
        <f>VLOOKUP($A24,'Return Data'!$B$7:$R$1700,11,0)</f>
        <v>15.980399999999999</v>
      </c>
      <c r="I24" s="66">
        <f t="shared" si="2"/>
        <v>1</v>
      </c>
      <c r="J24" s="65">
        <f>VLOOKUP($A24,'Return Data'!$B$7:$R$1700,12,0)</f>
        <v>7.2317</v>
      </c>
      <c r="K24" s="66">
        <f t="shared" si="3"/>
        <v>22</v>
      </c>
      <c r="L24" s="65">
        <f>VLOOKUP($A24,'Return Data'!$B$7:$R$1700,13,0)</f>
        <v>4.6661999999999999</v>
      </c>
      <c r="M24" s="66">
        <f t="shared" si="4"/>
        <v>25</v>
      </c>
      <c r="N24" s="65">
        <f>VLOOKUP($A24,'Return Data'!$B$7:$R$1700,17,0)</f>
        <v>3.2633999999999999</v>
      </c>
      <c r="O24" s="66">
        <f t="shared" si="5"/>
        <v>21</v>
      </c>
      <c r="P24" s="65">
        <f>VLOOKUP($A24,'Return Data'!$B$7:$R$1700,14,0)</f>
        <v>3.7183999999999999</v>
      </c>
      <c r="Q24" s="66">
        <f t="shared" si="6"/>
        <v>21</v>
      </c>
      <c r="R24" s="65">
        <f>VLOOKUP($A24,'Return Data'!$B$7:$R$1700,16,0)</f>
        <v>5.7755999999999998</v>
      </c>
      <c r="S24" s="67">
        <f t="shared" si="7"/>
        <v>25</v>
      </c>
    </row>
    <row r="25" spans="1:19" x14ac:dyDescent="0.3">
      <c r="A25" s="82" t="s">
        <v>1516</v>
      </c>
      <c r="B25" s="64">
        <f>VLOOKUP($A25,'Return Data'!$B$7:$R$1700,3,0)</f>
        <v>44026</v>
      </c>
      <c r="C25" s="65">
        <f>VLOOKUP($A25,'Return Data'!$B$7:$R$1700,4,0)</f>
        <v>39.8108</v>
      </c>
      <c r="D25" s="65">
        <f>VLOOKUP($A25,'Return Data'!$B$7:$R$1700,9,0)</f>
        <v>25.097200000000001</v>
      </c>
      <c r="E25" s="66">
        <f t="shared" si="0"/>
        <v>9</v>
      </c>
      <c r="F25" s="65">
        <f>VLOOKUP($A25,'Return Data'!$B$7:$R$1700,10,0)</f>
        <v>21.679300000000001</v>
      </c>
      <c r="G25" s="66">
        <f t="shared" si="1"/>
        <v>12</v>
      </c>
      <c r="H25" s="65">
        <f>VLOOKUP($A25,'Return Data'!$B$7:$R$1700,11,0)</f>
        <v>13.530099999999999</v>
      </c>
      <c r="I25" s="66">
        <f t="shared" si="2"/>
        <v>10</v>
      </c>
      <c r="J25" s="65">
        <f>VLOOKUP($A25,'Return Data'!$B$7:$R$1700,12,0)</f>
        <v>11.6463</v>
      </c>
      <c r="K25" s="66">
        <f t="shared" si="3"/>
        <v>8</v>
      </c>
      <c r="L25" s="65">
        <f>VLOOKUP($A25,'Return Data'!$B$7:$R$1700,13,0)</f>
        <v>10.988899999999999</v>
      </c>
      <c r="M25" s="66">
        <f t="shared" si="4"/>
        <v>11</v>
      </c>
      <c r="N25" s="65">
        <f>VLOOKUP($A25,'Return Data'!$B$7:$R$1700,17,0)</f>
        <v>10.185600000000001</v>
      </c>
      <c r="O25" s="66">
        <f t="shared" si="5"/>
        <v>4</v>
      </c>
      <c r="P25" s="65">
        <f>VLOOKUP($A25,'Return Data'!$B$7:$R$1700,14,0)</f>
        <v>8.2225999999999999</v>
      </c>
      <c r="Q25" s="66">
        <f t="shared" si="6"/>
        <v>5</v>
      </c>
      <c r="R25" s="65">
        <f>VLOOKUP($A25,'Return Data'!$B$7:$R$1700,16,0)</f>
        <v>7.8803000000000001</v>
      </c>
      <c r="S25" s="67">
        <f t="shared" si="7"/>
        <v>10</v>
      </c>
    </row>
    <row r="26" spans="1:19" x14ac:dyDescent="0.3">
      <c r="A26" s="82" t="s">
        <v>1519</v>
      </c>
      <c r="B26" s="64">
        <f>VLOOKUP($A26,'Return Data'!$B$7:$R$1700,3,0)</f>
        <v>44026</v>
      </c>
      <c r="C26" s="65">
        <f>VLOOKUP($A26,'Return Data'!$B$7:$R$1700,4,0)</f>
        <v>20.359200000000001</v>
      </c>
      <c r="D26" s="65">
        <f>VLOOKUP($A26,'Return Data'!$B$7:$R$1700,9,0)</f>
        <v>17.7287</v>
      </c>
      <c r="E26" s="66">
        <f t="shared" si="0"/>
        <v>23</v>
      </c>
      <c r="F26" s="65">
        <f>VLOOKUP($A26,'Return Data'!$B$7:$R$1700,10,0)</f>
        <v>19.8201</v>
      </c>
      <c r="G26" s="66">
        <f t="shared" si="1"/>
        <v>17</v>
      </c>
      <c r="H26" s="65">
        <f>VLOOKUP($A26,'Return Data'!$B$7:$R$1700,11,0)</f>
        <v>13.5848</v>
      </c>
      <c r="I26" s="66">
        <f t="shared" si="2"/>
        <v>8</v>
      </c>
      <c r="J26" s="65">
        <f>VLOOKUP($A26,'Return Data'!$B$7:$R$1700,12,0)</f>
        <v>11.581799999999999</v>
      </c>
      <c r="K26" s="66">
        <f t="shared" si="3"/>
        <v>9</v>
      </c>
      <c r="L26" s="65">
        <f>VLOOKUP($A26,'Return Data'!$B$7:$R$1700,13,0)</f>
        <v>11.1927</v>
      </c>
      <c r="M26" s="66">
        <f t="shared" si="4"/>
        <v>6</v>
      </c>
      <c r="N26" s="65">
        <f>VLOOKUP($A26,'Return Data'!$B$7:$R$1700,17,0)</f>
        <v>10.073499999999999</v>
      </c>
      <c r="O26" s="66">
        <f t="shared" si="5"/>
        <v>6</v>
      </c>
      <c r="P26" s="65">
        <f>VLOOKUP($A26,'Return Data'!$B$7:$R$1700,14,0)</f>
        <v>8.3445</v>
      </c>
      <c r="Q26" s="66">
        <f t="shared" si="6"/>
        <v>4</v>
      </c>
      <c r="R26" s="65">
        <f>VLOOKUP($A26,'Return Data'!$B$7:$R$1700,16,0)</f>
        <v>8.6670999999999996</v>
      </c>
      <c r="S26" s="67">
        <f t="shared" si="7"/>
        <v>3</v>
      </c>
    </row>
    <row r="27" spans="1:19" x14ac:dyDescent="0.3">
      <c r="A27" s="82" t="s">
        <v>1521</v>
      </c>
      <c r="B27" s="64">
        <f>VLOOKUP($A27,'Return Data'!$B$7:$R$1700,3,0)</f>
        <v>44026</v>
      </c>
      <c r="C27" s="65">
        <f>VLOOKUP($A27,'Return Data'!$B$7:$R$1700,4,0)</f>
        <v>11.494199999999999</v>
      </c>
      <c r="D27" s="65">
        <f>VLOOKUP($A27,'Return Data'!$B$7:$R$1700,9,0)</f>
        <v>17.900700000000001</v>
      </c>
      <c r="E27" s="66">
        <f t="shared" si="0"/>
        <v>22</v>
      </c>
      <c r="F27" s="65">
        <f>VLOOKUP($A27,'Return Data'!$B$7:$R$1700,10,0)</f>
        <v>19.671800000000001</v>
      </c>
      <c r="G27" s="66">
        <f t="shared" si="1"/>
        <v>18</v>
      </c>
      <c r="H27" s="65">
        <f>VLOOKUP($A27,'Return Data'!$B$7:$R$1700,11,0)</f>
        <v>11.717499999999999</v>
      </c>
      <c r="I27" s="66">
        <f t="shared" si="2"/>
        <v>20</v>
      </c>
      <c r="J27" s="65">
        <f>VLOOKUP($A27,'Return Data'!$B$7:$R$1700,12,0)</f>
        <v>9.8554999999999993</v>
      </c>
      <c r="K27" s="66">
        <f t="shared" si="3"/>
        <v>19</v>
      </c>
      <c r="L27" s="65">
        <f>VLOOKUP($A27,'Return Data'!$B$7:$R$1700,13,0)</f>
        <v>9.5124999999999993</v>
      </c>
      <c r="M27" s="66">
        <f t="shared" si="4"/>
        <v>19</v>
      </c>
      <c r="N27" s="65"/>
      <c r="O27" s="66"/>
      <c r="P27" s="65"/>
      <c r="Q27" s="66"/>
      <c r="R27" s="65">
        <f>VLOOKUP($A27,'Return Data'!$B$7:$R$1700,16,0)</f>
        <v>10.0853</v>
      </c>
      <c r="S27" s="67">
        <f t="shared" si="7"/>
        <v>1</v>
      </c>
    </row>
    <row r="28" spans="1:19" x14ac:dyDescent="0.3">
      <c r="A28" s="82" t="s">
        <v>1522</v>
      </c>
      <c r="B28" s="64">
        <f>VLOOKUP($A28,'Return Data'!$B$7:$R$1700,3,0)</f>
        <v>44026</v>
      </c>
      <c r="C28" s="65">
        <f>VLOOKUP($A28,'Return Data'!$B$7:$R$1700,4,0)</f>
        <v>12.1127</v>
      </c>
      <c r="D28" s="65">
        <f>VLOOKUP($A28,'Return Data'!$B$7:$R$1700,9,0)</f>
        <v>18.877199999999998</v>
      </c>
      <c r="E28" s="66">
        <f t="shared" si="0"/>
        <v>19</v>
      </c>
      <c r="F28" s="65">
        <f>VLOOKUP($A28,'Return Data'!$B$7:$R$1700,10,0)</f>
        <v>18.035799999999998</v>
      </c>
      <c r="G28" s="66">
        <f t="shared" si="1"/>
        <v>22</v>
      </c>
      <c r="H28" s="65">
        <f>VLOOKUP($A28,'Return Data'!$B$7:$R$1700,11,0)</f>
        <v>11.8429</v>
      </c>
      <c r="I28" s="66">
        <f t="shared" si="2"/>
        <v>19</v>
      </c>
      <c r="J28" s="65">
        <f>VLOOKUP($A28,'Return Data'!$B$7:$R$1700,12,0)</f>
        <v>10.1248</v>
      </c>
      <c r="K28" s="66">
        <f t="shared" si="3"/>
        <v>17</v>
      </c>
      <c r="L28" s="65">
        <f>VLOOKUP($A28,'Return Data'!$B$7:$R$1700,13,0)</f>
        <v>9.7981999999999996</v>
      </c>
      <c r="M28" s="66">
        <f t="shared" si="4"/>
        <v>17</v>
      </c>
      <c r="N28" s="65">
        <f>VLOOKUP($A28,'Return Data'!$B$7:$R$1700,17,0)</f>
        <v>9.3391999999999999</v>
      </c>
      <c r="O28" s="66">
        <f t="shared" ref="O28:O35" si="8">RANK(N28,N$8:N$35,0)</f>
        <v>12</v>
      </c>
      <c r="P28" s="65"/>
      <c r="Q28" s="66"/>
      <c r="R28" s="65">
        <f>VLOOKUP($A28,'Return Data'!$B$7:$R$1700,16,0)</f>
        <v>8.5681999999999992</v>
      </c>
      <c r="S28" s="67">
        <f t="shared" si="7"/>
        <v>4</v>
      </c>
    </row>
    <row r="29" spans="1:19" x14ac:dyDescent="0.3">
      <c r="A29" s="82" t="s">
        <v>1524</v>
      </c>
      <c r="B29" s="64">
        <f>VLOOKUP($A29,'Return Data'!$B$7:$R$1700,3,0)</f>
        <v>44026</v>
      </c>
      <c r="C29" s="65">
        <f>VLOOKUP($A29,'Return Data'!$B$7:$R$1700,4,0)</f>
        <v>39.356400000000001</v>
      </c>
      <c r="D29" s="65">
        <f>VLOOKUP($A29,'Return Data'!$B$7:$R$1700,9,0)</f>
        <v>21.6921</v>
      </c>
      <c r="E29" s="66">
        <f t="shared" si="0"/>
        <v>16</v>
      </c>
      <c r="F29" s="65">
        <f>VLOOKUP($A29,'Return Data'!$B$7:$R$1700,10,0)</f>
        <v>18.474299999999999</v>
      </c>
      <c r="G29" s="66">
        <f t="shared" si="1"/>
        <v>21</v>
      </c>
      <c r="H29" s="65">
        <f>VLOOKUP($A29,'Return Data'!$B$7:$R$1700,11,0)</f>
        <v>11.896100000000001</v>
      </c>
      <c r="I29" s="66">
        <f t="shared" si="2"/>
        <v>18</v>
      </c>
      <c r="J29" s="65">
        <f>VLOOKUP($A29,'Return Data'!$B$7:$R$1700,12,0)</f>
        <v>10.569000000000001</v>
      </c>
      <c r="K29" s="66">
        <f t="shared" si="3"/>
        <v>16</v>
      </c>
      <c r="L29" s="65">
        <f>VLOOKUP($A29,'Return Data'!$B$7:$R$1700,13,0)</f>
        <v>10.428699999999999</v>
      </c>
      <c r="M29" s="66">
        <f t="shared" si="4"/>
        <v>15</v>
      </c>
      <c r="N29" s="65">
        <f>VLOOKUP($A29,'Return Data'!$B$7:$R$1700,17,0)</f>
        <v>9.4459999999999997</v>
      </c>
      <c r="O29" s="66">
        <f t="shared" si="8"/>
        <v>11</v>
      </c>
      <c r="P29" s="65">
        <f>VLOOKUP($A29,'Return Data'!$B$7:$R$1700,14,0)</f>
        <v>7.6157000000000004</v>
      </c>
      <c r="Q29" s="66">
        <f t="shared" ref="Q29:Q35" si="9">RANK(P29,P$8:P$35,0)</f>
        <v>12</v>
      </c>
      <c r="R29" s="65">
        <f>VLOOKUP($A29,'Return Data'!$B$7:$R$1700,16,0)</f>
        <v>8.1034000000000006</v>
      </c>
      <c r="S29" s="67">
        <f t="shared" si="7"/>
        <v>8</v>
      </c>
    </row>
    <row r="30" spans="1:19" x14ac:dyDescent="0.3">
      <c r="A30" s="82" t="s">
        <v>1526</v>
      </c>
      <c r="B30" s="64">
        <f>VLOOKUP($A30,'Return Data'!$B$7:$R$1700,3,0)</f>
        <v>44026</v>
      </c>
      <c r="C30" s="65">
        <f>VLOOKUP($A30,'Return Data'!$B$7:$R$1700,4,0)</f>
        <v>34.569800000000001</v>
      </c>
      <c r="D30" s="65">
        <f>VLOOKUP($A30,'Return Data'!$B$7:$R$1700,9,0)</f>
        <v>18.5291</v>
      </c>
      <c r="E30" s="66">
        <f t="shared" si="0"/>
        <v>20</v>
      </c>
      <c r="F30" s="65">
        <f>VLOOKUP($A30,'Return Data'!$B$7:$R$1700,10,0)</f>
        <v>19.257200000000001</v>
      </c>
      <c r="G30" s="66">
        <f t="shared" si="1"/>
        <v>20</v>
      </c>
      <c r="H30" s="65">
        <f>VLOOKUP($A30,'Return Data'!$B$7:$R$1700,11,0)</f>
        <v>11.666700000000001</v>
      </c>
      <c r="I30" s="66">
        <f t="shared" si="2"/>
        <v>21</v>
      </c>
      <c r="J30" s="65">
        <f>VLOOKUP($A30,'Return Data'!$B$7:$R$1700,12,0)</f>
        <v>7.9824000000000002</v>
      </c>
      <c r="K30" s="66">
        <f t="shared" si="3"/>
        <v>21</v>
      </c>
      <c r="L30" s="65">
        <f>VLOOKUP($A30,'Return Data'!$B$7:$R$1700,13,0)</f>
        <v>14.170999999999999</v>
      </c>
      <c r="M30" s="66">
        <f t="shared" si="4"/>
        <v>1</v>
      </c>
      <c r="N30" s="65">
        <f>VLOOKUP($A30,'Return Data'!$B$7:$R$1700,17,0)</f>
        <v>3.8536999999999999</v>
      </c>
      <c r="O30" s="66">
        <f t="shared" si="8"/>
        <v>20</v>
      </c>
      <c r="P30" s="65">
        <f>VLOOKUP($A30,'Return Data'!$B$7:$R$1700,14,0)</f>
        <v>4.1475</v>
      </c>
      <c r="Q30" s="66">
        <f t="shared" si="9"/>
        <v>19</v>
      </c>
      <c r="R30" s="65">
        <f>VLOOKUP($A30,'Return Data'!$B$7:$R$1700,16,0)</f>
        <v>7.3564999999999996</v>
      </c>
      <c r="S30" s="67">
        <f t="shared" si="7"/>
        <v>18</v>
      </c>
    </row>
    <row r="31" spans="1:19" x14ac:dyDescent="0.3">
      <c r="A31" s="82" t="s">
        <v>1528</v>
      </c>
      <c r="B31" s="64">
        <f>VLOOKUP($A31,'Return Data'!$B$7:$R$1700,3,0)</f>
        <v>44026</v>
      </c>
      <c r="C31" s="65">
        <f>VLOOKUP($A31,'Return Data'!$B$7:$R$1700,4,0)</f>
        <v>33.643700000000003</v>
      </c>
      <c r="D31" s="65">
        <f>VLOOKUP($A31,'Return Data'!$B$7:$R$1700,9,0)</f>
        <v>98.680400000000006</v>
      </c>
      <c r="E31" s="66">
        <f t="shared" si="0"/>
        <v>2</v>
      </c>
      <c r="F31" s="65">
        <f>VLOOKUP($A31,'Return Data'!$B$7:$R$1700,10,0)</f>
        <v>24.2864</v>
      </c>
      <c r="G31" s="66">
        <f t="shared" si="1"/>
        <v>2</v>
      </c>
      <c r="H31" s="65">
        <f>VLOOKUP($A31,'Return Data'!$B$7:$R$1700,11,0)</f>
        <v>14.906700000000001</v>
      </c>
      <c r="I31" s="66">
        <f t="shared" si="2"/>
        <v>2</v>
      </c>
      <c r="J31" s="65">
        <f>VLOOKUP($A31,'Return Data'!$B$7:$R$1700,12,0)</f>
        <v>12.078900000000001</v>
      </c>
      <c r="K31" s="66">
        <f t="shared" si="3"/>
        <v>4</v>
      </c>
      <c r="L31" s="65">
        <f>VLOOKUP($A31,'Return Data'!$B$7:$R$1700,13,0)</f>
        <v>10.9185</v>
      </c>
      <c r="M31" s="66">
        <f t="shared" si="4"/>
        <v>12</v>
      </c>
      <c r="N31" s="65">
        <f>VLOOKUP($A31,'Return Data'!$B$7:$R$1700,17,0)</f>
        <v>4.5743999999999998</v>
      </c>
      <c r="O31" s="66">
        <f t="shared" si="8"/>
        <v>19</v>
      </c>
      <c r="P31" s="65">
        <f>VLOOKUP($A31,'Return Data'!$B$7:$R$1700,14,0)</f>
        <v>4.5201000000000002</v>
      </c>
      <c r="Q31" s="66">
        <f t="shared" si="9"/>
        <v>18</v>
      </c>
      <c r="R31" s="65">
        <f>VLOOKUP($A31,'Return Data'!$B$7:$R$1700,16,0)</f>
        <v>7.3061999999999996</v>
      </c>
      <c r="S31" s="67">
        <f t="shared" si="7"/>
        <v>19</v>
      </c>
    </row>
    <row r="32" spans="1:19" x14ac:dyDescent="0.3">
      <c r="A32" s="82" t="s">
        <v>1531</v>
      </c>
      <c r="B32" s="64">
        <f>VLOOKUP($A32,'Return Data'!$B$7:$R$1700,3,0)</f>
        <v>44026</v>
      </c>
      <c r="C32" s="65">
        <f>VLOOKUP($A32,'Return Data'!$B$7:$R$1700,4,0)</f>
        <v>24.447099999999999</v>
      </c>
      <c r="D32" s="65">
        <f>VLOOKUP($A32,'Return Data'!$B$7:$R$1700,9,0)</f>
        <v>20.484500000000001</v>
      </c>
      <c r="E32" s="66">
        <f t="shared" si="0"/>
        <v>18</v>
      </c>
      <c r="F32" s="65">
        <f>VLOOKUP($A32,'Return Data'!$B$7:$R$1700,10,0)</f>
        <v>21.927399999999999</v>
      </c>
      <c r="G32" s="66">
        <f t="shared" si="1"/>
        <v>10</v>
      </c>
      <c r="H32" s="65">
        <f>VLOOKUP($A32,'Return Data'!$B$7:$R$1700,11,0)</f>
        <v>13.3126</v>
      </c>
      <c r="I32" s="66">
        <f t="shared" si="2"/>
        <v>12</v>
      </c>
      <c r="J32" s="65">
        <f>VLOOKUP($A32,'Return Data'!$B$7:$R$1700,12,0)</f>
        <v>11.561299999999999</v>
      </c>
      <c r="K32" s="66">
        <f t="shared" si="3"/>
        <v>11</v>
      </c>
      <c r="L32" s="65">
        <f>VLOOKUP($A32,'Return Data'!$B$7:$R$1700,13,0)</f>
        <v>11.0626</v>
      </c>
      <c r="M32" s="66">
        <f t="shared" si="4"/>
        <v>9</v>
      </c>
      <c r="N32" s="65">
        <f>VLOOKUP($A32,'Return Data'!$B$7:$R$1700,17,0)</f>
        <v>9.9925999999999995</v>
      </c>
      <c r="O32" s="66">
        <f t="shared" si="8"/>
        <v>7</v>
      </c>
      <c r="P32" s="65">
        <f>VLOOKUP($A32,'Return Data'!$B$7:$R$1700,14,0)</f>
        <v>8.1193000000000008</v>
      </c>
      <c r="Q32" s="66">
        <f t="shared" si="9"/>
        <v>7</v>
      </c>
      <c r="R32" s="65">
        <f>VLOOKUP($A32,'Return Data'!$B$7:$R$1700,16,0)</f>
        <v>7.1307</v>
      </c>
      <c r="S32" s="67">
        <f t="shared" si="7"/>
        <v>21</v>
      </c>
    </row>
    <row r="33" spans="1:19" x14ac:dyDescent="0.3">
      <c r="A33" s="82" t="s">
        <v>1532</v>
      </c>
      <c r="B33" s="64">
        <f>VLOOKUP($A33,'Return Data'!$B$7:$R$1700,3,0)</f>
        <v>44026</v>
      </c>
      <c r="C33" s="65">
        <f>VLOOKUP($A33,'Return Data'!$B$7:$R$1700,4,0)</f>
        <v>31.587499999999999</v>
      </c>
      <c r="D33" s="65">
        <f>VLOOKUP($A33,'Return Data'!$B$7:$R$1700,9,0)</f>
        <v>24.220700000000001</v>
      </c>
      <c r="E33" s="66">
        <f t="shared" si="0"/>
        <v>10</v>
      </c>
      <c r="F33" s="65">
        <f>VLOOKUP($A33,'Return Data'!$B$7:$R$1700,10,0)</f>
        <v>21.898399999999999</v>
      </c>
      <c r="G33" s="66">
        <f t="shared" si="1"/>
        <v>11</v>
      </c>
      <c r="H33" s="65">
        <f>VLOOKUP($A33,'Return Data'!$B$7:$R$1700,11,0)</f>
        <v>13.505699999999999</v>
      </c>
      <c r="I33" s="66">
        <f t="shared" si="2"/>
        <v>11</v>
      </c>
      <c r="J33" s="65">
        <f>VLOOKUP($A33,'Return Data'!$B$7:$R$1700,12,0)</f>
        <v>11.414899999999999</v>
      </c>
      <c r="K33" s="66">
        <f t="shared" si="3"/>
        <v>13</v>
      </c>
      <c r="L33" s="65">
        <f>VLOOKUP($A33,'Return Data'!$B$7:$R$1700,13,0)</f>
        <v>4.9669999999999996</v>
      </c>
      <c r="M33" s="66">
        <f t="shared" si="4"/>
        <v>24</v>
      </c>
      <c r="N33" s="65">
        <f>VLOOKUP($A33,'Return Data'!$B$7:$R$1700,17,0)</f>
        <v>2.4597000000000002</v>
      </c>
      <c r="O33" s="66">
        <f t="shared" si="8"/>
        <v>25</v>
      </c>
      <c r="P33" s="65">
        <f>VLOOKUP($A33,'Return Data'!$B$7:$R$1700,14,0)</f>
        <v>3.2326999999999999</v>
      </c>
      <c r="Q33" s="66">
        <f t="shared" si="9"/>
        <v>24</v>
      </c>
      <c r="R33" s="65">
        <f>VLOOKUP($A33,'Return Data'!$B$7:$R$1700,16,0)</f>
        <v>6.6475</v>
      </c>
      <c r="S33" s="67">
        <f t="shared" si="7"/>
        <v>22</v>
      </c>
    </row>
    <row r="34" spans="1:19" x14ac:dyDescent="0.3">
      <c r="A34" s="82" t="s">
        <v>1534</v>
      </c>
      <c r="B34" s="64">
        <f>VLOOKUP($A34,'Return Data'!$B$7:$R$1700,3,0)</f>
        <v>44026</v>
      </c>
      <c r="C34" s="65">
        <f>VLOOKUP($A34,'Return Data'!$B$7:$R$1700,4,0)</f>
        <v>37.110599999999998</v>
      </c>
      <c r="D34" s="65">
        <f>VLOOKUP($A34,'Return Data'!$B$7:$R$1700,9,0)</f>
        <v>26.9633</v>
      </c>
      <c r="E34" s="66">
        <f t="shared" si="0"/>
        <v>6</v>
      </c>
      <c r="F34" s="65">
        <f>VLOOKUP($A34,'Return Data'!$B$7:$R$1700,10,0)</f>
        <v>22.757100000000001</v>
      </c>
      <c r="G34" s="66">
        <f t="shared" si="1"/>
        <v>7</v>
      </c>
      <c r="H34" s="65">
        <f>VLOOKUP($A34,'Return Data'!$B$7:$R$1700,11,0)</f>
        <v>14.1518</v>
      </c>
      <c r="I34" s="66">
        <f t="shared" si="2"/>
        <v>5</v>
      </c>
      <c r="J34" s="65">
        <f>VLOOKUP($A34,'Return Data'!$B$7:$R$1700,12,0)</f>
        <v>11.7592</v>
      </c>
      <c r="K34" s="66">
        <f t="shared" si="3"/>
        <v>6</v>
      </c>
      <c r="L34" s="65">
        <f>VLOOKUP($A34,'Return Data'!$B$7:$R$1700,13,0)</f>
        <v>10.8299</v>
      </c>
      <c r="M34" s="66">
        <f t="shared" si="4"/>
        <v>13</v>
      </c>
      <c r="N34" s="65">
        <f>VLOOKUP($A34,'Return Data'!$B$7:$R$1700,17,0)</f>
        <v>6.7081</v>
      </c>
      <c r="O34" s="66">
        <f t="shared" si="8"/>
        <v>16</v>
      </c>
      <c r="P34" s="65">
        <f>VLOOKUP($A34,'Return Data'!$B$7:$R$1700,14,0)</f>
        <v>5.8758999999999997</v>
      </c>
      <c r="Q34" s="66">
        <f t="shared" si="9"/>
        <v>16</v>
      </c>
      <c r="R34" s="65">
        <f>VLOOKUP($A34,'Return Data'!$B$7:$R$1700,16,0)</f>
        <v>7.5810000000000004</v>
      </c>
      <c r="S34" s="67">
        <f t="shared" si="7"/>
        <v>14</v>
      </c>
    </row>
    <row r="35" spans="1:19" x14ac:dyDescent="0.3">
      <c r="A35" s="82" t="s">
        <v>1537</v>
      </c>
      <c r="B35" s="64">
        <f>VLOOKUP($A35,'Return Data'!$B$7:$R$1700,3,0)</f>
        <v>44026</v>
      </c>
      <c r="C35" s="65">
        <f>VLOOKUP($A35,'Return Data'!$B$7:$R$1700,4,0)</f>
        <v>22.784800000000001</v>
      </c>
      <c r="D35" s="65">
        <f>VLOOKUP($A35,'Return Data'!$B$7:$R$1700,9,0)</f>
        <v>24.138999999999999</v>
      </c>
      <c r="E35" s="66">
        <f t="shared" si="0"/>
        <v>11</v>
      </c>
      <c r="F35" s="65">
        <f>VLOOKUP($A35,'Return Data'!$B$7:$R$1700,10,0)</f>
        <v>23.1342</v>
      </c>
      <c r="G35" s="66">
        <f t="shared" si="1"/>
        <v>6</v>
      </c>
      <c r="H35" s="65">
        <f>VLOOKUP($A35,'Return Data'!$B$7:$R$1700,11,0)</f>
        <v>14.415100000000001</v>
      </c>
      <c r="I35" s="66">
        <f t="shared" si="2"/>
        <v>3</v>
      </c>
      <c r="J35" s="65">
        <f>VLOOKUP($A35,'Return Data'!$B$7:$R$1700,12,0)</f>
        <v>12.3748</v>
      </c>
      <c r="K35" s="66">
        <f t="shared" si="3"/>
        <v>2</v>
      </c>
      <c r="L35" s="65">
        <f>VLOOKUP($A35,'Return Data'!$B$7:$R$1700,13,0)</f>
        <v>11.831099999999999</v>
      </c>
      <c r="M35" s="66">
        <f t="shared" si="4"/>
        <v>3</v>
      </c>
      <c r="N35" s="65">
        <f>VLOOKUP($A35,'Return Data'!$B$7:$R$1700,17,0)</f>
        <v>3.2219000000000002</v>
      </c>
      <c r="O35" s="66">
        <f t="shared" si="8"/>
        <v>22</v>
      </c>
      <c r="P35" s="65">
        <f>VLOOKUP($A35,'Return Data'!$B$7:$R$1700,14,0)</f>
        <v>3.7328000000000001</v>
      </c>
      <c r="Q35" s="66">
        <f t="shared" si="9"/>
        <v>20</v>
      </c>
      <c r="R35" s="65">
        <f>VLOOKUP($A35,'Return Data'!$B$7:$R$1700,16,0)</f>
        <v>6.6289999999999996</v>
      </c>
      <c r="S35" s="67">
        <f t="shared" si="7"/>
        <v>23</v>
      </c>
    </row>
    <row r="36" spans="1:19" x14ac:dyDescent="0.3">
      <c r="A36" s="83"/>
      <c r="B36" s="84"/>
      <c r="C36" s="84"/>
      <c r="D36" s="85"/>
      <c r="E36" s="84"/>
      <c r="F36" s="85"/>
      <c r="G36" s="84"/>
      <c r="H36" s="85"/>
      <c r="I36" s="84"/>
      <c r="J36" s="85"/>
      <c r="K36" s="84"/>
      <c r="L36" s="85"/>
      <c r="M36" s="84"/>
      <c r="N36" s="85"/>
      <c r="O36" s="84"/>
      <c r="P36" s="85"/>
      <c r="Q36" s="84"/>
      <c r="R36" s="85"/>
      <c r="S36" s="86"/>
    </row>
    <row r="37" spans="1:19" x14ac:dyDescent="0.3">
      <c r="A37" s="87" t="s">
        <v>27</v>
      </c>
      <c r="B37" s="88"/>
      <c r="C37" s="88"/>
      <c r="D37" s="89">
        <f>AVERAGE(D8:D35)</f>
        <v>26.687185714285711</v>
      </c>
      <c r="E37" s="88"/>
      <c r="F37" s="89">
        <f>AVERAGE(F8:F35)</f>
        <v>17.153142857142861</v>
      </c>
      <c r="G37" s="88"/>
      <c r="H37" s="89">
        <f>AVERAGE(H8:H35)</f>
        <v>10.682396428571424</v>
      </c>
      <c r="I37" s="88"/>
      <c r="J37" s="89">
        <f>AVERAGE(J8:J35)</f>
        <v>9.0970607142857123</v>
      </c>
      <c r="K37" s="88"/>
      <c r="L37" s="89">
        <f>AVERAGE(L8:L35)</f>
        <v>8.5048892857142864</v>
      </c>
      <c r="M37" s="88"/>
      <c r="N37" s="89">
        <f>AVERAGE(N8:N35)</f>
        <v>6.6879222222222232</v>
      </c>
      <c r="O37" s="88"/>
      <c r="P37" s="89">
        <f>AVERAGE(P8:P35)</f>
        <v>5.971680769230769</v>
      </c>
      <c r="Q37" s="88"/>
      <c r="R37" s="89">
        <f>AVERAGE(R8:R35)</f>
        <v>7.4304928571428563</v>
      </c>
      <c r="S37" s="90"/>
    </row>
    <row r="38" spans="1:19" x14ac:dyDescent="0.3">
      <c r="A38" s="87" t="s">
        <v>28</v>
      </c>
      <c r="B38" s="88"/>
      <c r="C38" s="88"/>
      <c r="D38" s="89">
        <f>MIN(D8:D35)</f>
        <v>-22.878699999999998</v>
      </c>
      <c r="E38" s="88"/>
      <c r="F38" s="89">
        <f>MIN(F8:F35)</f>
        <v>-24.891100000000002</v>
      </c>
      <c r="G38" s="88"/>
      <c r="H38" s="89">
        <f>MIN(H8:H35)</f>
        <v>-15.3344</v>
      </c>
      <c r="I38" s="88"/>
      <c r="J38" s="89">
        <f>MIN(J8:J35)</f>
        <v>-9.6030999999999995</v>
      </c>
      <c r="K38" s="88"/>
      <c r="L38" s="89">
        <f>MIN(L8:L35)</f>
        <v>-7.9321999999999999</v>
      </c>
      <c r="M38" s="88"/>
      <c r="N38" s="89">
        <f>MIN(N8:N35)</f>
        <v>-6.9618000000000002</v>
      </c>
      <c r="O38" s="88"/>
      <c r="P38" s="89">
        <f>MIN(P8:P35)</f>
        <v>-3.1737000000000002</v>
      </c>
      <c r="Q38" s="88"/>
      <c r="R38" s="89">
        <f>MIN(R8:R35)</f>
        <v>4.4942000000000002</v>
      </c>
      <c r="S38" s="90"/>
    </row>
    <row r="39" spans="1:19" ht="15" thickBot="1" x14ac:dyDescent="0.35">
      <c r="A39" s="91" t="s">
        <v>29</v>
      </c>
      <c r="B39" s="92"/>
      <c r="C39" s="92"/>
      <c r="D39" s="93">
        <f>MAX(D8:D35)</f>
        <v>117.01309999999999</v>
      </c>
      <c r="E39" s="92"/>
      <c r="F39" s="93">
        <f>MAX(F8:F35)</f>
        <v>26.2072</v>
      </c>
      <c r="G39" s="92"/>
      <c r="H39" s="93">
        <f>MAX(H8:H35)</f>
        <v>15.980399999999999</v>
      </c>
      <c r="I39" s="92"/>
      <c r="J39" s="93">
        <f>MAX(J8:J35)</f>
        <v>12.6417</v>
      </c>
      <c r="K39" s="92"/>
      <c r="L39" s="93">
        <f>MAX(L8:L35)</f>
        <v>14.170999999999999</v>
      </c>
      <c r="M39" s="92"/>
      <c r="N39" s="93">
        <f>MAX(N8:N35)</f>
        <v>10.503299999999999</v>
      </c>
      <c r="O39" s="92"/>
      <c r="P39" s="93">
        <f>MAX(P8:P35)</f>
        <v>8.8877000000000006</v>
      </c>
      <c r="Q39" s="92"/>
      <c r="R39" s="93">
        <f>MAX(R8:R35)</f>
        <v>10.0853</v>
      </c>
      <c r="S39" s="94"/>
    </row>
    <row r="40" spans="1:19" x14ac:dyDescent="0.3">
      <c r="A40" s="112" t="s">
        <v>434</v>
      </c>
    </row>
    <row r="41" spans="1:19" x14ac:dyDescent="0.3">
      <c r="A41" s="14" t="s">
        <v>340</v>
      </c>
    </row>
  </sheetData>
  <sheetProtection algorithmName="SHA-512" hashValue="Tim1Y9GIAWUcyaHkE+B1K6aw72HfsYgrv01ytF6EFExTTDRUegBbxrHYG+brfVxzDZaDSy9AUrHUTpwODag96Q==" saltValue="OahB0W4x5vgD916XExgi6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4319557-55CE-46FA-AD10-4A3EEB2B0996}"/>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4F0BE-E41B-44C0-9106-E9BC7AB22E8A}">
  <dimension ref="A1:S4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1686</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1107</v>
      </c>
      <c r="B8" s="64">
        <f>VLOOKUP($A8,'Return Data'!$B$7:$R$1700,3,0)</f>
        <v>44026</v>
      </c>
      <c r="C8" s="65">
        <f>VLOOKUP($A8,'Return Data'!$B$7:$R$1700,4,0)</f>
        <v>23.636399999999998</v>
      </c>
      <c r="D8" s="65">
        <f>VLOOKUP($A8,'Return Data'!$B$7:$R$1700,9,0)</f>
        <v>71.432000000000002</v>
      </c>
      <c r="E8" s="66">
        <f t="shared" ref="E8:E43" si="0">RANK(D8,D$8:D$43,0)</f>
        <v>1</v>
      </c>
      <c r="F8" s="65">
        <f>VLOOKUP($A8,'Return Data'!$B$7:$R$1700,10,0)</f>
        <v>20.156600000000001</v>
      </c>
      <c r="G8" s="66">
        <f t="shared" ref="G8:G43" si="1">RANK(F8,F$8:F$43,0)</f>
        <v>21</v>
      </c>
      <c r="H8" s="65">
        <f>VLOOKUP($A8,'Return Data'!$B$7:$R$1700,11,0)</f>
        <v>6.9756</v>
      </c>
      <c r="I8" s="66">
        <f t="shared" ref="I8:I20" si="2">RANK(H8,H$8:H$43,0)</f>
        <v>27</v>
      </c>
      <c r="J8" s="65">
        <f>VLOOKUP($A8,'Return Data'!$B$7:$R$1700,12,0)</f>
        <v>-3.1206999999999998</v>
      </c>
      <c r="K8" s="66">
        <f>RANK(J8,J$8:J$43,0)</f>
        <v>29</v>
      </c>
      <c r="L8" s="65">
        <f>VLOOKUP($A8,'Return Data'!$B$7:$R$1700,13,0)</f>
        <v>-2.4030999999999998</v>
      </c>
      <c r="M8" s="66">
        <f>RANK(L8,L$8:L$43,0)</f>
        <v>30</v>
      </c>
      <c r="N8" s="65">
        <f>VLOOKUP($A8,'Return Data'!$B$7:$R$1700,17,0)</f>
        <v>1.2801</v>
      </c>
      <c r="O8" s="66">
        <f>RANK(N8,N$8:N$43,0)</f>
        <v>28</v>
      </c>
      <c r="P8" s="65">
        <f>VLOOKUP($A8,'Return Data'!$B$7:$R$1700,14,0)</f>
        <v>2.8357999999999999</v>
      </c>
      <c r="Q8" s="66">
        <f>RANK(P8,P$8:P$43,0)</f>
        <v>27</v>
      </c>
      <c r="R8" s="65">
        <f>VLOOKUP($A8,'Return Data'!$B$7:$R$1700,16,0)</f>
        <v>7.7607999999999997</v>
      </c>
      <c r="S8" s="67">
        <f t="shared" ref="S8:S43" si="3">RANK(R8,R$8:R$43,0)</f>
        <v>28</v>
      </c>
    </row>
    <row r="9" spans="1:19" x14ac:dyDescent="0.3">
      <c r="A9" s="82" t="s">
        <v>1109</v>
      </c>
      <c r="B9" s="64">
        <f>VLOOKUP($A9,'Return Data'!$B$7:$R$1700,3,0)</f>
        <v>44026</v>
      </c>
      <c r="C9" s="65">
        <f>VLOOKUP($A9,'Return Data'!$B$7:$R$1700,4,0)</f>
        <v>1.3931</v>
      </c>
      <c r="D9" s="65">
        <f>VLOOKUP($A9,'Return Data'!$B$7:$R$1700,9,0)</f>
        <v>0</v>
      </c>
      <c r="E9" s="66">
        <f t="shared" si="0"/>
        <v>34</v>
      </c>
      <c r="F9" s="65">
        <f>VLOOKUP($A9,'Return Data'!$B$7:$R$1700,10,0)</f>
        <v>0</v>
      </c>
      <c r="G9" s="66">
        <f t="shared" si="1"/>
        <v>34</v>
      </c>
      <c r="H9" s="65">
        <f>VLOOKUP($A9,'Return Data'!$B$7:$R$1700,11,0)</f>
        <v>-49.937399999999997</v>
      </c>
      <c r="I9" s="66">
        <f t="shared" si="2"/>
        <v>32</v>
      </c>
      <c r="J9" s="65"/>
      <c r="K9" s="66"/>
      <c r="L9" s="65"/>
      <c r="M9" s="66"/>
      <c r="N9" s="65"/>
      <c r="O9" s="66"/>
      <c r="P9" s="65"/>
      <c r="Q9" s="66"/>
      <c r="R9" s="65">
        <f>VLOOKUP($A9,'Return Data'!$B$7:$R$1700,16,0)</f>
        <v>-37.658999999999999</v>
      </c>
      <c r="S9" s="67">
        <f t="shared" si="3"/>
        <v>35</v>
      </c>
    </row>
    <row r="10" spans="1:19" x14ac:dyDescent="0.3">
      <c r="A10" s="82" t="s">
        <v>1111</v>
      </c>
      <c r="B10" s="64">
        <f>VLOOKUP($A10,'Return Data'!$B$7:$R$1700,3,0)</f>
        <v>44026</v>
      </c>
      <c r="C10" s="65">
        <f>VLOOKUP($A10,'Return Data'!$B$7:$R$1700,4,0)</f>
        <v>21.407800000000002</v>
      </c>
      <c r="D10" s="65">
        <f>VLOOKUP($A10,'Return Data'!$B$7:$R$1700,9,0)</f>
        <v>25.125299999999999</v>
      </c>
      <c r="E10" s="66">
        <f t="shared" si="0"/>
        <v>14</v>
      </c>
      <c r="F10" s="65">
        <f>VLOOKUP($A10,'Return Data'!$B$7:$R$1700,10,0)</f>
        <v>16.164899999999999</v>
      </c>
      <c r="G10" s="66">
        <f t="shared" si="1"/>
        <v>25</v>
      </c>
      <c r="H10" s="65">
        <f>VLOOKUP($A10,'Return Data'!$B$7:$R$1700,11,0)</f>
        <v>12.5938</v>
      </c>
      <c r="I10" s="66">
        <f t="shared" si="2"/>
        <v>20</v>
      </c>
      <c r="J10" s="65">
        <f>VLOOKUP($A10,'Return Data'!$B$7:$R$1700,12,0)</f>
        <v>11.648899999999999</v>
      </c>
      <c r="K10" s="66">
        <f t="shared" ref="K10:K20" si="4">RANK(J10,J$8:J$43,0)</f>
        <v>18</v>
      </c>
      <c r="L10" s="65">
        <f>VLOOKUP($A10,'Return Data'!$B$7:$R$1700,13,0)</f>
        <v>10.985200000000001</v>
      </c>
      <c r="M10" s="66">
        <f t="shared" ref="M10:M20" si="5">RANK(L10,L$8:L$43,0)</f>
        <v>14</v>
      </c>
      <c r="N10" s="65">
        <f>VLOOKUP($A10,'Return Data'!$B$7:$R$1700,17,0)</f>
        <v>9.2347000000000001</v>
      </c>
      <c r="O10" s="66">
        <f t="shared" ref="O10:O20" si="6">RANK(N10,N$8:N$43,0)</f>
        <v>18</v>
      </c>
      <c r="P10" s="65">
        <f>VLOOKUP($A10,'Return Data'!$B$7:$R$1700,14,0)</f>
        <v>8.2424999999999997</v>
      </c>
      <c r="Q10" s="66">
        <f t="shared" ref="Q10:Q20" si="7">RANK(P10,P$8:P$43,0)</f>
        <v>12</v>
      </c>
      <c r="R10" s="65">
        <f>VLOOKUP($A10,'Return Data'!$B$7:$R$1700,16,0)</f>
        <v>9.4448000000000008</v>
      </c>
      <c r="S10" s="67">
        <f t="shared" si="3"/>
        <v>6</v>
      </c>
    </row>
    <row r="11" spans="1:19" x14ac:dyDescent="0.3">
      <c r="A11" s="82" t="s">
        <v>1114</v>
      </c>
      <c r="B11" s="64">
        <f>VLOOKUP($A11,'Return Data'!$B$7:$R$1700,3,0)</f>
        <v>44026</v>
      </c>
      <c r="C11" s="65">
        <f>VLOOKUP($A11,'Return Data'!$B$7:$R$1700,4,0)</f>
        <v>15.376300000000001</v>
      </c>
      <c r="D11" s="65">
        <f>VLOOKUP($A11,'Return Data'!$B$7:$R$1700,9,0)</f>
        <v>17.970800000000001</v>
      </c>
      <c r="E11" s="66">
        <f t="shared" si="0"/>
        <v>28</v>
      </c>
      <c r="F11" s="65">
        <f>VLOOKUP($A11,'Return Data'!$B$7:$R$1700,10,0)</f>
        <v>18.427800000000001</v>
      </c>
      <c r="G11" s="66">
        <f t="shared" si="1"/>
        <v>23</v>
      </c>
      <c r="H11" s="65">
        <f>VLOOKUP($A11,'Return Data'!$B$7:$R$1700,11,0)</f>
        <v>11.9194</v>
      </c>
      <c r="I11" s="66">
        <f t="shared" si="2"/>
        <v>21</v>
      </c>
      <c r="J11" s="65">
        <f>VLOOKUP($A11,'Return Data'!$B$7:$R$1700,12,0)</f>
        <v>9.6266999999999996</v>
      </c>
      <c r="K11" s="66">
        <f t="shared" si="4"/>
        <v>23</v>
      </c>
      <c r="L11" s="65">
        <f>VLOOKUP($A11,'Return Data'!$B$7:$R$1700,13,0)</f>
        <v>8.2676999999999996</v>
      </c>
      <c r="M11" s="66">
        <f t="shared" si="5"/>
        <v>25</v>
      </c>
      <c r="N11" s="65">
        <f>VLOOKUP($A11,'Return Data'!$B$7:$R$1700,17,0)</f>
        <v>3.4035000000000002</v>
      </c>
      <c r="O11" s="66">
        <f t="shared" si="6"/>
        <v>24</v>
      </c>
      <c r="P11" s="65">
        <f>VLOOKUP($A11,'Return Data'!$B$7:$R$1700,14,0)</f>
        <v>3.6777000000000002</v>
      </c>
      <c r="Q11" s="66">
        <f t="shared" si="7"/>
        <v>25</v>
      </c>
      <c r="R11" s="65">
        <f>VLOOKUP($A11,'Return Data'!$B$7:$R$1700,16,0)</f>
        <v>6.9832999999999998</v>
      </c>
      <c r="S11" s="67">
        <f t="shared" si="3"/>
        <v>29</v>
      </c>
    </row>
    <row r="12" spans="1:19" x14ac:dyDescent="0.3">
      <c r="A12" s="82" t="s">
        <v>1115</v>
      </c>
      <c r="B12" s="64">
        <f>VLOOKUP($A12,'Return Data'!$B$7:$R$1700,3,0)</f>
        <v>44026</v>
      </c>
      <c r="C12" s="65">
        <f>VLOOKUP($A12,'Return Data'!$B$7:$R$1700,4,0)</f>
        <v>64.681399999999996</v>
      </c>
      <c r="D12" s="65">
        <f>VLOOKUP($A12,'Return Data'!$B$7:$R$1700,9,0)</f>
        <v>19.354099999999999</v>
      </c>
      <c r="E12" s="66">
        <f t="shared" si="0"/>
        <v>25</v>
      </c>
      <c r="F12" s="65">
        <f>VLOOKUP($A12,'Return Data'!$B$7:$R$1700,10,0)</f>
        <v>25.7561</v>
      </c>
      <c r="G12" s="66">
        <f t="shared" si="1"/>
        <v>13</v>
      </c>
      <c r="H12" s="65">
        <f>VLOOKUP($A12,'Return Data'!$B$7:$R$1700,11,0)</f>
        <v>14.8674</v>
      </c>
      <c r="I12" s="66">
        <f t="shared" si="2"/>
        <v>17</v>
      </c>
      <c r="J12" s="65">
        <f>VLOOKUP($A12,'Return Data'!$B$7:$R$1700,12,0)</f>
        <v>12.023400000000001</v>
      </c>
      <c r="K12" s="66">
        <f t="shared" si="4"/>
        <v>15</v>
      </c>
      <c r="L12" s="65">
        <f>VLOOKUP($A12,'Return Data'!$B$7:$R$1700,13,0)</f>
        <v>10.353</v>
      </c>
      <c r="M12" s="66">
        <f t="shared" si="5"/>
        <v>17</v>
      </c>
      <c r="N12" s="65">
        <f>VLOOKUP($A12,'Return Data'!$B$7:$R$1700,17,0)</f>
        <v>6.1963999999999997</v>
      </c>
      <c r="O12" s="66">
        <f t="shared" si="6"/>
        <v>22</v>
      </c>
      <c r="P12" s="65">
        <f>VLOOKUP($A12,'Return Data'!$B$7:$R$1700,14,0)</f>
        <v>5.7621000000000002</v>
      </c>
      <c r="Q12" s="66">
        <f t="shared" si="7"/>
        <v>22</v>
      </c>
      <c r="R12" s="65">
        <f>VLOOKUP($A12,'Return Data'!$B$7:$R$1700,16,0)</f>
        <v>7.8685999999999998</v>
      </c>
      <c r="S12" s="67">
        <f t="shared" si="3"/>
        <v>27</v>
      </c>
    </row>
    <row r="13" spans="1:19" x14ac:dyDescent="0.3">
      <c r="A13" s="82" t="s">
        <v>1122</v>
      </c>
      <c r="B13" s="64">
        <f>VLOOKUP($A13,'Return Data'!$B$7:$R$1700,3,0)</f>
        <v>44026</v>
      </c>
      <c r="C13" s="65">
        <f>VLOOKUP($A13,'Return Data'!$B$7:$R$1700,4,0)</f>
        <v>23.392499999999998</v>
      </c>
      <c r="D13" s="65">
        <f>VLOOKUP($A13,'Return Data'!$B$7:$R$1700,9,0)</f>
        <v>29.610399999999998</v>
      </c>
      <c r="E13" s="66">
        <f t="shared" si="0"/>
        <v>12</v>
      </c>
      <c r="F13" s="65">
        <f>VLOOKUP($A13,'Return Data'!$B$7:$R$1700,10,0)</f>
        <v>-8.3099999999999993E-2</v>
      </c>
      <c r="G13" s="66">
        <f t="shared" si="1"/>
        <v>35</v>
      </c>
      <c r="H13" s="65">
        <f>VLOOKUP($A13,'Return Data'!$B$7:$R$1700,11,0)</f>
        <v>-8.5304000000000002</v>
      </c>
      <c r="I13" s="66">
        <f t="shared" si="2"/>
        <v>30</v>
      </c>
      <c r="J13" s="65">
        <f>VLOOKUP($A13,'Return Data'!$B$7:$R$1700,12,0)</f>
        <v>-3.589</v>
      </c>
      <c r="K13" s="66">
        <f t="shared" si="4"/>
        <v>30</v>
      </c>
      <c r="L13" s="65">
        <f>VLOOKUP($A13,'Return Data'!$B$7:$R$1700,13,0)</f>
        <v>-1.9078999999999999</v>
      </c>
      <c r="M13" s="66">
        <f t="shared" si="5"/>
        <v>29</v>
      </c>
      <c r="N13" s="65">
        <f>VLOOKUP($A13,'Return Data'!$B$7:$R$1700,17,0)</f>
        <v>3.3687</v>
      </c>
      <c r="O13" s="66">
        <f t="shared" si="6"/>
        <v>25</v>
      </c>
      <c r="P13" s="65">
        <f>VLOOKUP($A13,'Return Data'!$B$7:$R$1700,14,0)</f>
        <v>4.7662000000000004</v>
      </c>
      <c r="Q13" s="66">
        <f t="shared" si="7"/>
        <v>23</v>
      </c>
      <c r="R13" s="65">
        <f>VLOOKUP($A13,'Return Data'!$B$7:$R$1700,16,0)</f>
        <v>8.1393000000000004</v>
      </c>
      <c r="S13" s="67">
        <f t="shared" si="3"/>
        <v>26</v>
      </c>
    </row>
    <row r="14" spans="1:19" x14ac:dyDescent="0.3">
      <c r="A14" s="82" t="s">
        <v>1124</v>
      </c>
      <c r="B14" s="64">
        <f>VLOOKUP($A14,'Return Data'!$B$7:$R$1700,3,0)</f>
        <v>44026</v>
      </c>
      <c r="C14" s="65">
        <f>VLOOKUP($A14,'Return Data'!$B$7:$R$1700,4,0)</f>
        <v>43.282899999999998</v>
      </c>
      <c r="D14" s="65">
        <f>VLOOKUP($A14,'Return Data'!$B$7:$R$1700,9,0)</f>
        <v>33.194499999999998</v>
      </c>
      <c r="E14" s="66">
        <f t="shared" si="0"/>
        <v>8</v>
      </c>
      <c r="F14" s="65">
        <f>VLOOKUP($A14,'Return Data'!$B$7:$R$1700,10,0)</f>
        <v>14.972</v>
      </c>
      <c r="G14" s="66">
        <f t="shared" si="1"/>
        <v>27</v>
      </c>
      <c r="H14" s="65">
        <f>VLOOKUP($A14,'Return Data'!$B$7:$R$1700,11,0)</f>
        <v>10.8805</v>
      </c>
      <c r="I14" s="66">
        <f t="shared" si="2"/>
        <v>23</v>
      </c>
      <c r="J14" s="65">
        <f>VLOOKUP($A14,'Return Data'!$B$7:$R$1700,12,0)</f>
        <v>10.4621</v>
      </c>
      <c r="K14" s="66">
        <f t="shared" si="4"/>
        <v>21</v>
      </c>
      <c r="L14" s="65">
        <f>VLOOKUP($A14,'Return Data'!$B$7:$R$1700,13,0)</f>
        <v>9.6433</v>
      </c>
      <c r="M14" s="66">
        <f t="shared" si="5"/>
        <v>20</v>
      </c>
      <c r="N14" s="65">
        <f>VLOOKUP($A14,'Return Data'!$B$7:$R$1700,17,0)</f>
        <v>9.6884999999999994</v>
      </c>
      <c r="O14" s="66">
        <f t="shared" si="6"/>
        <v>15</v>
      </c>
      <c r="P14" s="65">
        <f>VLOOKUP($A14,'Return Data'!$B$7:$R$1700,14,0)</f>
        <v>8.1457999999999995</v>
      </c>
      <c r="Q14" s="66">
        <f t="shared" si="7"/>
        <v>13</v>
      </c>
      <c r="R14" s="65">
        <f>VLOOKUP($A14,'Return Data'!$B$7:$R$1700,16,0)</f>
        <v>8.9539000000000009</v>
      </c>
      <c r="S14" s="67">
        <f t="shared" si="3"/>
        <v>17</v>
      </c>
    </row>
    <row r="15" spans="1:19" x14ac:dyDescent="0.3">
      <c r="A15" s="82" t="s">
        <v>1126</v>
      </c>
      <c r="B15" s="64">
        <f>VLOOKUP($A15,'Return Data'!$B$7:$R$1700,3,0)</f>
        <v>44026</v>
      </c>
      <c r="C15" s="65">
        <f>VLOOKUP($A15,'Return Data'!$B$7:$R$1700,4,0)</f>
        <v>34.217100000000002</v>
      </c>
      <c r="D15" s="65">
        <f>VLOOKUP($A15,'Return Data'!$B$7:$R$1700,9,0)</f>
        <v>32.706600000000002</v>
      </c>
      <c r="E15" s="66">
        <f t="shared" si="0"/>
        <v>9</v>
      </c>
      <c r="F15" s="65">
        <f>VLOOKUP($A15,'Return Data'!$B$7:$R$1700,10,0)</f>
        <v>17.388300000000001</v>
      </c>
      <c r="G15" s="66">
        <f t="shared" si="1"/>
        <v>24</v>
      </c>
      <c r="H15" s="65">
        <f>VLOOKUP($A15,'Return Data'!$B$7:$R$1700,11,0)</f>
        <v>11.4137</v>
      </c>
      <c r="I15" s="66">
        <f t="shared" si="2"/>
        <v>22</v>
      </c>
      <c r="J15" s="65">
        <f>VLOOKUP($A15,'Return Data'!$B$7:$R$1700,12,0)</f>
        <v>11.990600000000001</v>
      </c>
      <c r="K15" s="66">
        <f t="shared" si="4"/>
        <v>16</v>
      </c>
      <c r="L15" s="65">
        <f>VLOOKUP($A15,'Return Data'!$B$7:$R$1700,13,0)</f>
        <v>11.1828</v>
      </c>
      <c r="M15" s="66">
        <f t="shared" si="5"/>
        <v>12</v>
      </c>
      <c r="N15" s="65">
        <f>VLOOKUP($A15,'Return Data'!$B$7:$R$1700,17,0)</f>
        <v>9.5609999999999999</v>
      </c>
      <c r="O15" s="66">
        <f t="shared" si="6"/>
        <v>16</v>
      </c>
      <c r="P15" s="65">
        <f>VLOOKUP($A15,'Return Data'!$B$7:$R$1700,14,0)</f>
        <v>8.0370000000000008</v>
      </c>
      <c r="Q15" s="66">
        <f t="shared" si="7"/>
        <v>15</v>
      </c>
      <c r="R15" s="65">
        <f>VLOOKUP($A15,'Return Data'!$B$7:$R$1700,16,0)</f>
        <v>9.2323000000000004</v>
      </c>
      <c r="S15" s="67">
        <f t="shared" si="3"/>
        <v>13</v>
      </c>
    </row>
    <row r="16" spans="1:19" x14ac:dyDescent="0.3">
      <c r="A16" s="82" t="s">
        <v>1127</v>
      </c>
      <c r="B16" s="64">
        <f>VLOOKUP($A16,'Return Data'!$B$7:$R$1700,3,0)</f>
        <v>44026</v>
      </c>
      <c r="C16" s="65">
        <f>VLOOKUP($A16,'Return Data'!$B$7:$R$1700,4,0)</f>
        <v>37.903199999999998</v>
      </c>
      <c r="D16" s="65">
        <f>VLOOKUP($A16,'Return Data'!$B$7:$R$1700,9,0)</f>
        <v>24.546500000000002</v>
      </c>
      <c r="E16" s="66">
        <f t="shared" si="0"/>
        <v>16</v>
      </c>
      <c r="F16" s="65">
        <f>VLOOKUP($A16,'Return Data'!$B$7:$R$1700,10,0)</f>
        <v>25.468399999999999</v>
      </c>
      <c r="G16" s="66">
        <f t="shared" si="1"/>
        <v>14</v>
      </c>
      <c r="H16" s="65">
        <f>VLOOKUP($A16,'Return Data'!$B$7:$R$1700,11,0)</f>
        <v>17.193300000000001</v>
      </c>
      <c r="I16" s="66">
        <f t="shared" si="2"/>
        <v>12</v>
      </c>
      <c r="J16" s="65">
        <f>VLOOKUP($A16,'Return Data'!$B$7:$R$1700,12,0)</f>
        <v>13.14</v>
      </c>
      <c r="K16" s="66">
        <f t="shared" si="4"/>
        <v>13</v>
      </c>
      <c r="L16" s="65">
        <f>VLOOKUP($A16,'Return Data'!$B$7:$R$1700,13,0)</f>
        <v>11.946</v>
      </c>
      <c r="M16" s="66">
        <f t="shared" si="5"/>
        <v>9</v>
      </c>
      <c r="N16" s="65">
        <f>VLOOKUP($A16,'Return Data'!$B$7:$R$1700,17,0)</f>
        <v>11.5585</v>
      </c>
      <c r="O16" s="66">
        <f t="shared" si="6"/>
        <v>13</v>
      </c>
      <c r="P16" s="65">
        <f>VLOOKUP($A16,'Return Data'!$B$7:$R$1700,14,0)</f>
        <v>9.0173000000000005</v>
      </c>
      <c r="Q16" s="66">
        <f t="shared" si="7"/>
        <v>7</v>
      </c>
      <c r="R16" s="65">
        <f>VLOOKUP($A16,'Return Data'!$B$7:$R$1700,16,0)</f>
        <v>9.0932999999999993</v>
      </c>
      <c r="S16" s="67">
        <f t="shared" si="3"/>
        <v>15</v>
      </c>
    </row>
    <row r="17" spans="1:19" x14ac:dyDescent="0.3">
      <c r="A17" s="82" t="s">
        <v>1129</v>
      </c>
      <c r="B17" s="64">
        <f>VLOOKUP($A17,'Return Data'!$B$7:$R$1700,3,0)</f>
        <v>44026</v>
      </c>
      <c r="C17" s="65">
        <f>VLOOKUP($A17,'Return Data'!$B$7:$R$1700,4,0)</f>
        <v>18.4724</v>
      </c>
      <c r="D17" s="65">
        <f>VLOOKUP($A17,'Return Data'!$B$7:$R$1700,9,0)</f>
        <v>18.779</v>
      </c>
      <c r="E17" s="66">
        <f t="shared" si="0"/>
        <v>26</v>
      </c>
      <c r="F17" s="65">
        <f>VLOOKUP($A17,'Return Data'!$B$7:$R$1700,10,0)</f>
        <v>18.4696</v>
      </c>
      <c r="G17" s="66">
        <f t="shared" si="1"/>
        <v>22</v>
      </c>
      <c r="H17" s="65">
        <f>VLOOKUP($A17,'Return Data'!$B$7:$R$1700,11,0)</f>
        <v>13.835100000000001</v>
      </c>
      <c r="I17" s="66">
        <f t="shared" si="2"/>
        <v>19</v>
      </c>
      <c r="J17" s="65">
        <f>VLOOKUP($A17,'Return Data'!$B$7:$R$1700,12,0)</f>
        <v>10.591100000000001</v>
      </c>
      <c r="K17" s="66">
        <f t="shared" si="4"/>
        <v>20</v>
      </c>
      <c r="L17" s="65">
        <f>VLOOKUP($A17,'Return Data'!$B$7:$R$1700,13,0)</f>
        <v>8.9512</v>
      </c>
      <c r="M17" s="66">
        <f t="shared" si="5"/>
        <v>22</v>
      </c>
      <c r="N17" s="65">
        <f>VLOOKUP($A17,'Return Data'!$B$7:$R$1700,17,0)</f>
        <v>9.5501000000000005</v>
      </c>
      <c r="O17" s="66">
        <f t="shared" si="6"/>
        <v>17</v>
      </c>
      <c r="P17" s="65">
        <f>VLOOKUP($A17,'Return Data'!$B$7:$R$1700,14,0)</f>
        <v>9.0637000000000008</v>
      </c>
      <c r="Q17" s="66">
        <f t="shared" si="7"/>
        <v>5</v>
      </c>
      <c r="R17" s="65">
        <f>VLOOKUP($A17,'Return Data'!$B$7:$R$1700,16,0)</f>
        <v>8.6868999999999996</v>
      </c>
      <c r="S17" s="67">
        <f t="shared" si="3"/>
        <v>20</v>
      </c>
    </row>
    <row r="18" spans="1:19" x14ac:dyDescent="0.3">
      <c r="A18" s="82" t="s">
        <v>1132</v>
      </c>
      <c r="B18" s="64">
        <f>VLOOKUP($A18,'Return Data'!$B$7:$R$1700,3,0)</f>
        <v>44026</v>
      </c>
      <c r="C18" s="65">
        <f>VLOOKUP($A18,'Return Data'!$B$7:$R$1700,4,0)</f>
        <v>17.584199999999999</v>
      </c>
      <c r="D18" s="65">
        <f>VLOOKUP($A18,'Return Data'!$B$7:$R$1700,9,0)</f>
        <v>31.7013</v>
      </c>
      <c r="E18" s="66">
        <f t="shared" si="0"/>
        <v>10</v>
      </c>
      <c r="F18" s="65">
        <f>VLOOKUP($A18,'Return Data'!$B$7:$R$1700,10,0)</f>
        <v>15.964399999999999</v>
      </c>
      <c r="G18" s="66">
        <f t="shared" si="1"/>
        <v>26</v>
      </c>
      <c r="H18" s="65">
        <f>VLOOKUP($A18,'Return Data'!$B$7:$R$1700,11,0)</f>
        <v>8.0724</v>
      </c>
      <c r="I18" s="66">
        <f t="shared" si="2"/>
        <v>26</v>
      </c>
      <c r="J18" s="65">
        <f>VLOOKUP($A18,'Return Data'!$B$7:$R$1700,12,0)</f>
        <v>9.2478999999999996</v>
      </c>
      <c r="K18" s="66">
        <f t="shared" si="4"/>
        <v>24</v>
      </c>
      <c r="L18" s="65">
        <f>VLOOKUP($A18,'Return Data'!$B$7:$R$1700,13,0)</f>
        <v>9.1347000000000005</v>
      </c>
      <c r="M18" s="66">
        <f t="shared" si="5"/>
        <v>21</v>
      </c>
      <c r="N18" s="65">
        <f>VLOOKUP($A18,'Return Data'!$B$7:$R$1700,17,0)</f>
        <v>7.843</v>
      </c>
      <c r="O18" s="66">
        <f t="shared" si="6"/>
        <v>21</v>
      </c>
      <c r="P18" s="65">
        <f>VLOOKUP($A18,'Return Data'!$B$7:$R$1700,14,0)</f>
        <v>7.0868000000000002</v>
      </c>
      <c r="Q18" s="66">
        <f t="shared" si="7"/>
        <v>19</v>
      </c>
      <c r="R18" s="65">
        <f>VLOOKUP($A18,'Return Data'!$B$7:$R$1700,16,0)</f>
        <v>9.3407</v>
      </c>
      <c r="S18" s="67">
        <f t="shared" si="3"/>
        <v>10</v>
      </c>
    </row>
    <row r="19" spans="1:19" x14ac:dyDescent="0.3">
      <c r="A19" s="82" t="s">
        <v>1133</v>
      </c>
      <c r="B19" s="64">
        <f>VLOOKUP($A19,'Return Data'!$B$7:$R$1700,3,0)</f>
        <v>44026</v>
      </c>
      <c r="C19" s="65">
        <f>VLOOKUP($A19,'Return Data'!$B$7:$R$1700,4,0)</f>
        <v>15.6624</v>
      </c>
      <c r="D19" s="65">
        <f>VLOOKUP($A19,'Return Data'!$B$7:$R$1700,9,0)</f>
        <v>36.1235</v>
      </c>
      <c r="E19" s="66">
        <f t="shared" si="0"/>
        <v>3</v>
      </c>
      <c r="F19" s="65">
        <f>VLOOKUP($A19,'Return Data'!$B$7:$R$1700,10,0)</f>
        <v>13.9389</v>
      </c>
      <c r="G19" s="66">
        <f t="shared" si="1"/>
        <v>28</v>
      </c>
      <c r="H19" s="65">
        <f>VLOOKUP($A19,'Return Data'!$B$7:$R$1700,11,0)</f>
        <v>9.0281000000000002</v>
      </c>
      <c r="I19" s="66">
        <f t="shared" si="2"/>
        <v>25</v>
      </c>
      <c r="J19" s="65">
        <f>VLOOKUP($A19,'Return Data'!$B$7:$R$1700,12,0)</f>
        <v>9.8089999999999993</v>
      </c>
      <c r="K19" s="66">
        <f t="shared" si="4"/>
        <v>22</v>
      </c>
      <c r="L19" s="65">
        <f>VLOOKUP($A19,'Return Data'!$B$7:$R$1700,13,0)</f>
        <v>8.7199000000000009</v>
      </c>
      <c r="M19" s="66">
        <f t="shared" si="5"/>
        <v>23</v>
      </c>
      <c r="N19" s="65">
        <f>VLOOKUP($A19,'Return Data'!$B$7:$R$1700,17,0)</f>
        <v>8.2585999999999995</v>
      </c>
      <c r="O19" s="66">
        <f t="shared" si="6"/>
        <v>20</v>
      </c>
      <c r="P19" s="65">
        <f>VLOOKUP($A19,'Return Data'!$B$7:$R$1700,14,0)</f>
        <v>6.8494000000000002</v>
      </c>
      <c r="Q19" s="66">
        <f t="shared" si="7"/>
        <v>20</v>
      </c>
      <c r="R19" s="65">
        <f>VLOOKUP($A19,'Return Data'!$B$7:$R$1700,16,0)</f>
        <v>8.5821000000000005</v>
      </c>
      <c r="S19" s="67">
        <f t="shared" si="3"/>
        <v>21</v>
      </c>
    </row>
    <row r="20" spans="1:19" x14ac:dyDescent="0.3">
      <c r="A20" s="82" t="s">
        <v>1136</v>
      </c>
      <c r="B20" s="64">
        <f>VLOOKUP($A20,'Return Data'!$B$7:$R$1700,3,0)</f>
        <v>44026</v>
      </c>
      <c r="C20" s="65">
        <f>VLOOKUP($A20,'Return Data'!$B$7:$R$1700,4,0)</f>
        <v>11.213699999999999</v>
      </c>
      <c r="D20" s="65">
        <f>VLOOKUP($A20,'Return Data'!$B$7:$R$1700,9,0)</f>
        <v>16.604500000000002</v>
      </c>
      <c r="E20" s="66">
        <f t="shared" si="0"/>
        <v>29</v>
      </c>
      <c r="F20" s="65">
        <f>VLOOKUP($A20,'Return Data'!$B$7:$R$1700,10,0)</f>
        <v>7.2778</v>
      </c>
      <c r="G20" s="66">
        <f t="shared" si="1"/>
        <v>32</v>
      </c>
      <c r="H20" s="65">
        <f>VLOOKUP($A20,'Return Data'!$B$7:$R$1700,11,0)</f>
        <v>-47.082700000000003</v>
      </c>
      <c r="I20" s="66">
        <f t="shared" si="2"/>
        <v>31</v>
      </c>
      <c r="J20" s="65">
        <f>VLOOKUP($A20,'Return Data'!$B$7:$R$1700,12,0)</f>
        <v>-31.631599999999999</v>
      </c>
      <c r="K20" s="66">
        <f t="shared" si="4"/>
        <v>31</v>
      </c>
      <c r="L20" s="65">
        <f>VLOOKUP($A20,'Return Data'!$B$7:$R$1700,13,0)</f>
        <v>-23.036000000000001</v>
      </c>
      <c r="M20" s="66">
        <f t="shared" si="5"/>
        <v>31</v>
      </c>
      <c r="N20" s="65">
        <f>VLOOKUP($A20,'Return Data'!$B$7:$R$1700,17,0)</f>
        <v>-12.2522</v>
      </c>
      <c r="O20" s="66">
        <f t="shared" si="6"/>
        <v>30</v>
      </c>
      <c r="P20" s="65">
        <f>VLOOKUP($A20,'Return Data'!$B$7:$R$1700,14,0)</f>
        <v>-6.8398000000000003</v>
      </c>
      <c r="Q20" s="66">
        <f t="shared" si="7"/>
        <v>30</v>
      </c>
      <c r="R20" s="65">
        <f>VLOOKUP($A20,'Return Data'!$B$7:$R$1700,16,0)</f>
        <v>1.9098999999999999</v>
      </c>
      <c r="S20" s="67">
        <f t="shared" si="3"/>
        <v>34</v>
      </c>
    </row>
    <row r="21" spans="1:19" x14ac:dyDescent="0.3">
      <c r="A21" s="82" t="s">
        <v>1138</v>
      </c>
      <c r="B21" s="64">
        <f>VLOOKUP($A21,'Return Data'!$B$7:$R$1700,3,0)</f>
        <v>44026</v>
      </c>
      <c r="C21" s="65">
        <f>VLOOKUP($A21,'Return Data'!$B$7:$R$1700,4,0)</f>
        <v>5.6899999999999999E-2</v>
      </c>
      <c r="D21" s="65">
        <f>VLOOKUP($A21,'Return Data'!$B$7:$R$1700,9,0)</f>
        <v>8.0752000000000006</v>
      </c>
      <c r="E21" s="66">
        <f t="shared" si="0"/>
        <v>33</v>
      </c>
      <c r="F21" s="65">
        <f>VLOOKUP($A21,'Return Data'!$B$7:$R$1700,10,0)</f>
        <v>9.2763000000000009</v>
      </c>
      <c r="G21" s="66">
        <f t="shared" si="1"/>
        <v>29</v>
      </c>
      <c r="H21" s="65"/>
      <c r="I21" s="66"/>
      <c r="J21" s="65"/>
      <c r="K21" s="66"/>
      <c r="L21" s="65"/>
      <c r="M21" s="66"/>
      <c r="N21" s="65"/>
      <c r="O21" s="66"/>
      <c r="P21" s="65"/>
      <c r="Q21" s="66"/>
      <c r="R21" s="65">
        <f>VLOOKUP($A21,'Return Data'!$B$7:$R$1700,16,0)</f>
        <v>9.4507999999999992</v>
      </c>
      <c r="S21" s="67">
        <f t="shared" si="3"/>
        <v>5</v>
      </c>
    </row>
    <row r="22" spans="1:19" x14ac:dyDescent="0.3">
      <c r="A22" s="82" t="s">
        <v>1141</v>
      </c>
      <c r="B22" s="64">
        <f>VLOOKUP($A22,'Return Data'!$B$7:$R$1700,3,0)</f>
        <v>44026</v>
      </c>
      <c r="C22" s="65">
        <f>VLOOKUP($A22,'Return Data'!$B$7:$R$1700,4,0)</f>
        <v>39.703800000000001</v>
      </c>
      <c r="D22" s="65">
        <f>VLOOKUP($A22,'Return Data'!$B$7:$R$1700,9,0)</f>
        <v>23.6708</v>
      </c>
      <c r="E22" s="66">
        <f t="shared" si="0"/>
        <v>18</v>
      </c>
      <c r="F22" s="65">
        <f>VLOOKUP($A22,'Return Data'!$B$7:$R$1700,10,0)</f>
        <v>22.4604</v>
      </c>
      <c r="G22" s="66">
        <f t="shared" si="1"/>
        <v>19</v>
      </c>
      <c r="H22" s="65">
        <f>VLOOKUP($A22,'Return Data'!$B$7:$R$1700,11,0)</f>
        <v>15.2286</v>
      </c>
      <c r="I22" s="66">
        <f>RANK(H22,H$8:H$43,0)</f>
        <v>16</v>
      </c>
      <c r="J22" s="65">
        <f>VLOOKUP($A22,'Return Data'!$B$7:$R$1700,12,0)</f>
        <v>13.912100000000001</v>
      </c>
      <c r="K22" s="66">
        <f>RANK(J22,J$8:J$43,0)</f>
        <v>10</v>
      </c>
      <c r="L22" s="65">
        <f>VLOOKUP($A22,'Return Data'!$B$7:$R$1700,13,0)</f>
        <v>12.7316</v>
      </c>
      <c r="M22" s="66">
        <f>RANK(L22,L$8:L$43,0)</f>
        <v>4</v>
      </c>
      <c r="N22" s="65">
        <f>VLOOKUP($A22,'Return Data'!$B$7:$R$1700,17,0)</f>
        <v>11.7464</v>
      </c>
      <c r="O22" s="66">
        <f>RANK(N22,N$8:N$43,0)</f>
        <v>10</v>
      </c>
      <c r="P22" s="65">
        <f>VLOOKUP($A22,'Return Data'!$B$7:$R$1700,14,0)</f>
        <v>9.5909999999999993</v>
      </c>
      <c r="Q22" s="66">
        <f>RANK(P22,P$8:P$43,0)</f>
        <v>1</v>
      </c>
      <c r="R22" s="65">
        <f>VLOOKUP($A22,'Return Data'!$B$7:$R$1700,16,0)</f>
        <v>10.4293</v>
      </c>
      <c r="S22" s="67">
        <f t="shared" si="3"/>
        <v>2</v>
      </c>
    </row>
    <row r="23" spans="1:19" x14ac:dyDescent="0.3">
      <c r="A23" s="82" t="s">
        <v>1144</v>
      </c>
      <c r="B23" s="64">
        <f>VLOOKUP($A23,'Return Data'!$B$7:$R$1700,3,0)</f>
        <v>44026</v>
      </c>
      <c r="C23" s="65">
        <f>VLOOKUP($A23,'Return Data'!$B$7:$R$1700,4,0)</f>
        <v>60.881799999999998</v>
      </c>
      <c r="D23" s="65">
        <f>VLOOKUP($A23,'Return Data'!$B$7:$R$1700,9,0)</f>
        <v>25.1922</v>
      </c>
      <c r="E23" s="66">
        <f t="shared" si="0"/>
        <v>13</v>
      </c>
      <c r="F23" s="65">
        <f>VLOOKUP($A23,'Return Data'!$B$7:$R$1700,10,0)</f>
        <v>22.742100000000001</v>
      </c>
      <c r="G23" s="66">
        <f t="shared" si="1"/>
        <v>17</v>
      </c>
      <c r="H23" s="65">
        <f>VLOOKUP($A23,'Return Data'!$B$7:$R$1700,11,0)</f>
        <v>10.0611</v>
      </c>
      <c r="I23" s="66">
        <f>RANK(H23,H$8:H$43,0)</f>
        <v>24</v>
      </c>
      <c r="J23" s="65">
        <f>VLOOKUP($A23,'Return Data'!$B$7:$R$1700,12,0)</f>
        <v>9.0681999999999992</v>
      </c>
      <c r="K23" s="66">
        <f>RANK(J23,J$8:J$43,0)</f>
        <v>25</v>
      </c>
      <c r="L23" s="65">
        <f>VLOOKUP($A23,'Return Data'!$B$7:$R$1700,13,0)</f>
        <v>8.3231000000000002</v>
      </c>
      <c r="M23" s="66">
        <f>RANK(L23,L$8:L$43,0)</f>
        <v>24</v>
      </c>
      <c r="N23" s="65">
        <f>VLOOKUP($A23,'Return Data'!$B$7:$R$1700,17,0)</f>
        <v>8.7136999999999993</v>
      </c>
      <c r="O23" s="66">
        <f>RANK(N23,N$8:N$43,0)</f>
        <v>19</v>
      </c>
      <c r="P23" s="65">
        <f>VLOOKUP($A23,'Return Data'!$B$7:$R$1700,14,0)</f>
        <v>7.3446999999999996</v>
      </c>
      <c r="Q23" s="66">
        <f>RANK(P23,P$8:P$43,0)</f>
        <v>18</v>
      </c>
      <c r="R23" s="65">
        <f>VLOOKUP($A23,'Return Data'!$B$7:$R$1700,16,0)</f>
        <v>8.3209</v>
      </c>
      <c r="S23" s="67">
        <f t="shared" si="3"/>
        <v>23</v>
      </c>
    </row>
    <row r="24" spans="1:19" x14ac:dyDescent="0.3">
      <c r="A24" s="82" t="s">
        <v>1145</v>
      </c>
      <c r="B24" s="64">
        <f>VLOOKUP($A24,'Return Data'!$B$7:$R$1700,3,0)</f>
        <v>44026</v>
      </c>
      <c r="C24" s="65">
        <f>VLOOKUP($A24,'Return Data'!$B$7:$R$1700,4,0)</f>
        <v>29.420500000000001</v>
      </c>
      <c r="D24" s="65">
        <f>VLOOKUP($A24,'Return Data'!$B$7:$R$1700,9,0)</f>
        <v>35.552599999999998</v>
      </c>
      <c r="E24" s="66">
        <f t="shared" si="0"/>
        <v>5</v>
      </c>
      <c r="F24" s="65">
        <f>VLOOKUP($A24,'Return Data'!$B$7:$R$1700,10,0)</f>
        <v>27.182700000000001</v>
      </c>
      <c r="G24" s="66">
        <f t="shared" si="1"/>
        <v>11</v>
      </c>
      <c r="H24" s="65">
        <f>VLOOKUP($A24,'Return Data'!$B$7:$R$1700,11,0)</f>
        <v>17.441199999999998</v>
      </c>
      <c r="I24" s="66">
        <f>RANK(H24,H$8:H$43,0)</f>
        <v>11</v>
      </c>
      <c r="J24" s="65">
        <f>VLOOKUP($A24,'Return Data'!$B$7:$R$1700,12,0)</f>
        <v>14.0829</v>
      </c>
      <c r="K24" s="66">
        <f>RANK(J24,J$8:J$43,0)</f>
        <v>9</v>
      </c>
      <c r="L24" s="65">
        <f>VLOOKUP($A24,'Return Data'!$B$7:$R$1700,13,0)</f>
        <v>12.5975</v>
      </c>
      <c r="M24" s="66">
        <f>RANK(L24,L$8:L$43,0)</f>
        <v>5</v>
      </c>
      <c r="N24" s="65">
        <f>VLOOKUP($A24,'Return Data'!$B$7:$R$1700,17,0)</f>
        <v>1.6523000000000001</v>
      </c>
      <c r="O24" s="66">
        <f>RANK(N24,N$8:N$43,0)</f>
        <v>27</v>
      </c>
      <c r="P24" s="65">
        <f>VLOOKUP($A24,'Return Data'!$B$7:$R$1700,14,0)</f>
        <v>2.2046000000000001</v>
      </c>
      <c r="Q24" s="66">
        <f>RANK(P24,P$8:P$43,0)</f>
        <v>28</v>
      </c>
      <c r="R24" s="65">
        <f>VLOOKUP($A24,'Return Data'!$B$7:$R$1700,16,0)</f>
        <v>6.8513999999999999</v>
      </c>
      <c r="S24" s="67">
        <f t="shared" si="3"/>
        <v>31</v>
      </c>
    </row>
    <row r="25" spans="1:19" x14ac:dyDescent="0.3">
      <c r="A25" s="82" t="s">
        <v>1146</v>
      </c>
      <c r="B25" s="64">
        <f>VLOOKUP($A25,'Return Data'!$B$7:$R$1700,3,0)</f>
        <v>44026</v>
      </c>
      <c r="C25" s="65">
        <f>VLOOKUP($A25,'Return Data'!$B$7:$R$1700,4,0)</f>
        <v>0.83730000000000004</v>
      </c>
      <c r="D25" s="65">
        <f>VLOOKUP($A25,'Return Data'!$B$7:$R$1700,9,0)</f>
        <v>0</v>
      </c>
      <c r="E25" s="66">
        <f t="shared" si="0"/>
        <v>34</v>
      </c>
      <c r="F25" s="65">
        <f>VLOOKUP($A25,'Return Data'!$B$7:$R$1700,10,0)</f>
        <v>-99.291399999999996</v>
      </c>
      <c r="G25" s="66">
        <f t="shared" si="1"/>
        <v>36</v>
      </c>
      <c r="H25" s="65">
        <f>VLOOKUP($A25,'Return Data'!$B$7:$R$1700,11,0)</f>
        <v>-51.5124</v>
      </c>
      <c r="I25" s="66">
        <f>RANK(H25,H$8:H$43,0)</f>
        <v>33</v>
      </c>
      <c r="J25" s="65">
        <f>VLOOKUP($A25,'Return Data'!$B$7:$R$1700,12,0)</f>
        <v>-53.284700000000001</v>
      </c>
      <c r="K25" s="66">
        <f>RANK(J25,J$8:J$43,0)</f>
        <v>32</v>
      </c>
      <c r="L25" s="65">
        <f>VLOOKUP($A25,'Return Data'!$B$7:$R$1700,13,0)</f>
        <v>-40.227400000000003</v>
      </c>
      <c r="M25" s="66">
        <f>RANK(L25,L$8:L$43,0)</f>
        <v>32</v>
      </c>
      <c r="N25" s="65"/>
      <c r="O25" s="66"/>
      <c r="P25" s="65"/>
      <c r="Q25" s="66"/>
      <c r="R25" s="65">
        <f>VLOOKUP($A25,'Return Data'!$B$7:$R$1700,16,0)</f>
        <v>-37.970100000000002</v>
      </c>
      <c r="S25" s="67">
        <f t="shared" si="3"/>
        <v>36</v>
      </c>
    </row>
    <row r="26" spans="1:19" x14ac:dyDescent="0.3">
      <c r="A26" s="82" t="s">
        <v>1151</v>
      </c>
      <c r="B26" s="64">
        <f>VLOOKUP($A26,'Return Data'!$B$7:$R$1700,3,0)</f>
        <v>44026</v>
      </c>
      <c r="C26" s="65">
        <f>VLOOKUP($A26,'Return Data'!$B$7:$R$1700,4,0)</f>
        <v>0.1053</v>
      </c>
      <c r="D26" s="65">
        <f>VLOOKUP($A26,'Return Data'!$B$7:$R$1700,9,0)</f>
        <v>8.7321000000000009</v>
      </c>
      <c r="E26" s="66">
        <f t="shared" si="0"/>
        <v>31</v>
      </c>
      <c r="F26" s="65">
        <f>VLOOKUP($A26,'Return Data'!$B$7:$R$1700,10,0)</f>
        <v>8.8591999999999995</v>
      </c>
      <c r="G26" s="66">
        <f t="shared" si="1"/>
        <v>30</v>
      </c>
      <c r="H26" s="65"/>
      <c r="I26" s="66"/>
      <c r="J26" s="65"/>
      <c r="K26" s="66"/>
      <c r="L26" s="65"/>
      <c r="M26" s="66"/>
      <c r="N26" s="65"/>
      <c r="O26" s="66"/>
      <c r="P26" s="65"/>
      <c r="Q26" s="66"/>
      <c r="R26" s="65">
        <f>VLOOKUP($A26,'Return Data'!$B$7:$R$1700,16,0)</f>
        <v>8.9812999999999992</v>
      </c>
      <c r="S26" s="67">
        <f t="shared" si="3"/>
        <v>16</v>
      </c>
    </row>
    <row r="27" spans="1:19" x14ac:dyDescent="0.3">
      <c r="A27" s="82" t="s">
        <v>1153</v>
      </c>
      <c r="B27" s="64">
        <f>VLOOKUP($A27,'Return Data'!$B$7:$R$1700,3,0)</f>
        <v>44026</v>
      </c>
      <c r="C27" s="65">
        <f>VLOOKUP($A27,'Return Data'!$B$7:$R$1700,4,0)</f>
        <v>14.2317</v>
      </c>
      <c r="D27" s="65">
        <f>VLOOKUP($A27,'Return Data'!$B$7:$R$1700,9,0)</f>
        <v>-19.11</v>
      </c>
      <c r="E27" s="66">
        <f t="shared" si="0"/>
        <v>36</v>
      </c>
      <c r="F27" s="65">
        <f>VLOOKUP($A27,'Return Data'!$B$7:$R$1700,10,0)</f>
        <v>4.8878000000000004</v>
      </c>
      <c r="G27" s="66">
        <f t="shared" si="1"/>
        <v>33</v>
      </c>
      <c r="H27" s="65">
        <f>VLOOKUP($A27,'Return Data'!$B$7:$R$1700,11,0)</f>
        <v>-4.9438000000000004</v>
      </c>
      <c r="I27" s="66">
        <f t="shared" ref="I27:I39" si="8">RANK(H27,H$8:H$43,0)</f>
        <v>29</v>
      </c>
      <c r="J27" s="65">
        <f>VLOOKUP($A27,'Return Data'!$B$7:$R$1700,12,0)</f>
        <v>-1.6665000000000001</v>
      </c>
      <c r="K27" s="66">
        <f t="shared" ref="K27:K39" si="9">RANK(J27,J$8:J$43,0)</f>
        <v>28</v>
      </c>
      <c r="L27" s="65">
        <f>VLOOKUP($A27,'Return Data'!$B$7:$R$1700,13,0)</f>
        <v>0.97119999999999995</v>
      </c>
      <c r="M27" s="66">
        <f t="shared" ref="M27:M39" si="10">RANK(L27,L$8:L$43,0)</f>
        <v>27</v>
      </c>
      <c r="N27" s="65">
        <f>VLOOKUP($A27,'Return Data'!$B$7:$R$1700,17,0)</f>
        <v>3.8315999999999999</v>
      </c>
      <c r="O27" s="66">
        <f t="shared" ref="O27:O39" si="11">RANK(N27,N$8:N$43,0)</f>
        <v>23</v>
      </c>
      <c r="P27" s="65">
        <f>VLOOKUP($A27,'Return Data'!$B$7:$R$1700,14,0)</f>
        <v>4.4661999999999997</v>
      </c>
      <c r="Q27" s="66">
        <f t="shared" ref="Q27:Q39" si="12">RANK(P27,P$8:P$43,0)</f>
        <v>24</v>
      </c>
      <c r="R27" s="65">
        <f>VLOOKUP($A27,'Return Data'!$B$7:$R$1700,16,0)</f>
        <v>6.8940999999999999</v>
      </c>
      <c r="S27" s="67">
        <f t="shared" si="3"/>
        <v>30</v>
      </c>
    </row>
    <row r="28" spans="1:19" x14ac:dyDescent="0.3">
      <c r="A28" s="82" t="s">
        <v>1158</v>
      </c>
      <c r="B28" s="64">
        <f>VLOOKUP($A28,'Return Data'!$B$7:$R$1700,3,0)</f>
        <v>44026</v>
      </c>
      <c r="C28" s="65">
        <f>VLOOKUP($A28,'Return Data'!$B$7:$R$1700,4,0)</f>
        <v>100.9473</v>
      </c>
      <c r="D28" s="65">
        <f>VLOOKUP($A28,'Return Data'!$B$7:$R$1700,9,0)</f>
        <v>35.880000000000003</v>
      </c>
      <c r="E28" s="66">
        <f t="shared" si="0"/>
        <v>4</v>
      </c>
      <c r="F28" s="65">
        <f>VLOOKUP($A28,'Return Data'!$B$7:$R$1700,10,0)</f>
        <v>35.740200000000002</v>
      </c>
      <c r="G28" s="66">
        <f t="shared" si="1"/>
        <v>1</v>
      </c>
      <c r="H28" s="65">
        <f>VLOOKUP($A28,'Return Data'!$B$7:$R$1700,11,0)</f>
        <v>20.804300000000001</v>
      </c>
      <c r="I28" s="66">
        <f t="shared" si="8"/>
        <v>3</v>
      </c>
      <c r="J28" s="65">
        <f>VLOOKUP($A28,'Return Data'!$B$7:$R$1700,12,0)</f>
        <v>15.450200000000001</v>
      </c>
      <c r="K28" s="66">
        <f t="shared" si="9"/>
        <v>3</v>
      </c>
      <c r="L28" s="65">
        <f>VLOOKUP($A28,'Return Data'!$B$7:$R$1700,13,0)</f>
        <v>12.164300000000001</v>
      </c>
      <c r="M28" s="66">
        <f t="shared" si="10"/>
        <v>7</v>
      </c>
      <c r="N28" s="65">
        <f>VLOOKUP($A28,'Return Data'!$B$7:$R$1700,17,0)</f>
        <v>13.2446</v>
      </c>
      <c r="O28" s="66">
        <f t="shared" si="11"/>
        <v>4</v>
      </c>
      <c r="P28" s="65">
        <f>VLOOKUP($A28,'Return Data'!$B$7:$R$1700,14,0)</f>
        <v>8.7278000000000002</v>
      </c>
      <c r="Q28" s="66">
        <f t="shared" si="12"/>
        <v>10</v>
      </c>
      <c r="R28" s="65">
        <f>VLOOKUP($A28,'Return Data'!$B$7:$R$1700,16,0)</f>
        <v>9.2325999999999997</v>
      </c>
      <c r="S28" s="67">
        <f t="shared" si="3"/>
        <v>12</v>
      </c>
    </row>
    <row r="29" spans="1:19" x14ac:dyDescent="0.3">
      <c r="A29" s="82" t="s">
        <v>1159</v>
      </c>
      <c r="B29" s="64">
        <f>VLOOKUP($A29,'Return Data'!$B$7:$R$1700,3,0)</f>
        <v>44026</v>
      </c>
      <c r="C29" s="65">
        <f>VLOOKUP($A29,'Return Data'!$B$7:$R$1700,4,0)</f>
        <v>47.377899999999997</v>
      </c>
      <c r="D29" s="65">
        <f>VLOOKUP($A29,'Return Data'!$B$7:$R$1700,9,0)</f>
        <v>23.981400000000001</v>
      </c>
      <c r="E29" s="66">
        <f t="shared" si="0"/>
        <v>17</v>
      </c>
      <c r="F29" s="65">
        <f>VLOOKUP($A29,'Return Data'!$B$7:$R$1700,10,0)</f>
        <v>27.450900000000001</v>
      </c>
      <c r="G29" s="66">
        <f t="shared" si="1"/>
        <v>10</v>
      </c>
      <c r="H29" s="65">
        <f>VLOOKUP($A29,'Return Data'!$B$7:$R$1700,11,0)</f>
        <v>17.848800000000001</v>
      </c>
      <c r="I29" s="66">
        <f t="shared" si="8"/>
        <v>9</v>
      </c>
      <c r="J29" s="65">
        <f>VLOOKUP($A29,'Return Data'!$B$7:$R$1700,12,0)</f>
        <v>13.7888</v>
      </c>
      <c r="K29" s="66">
        <f t="shared" si="9"/>
        <v>11</v>
      </c>
      <c r="L29" s="65">
        <f>VLOOKUP($A29,'Return Data'!$B$7:$R$1700,13,0)</f>
        <v>11.4778</v>
      </c>
      <c r="M29" s="66">
        <f t="shared" si="10"/>
        <v>11</v>
      </c>
      <c r="N29" s="65">
        <f>VLOOKUP($A29,'Return Data'!$B$7:$R$1700,17,0)</f>
        <v>12.388999999999999</v>
      </c>
      <c r="O29" s="66">
        <f t="shared" si="11"/>
        <v>6</v>
      </c>
      <c r="P29" s="65">
        <f>VLOOKUP($A29,'Return Data'!$B$7:$R$1700,14,0)</f>
        <v>8.8299000000000003</v>
      </c>
      <c r="Q29" s="66">
        <f t="shared" si="12"/>
        <v>9</v>
      </c>
      <c r="R29" s="65">
        <f>VLOOKUP($A29,'Return Data'!$B$7:$R$1700,16,0)</f>
        <v>9.3550000000000004</v>
      </c>
      <c r="S29" s="67">
        <f t="shared" si="3"/>
        <v>9</v>
      </c>
    </row>
    <row r="30" spans="1:19" x14ac:dyDescent="0.3">
      <c r="A30" s="82" t="s">
        <v>1162</v>
      </c>
      <c r="B30" s="64">
        <f>VLOOKUP($A30,'Return Data'!$B$7:$R$1700,3,0)</f>
        <v>44026</v>
      </c>
      <c r="C30" s="65">
        <f>VLOOKUP($A30,'Return Data'!$B$7:$R$1700,4,0)</f>
        <v>48.251199999999997</v>
      </c>
      <c r="D30" s="65">
        <f>VLOOKUP($A30,'Return Data'!$B$7:$R$1700,9,0)</f>
        <v>22.288799999999998</v>
      </c>
      <c r="E30" s="66">
        <f t="shared" si="0"/>
        <v>20</v>
      </c>
      <c r="F30" s="65">
        <f>VLOOKUP($A30,'Return Data'!$B$7:$R$1700,10,0)</f>
        <v>20.9771</v>
      </c>
      <c r="G30" s="66">
        <f t="shared" si="1"/>
        <v>20</v>
      </c>
      <c r="H30" s="65">
        <f>VLOOKUP($A30,'Return Data'!$B$7:$R$1700,11,0)</f>
        <v>14.508100000000001</v>
      </c>
      <c r="I30" s="66">
        <f t="shared" si="8"/>
        <v>18</v>
      </c>
      <c r="J30" s="65">
        <f>VLOOKUP($A30,'Return Data'!$B$7:$R$1700,12,0)</f>
        <v>11.5823</v>
      </c>
      <c r="K30" s="66">
        <f t="shared" si="9"/>
        <v>19</v>
      </c>
      <c r="L30" s="65">
        <f>VLOOKUP($A30,'Return Data'!$B$7:$R$1700,13,0)</f>
        <v>9.8941999999999997</v>
      </c>
      <c r="M30" s="66">
        <f t="shared" si="10"/>
        <v>18</v>
      </c>
      <c r="N30" s="65">
        <f>VLOOKUP($A30,'Return Data'!$B$7:$R$1700,17,0)</f>
        <v>10.0809</v>
      </c>
      <c r="O30" s="66">
        <f t="shared" si="11"/>
        <v>14</v>
      </c>
      <c r="P30" s="65">
        <f>VLOOKUP($A30,'Return Data'!$B$7:$R$1700,14,0)</f>
        <v>6.3556999999999997</v>
      </c>
      <c r="Q30" s="66">
        <f t="shared" si="12"/>
        <v>21</v>
      </c>
      <c r="R30" s="65">
        <f>VLOOKUP($A30,'Return Data'!$B$7:$R$1700,16,0)</f>
        <v>8.2911000000000001</v>
      </c>
      <c r="S30" s="67">
        <f t="shared" si="3"/>
        <v>24</v>
      </c>
    </row>
    <row r="31" spans="1:19" x14ac:dyDescent="0.3">
      <c r="A31" s="82" t="s">
        <v>1164</v>
      </c>
      <c r="B31" s="64">
        <f>VLOOKUP($A31,'Return Data'!$B$7:$R$1700,3,0)</f>
        <v>44026</v>
      </c>
      <c r="C31" s="65">
        <f>VLOOKUP($A31,'Return Data'!$B$7:$R$1700,4,0)</f>
        <v>36.265799999999999</v>
      </c>
      <c r="D31" s="65">
        <f>VLOOKUP($A31,'Return Data'!$B$7:$R$1700,9,0)</f>
        <v>18.038499999999999</v>
      </c>
      <c r="E31" s="66">
        <f t="shared" si="0"/>
        <v>27</v>
      </c>
      <c r="F31" s="65">
        <f>VLOOKUP($A31,'Return Data'!$B$7:$R$1700,10,0)</f>
        <v>22.600999999999999</v>
      </c>
      <c r="G31" s="66">
        <f t="shared" si="1"/>
        <v>18</v>
      </c>
      <c r="H31" s="65">
        <f>VLOOKUP($A31,'Return Data'!$B$7:$R$1700,11,0)</f>
        <v>15.8696</v>
      </c>
      <c r="I31" s="66">
        <f t="shared" si="8"/>
        <v>15</v>
      </c>
      <c r="J31" s="65">
        <f>VLOOKUP($A31,'Return Data'!$B$7:$R$1700,12,0)</f>
        <v>11.869</v>
      </c>
      <c r="K31" s="66">
        <f t="shared" si="9"/>
        <v>17</v>
      </c>
      <c r="L31" s="65">
        <f>VLOOKUP($A31,'Return Data'!$B$7:$R$1700,13,0)</f>
        <v>9.7042000000000002</v>
      </c>
      <c r="M31" s="66">
        <f t="shared" si="10"/>
        <v>19</v>
      </c>
      <c r="N31" s="65">
        <f>VLOOKUP($A31,'Return Data'!$B$7:$R$1700,17,0)</f>
        <v>12.2102</v>
      </c>
      <c r="O31" s="66">
        <f t="shared" si="11"/>
        <v>9</v>
      </c>
      <c r="P31" s="65">
        <f>VLOOKUP($A31,'Return Data'!$B$7:$R$1700,14,0)</f>
        <v>7.7908999999999997</v>
      </c>
      <c r="Q31" s="66">
        <f t="shared" si="12"/>
        <v>17</v>
      </c>
      <c r="R31" s="65">
        <f>VLOOKUP($A31,'Return Data'!$B$7:$R$1700,16,0)</f>
        <v>8.2077000000000009</v>
      </c>
      <c r="S31" s="67">
        <f t="shared" si="3"/>
        <v>25</v>
      </c>
    </row>
    <row r="32" spans="1:19" x14ac:dyDescent="0.3">
      <c r="A32" s="82" t="s">
        <v>1166</v>
      </c>
      <c r="B32" s="64">
        <f>VLOOKUP($A32,'Return Data'!$B$7:$R$1700,3,0)</f>
        <v>44026</v>
      </c>
      <c r="C32" s="65">
        <f>VLOOKUP($A32,'Return Data'!$B$7:$R$1700,4,0)</f>
        <v>31.140599999999999</v>
      </c>
      <c r="D32" s="65">
        <f>VLOOKUP($A32,'Return Data'!$B$7:$R$1700,9,0)</f>
        <v>30.9054</v>
      </c>
      <c r="E32" s="66">
        <f t="shared" si="0"/>
        <v>11</v>
      </c>
      <c r="F32" s="65">
        <f>VLOOKUP($A32,'Return Data'!$B$7:$R$1700,10,0)</f>
        <v>29.085100000000001</v>
      </c>
      <c r="G32" s="66">
        <f t="shared" si="1"/>
        <v>4</v>
      </c>
      <c r="H32" s="65">
        <f>VLOOKUP($A32,'Return Data'!$B$7:$R$1700,11,0)</f>
        <v>17.54</v>
      </c>
      <c r="I32" s="66">
        <f t="shared" si="8"/>
        <v>10</v>
      </c>
      <c r="J32" s="65">
        <f>VLOOKUP($A32,'Return Data'!$B$7:$R$1700,12,0)</f>
        <v>14.8644</v>
      </c>
      <c r="K32" s="66">
        <f t="shared" si="9"/>
        <v>7</v>
      </c>
      <c r="L32" s="65">
        <f>VLOOKUP($A32,'Return Data'!$B$7:$R$1700,13,0)</f>
        <v>13.510899999999999</v>
      </c>
      <c r="M32" s="66">
        <f t="shared" si="10"/>
        <v>1</v>
      </c>
      <c r="N32" s="65">
        <f>VLOOKUP($A32,'Return Data'!$B$7:$R$1700,17,0)</f>
        <v>12.2475</v>
      </c>
      <c r="O32" s="66">
        <f t="shared" si="11"/>
        <v>8</v>
      </c>
      <c r="P32" s="65">
        <f>VLOOKUP($A32,'Return Data'!$B$7:$R$1700,14,0)</f>
        <v>8.9478000000000009</v>
      </c>
      <c r="Q32" s="66">
        <f t="shared" si="12"/>
        <v>8</v>
      </c>
      <c r="R32" s="65">
        <f>VLOOKUP($A32,'Return Data'!$B$7:$R$1700,16,0)</f>
        <v>9.3827999999999996</v>
      </c>
      <c r="S32" s="67">
        <f t="shared" si="3"/>
        <v>8</v>
      </c>
    </row>
    <row r="33" spans="1:19" x14ac:dyDescent="0.3">
      <c r="A33" s="82" t="s">
        <v>1167</v>
      </c>
      <c r="B33" s="64">
        <f>VLOOKUP($A33,'Return Data'!$B$7:$R$1700,3,0)</f>
        <v>44026</v>
      </c>
      <c r="C33" s="65">
        <f>VLOOKUP($A33,'Return Data'!$B$7:$R$1700,4,0)</f>
        <v>55.841299999999997</v>
      </c>
      <c r="D33" s="65">
        <f>VLOOKUP($A33,'Return Data'!$B$7:$R$1700,9,0)</f>
        <v>20.318100000000001</v>
      </c>
      <c r="E33" s="66">
        <f t="shared" si="0"/>
        <v>24</v>
      </c>
      <c r="F33" s="65">
        <f>VLOOKUP($A33,'Return Data'!$B$7:$R$1700,10,0)</f>
        <v>28.3095</v>
      </c>
      <c r="G33" s="66">
        <f t="shared" si="1"/>
        <v>6</v>
      </c>
      <c r="H33" s="65">
        <f>VLOOKUP($A33,'Return Data'!$B$7:$R$1700,11,0)</f>
        <v>21.389299999999999</v>
      </c>
      <c r="I33" s="66">
        <f t="shared" si="8"/>
        <v>2</v>
      </c>
      <c r="J33" s="65">
        <f>VLOOKUP($A33,'Return Data'!$B$7:$R$1700,12,0)</f>
        <v>14.6914</v>
      </c>
      <c r="K33" s="66">
        <f t="shared" si="9"/>
        <v>8</v>
      </c>
      <c r="L33" s="65">
        <f>VLOOKUP($A33,'Return Data'!$B$7:$R$1700,13,0)</f>
        <v>12.080299999999999</v>
      </c>
      <c r="M33" s="66">
        <f t="shared" si="10"/>
        <v>8</v>
      </c>
      <c r="N33" s="65">
        <f>VLOOKUP($A33,'Return Data'!$B$7:$R$1700,17,0)</f>
        <v>13.6654</v>
      </c>
      <c r="O33" s="66">
        <f t="shared" si="11"/>
        <v>3</v>
      </c>
      <c r="P33" s="65">
        <f>VLOOKUP($A33,'Return Data'!$B$7:$R$1700,14,0)</f>
        <v>9.0434000000000001</v>
      </c>
      <c r="Q33" s="66">
        <f t="shared" si="12"/>
        <v>6</v>
      </c>
      <c r="R33" s="65">
        <f>VLOOKUP($A33,'Return Data'!$B$7:$R$1700,16,0)</f>
        <v>9.8013999999999992</v>
      </c>
      <c r="S33" s="67">
        <f t="shared" si="3"/>
        <v>4</v>
      </c>
    </row>
    <row r="34" spans="1:19" x14ac:dyDescent="0.3">
      <c r="A34" s="82" t="s">
        <v>1170</v>
      </c>
      <c r="B34" s="64">
        <f>VLOOKUP($A34,'Return Data'!$B$7:$R$1700,3,0)</f>
        <v>44026</v>
      </c>
      <c r="C34" s="65">
        <f>VLOOKUP($A34,'Return Data'!$B$7:$R$1700,4,0)</f>
        <v>53.459899999999998</v>
      </c>
      <c r="D34" s="65">
        <f>VLOOKUP($A34,'Return Data'!$B$7:$R$1700,9,0)</f>
        <v>34.973300000000002</v>
      </c>
      <c r="E34" s="66">
        <f t="shared" si="0"/>
        <v>6</v>
      </c>
      <c r="F34" s="65">
        <f>VLOOKUP($A34,'Return Data'!$B$7:$R$1700,10,0)</f>
        <v>27.518899999999999</v>
      </c>
      <c r="G34" s="66">
        <f t="shared" si="1"/>
        <v>9</v>
      </c>
      <c r="H34" s="65">
        <f>VLOOKUP($A34,'Return Data'!$B$7:$R$1700,11,0)</f>
        <v>18.989799999999999</v>
      </c>
      <c r="I34" s="66">
        <f t="shared" si="8"/>
        <v>8</v>
      </c>
      <c r="J34" s="65">
        <f>VLOOKUP($A34,'Return Data'!$B$7:$R$1700,12,0)</f>
        <v>7.8307000000000002</v>
      </c>
      <c r="K34" s="66">
        <f t="shared" si="9"/>
        <v>26</v>
      </c>
      <c r="L34" s="65">
        <f>VLOOKUP($A34,'Return Data'!$B$7:$R$1700,13,0)</f>
        <v>6.8174000000000001</v>
      </c>
      <c r="M34" s="66">
        <f t="shared" si="10"/>
        <v>26</v>
      </c>
      <c r="N34" s="65">
        <f>VLOOKUP($A34,'Return Data'!$B$7:$R$1700,17,0)</f>
        <v>3.3563000000000001</v>
      </c>
      <c r="O34" s="66">
        <f t="shared" si="11"/>
        <v>26</v>
      </c>
      <c r="P34" s="65">
        <f>VLOOKUP($A34,'Return Data'!$B$7:$R$1700,14,0)</f>
        <v>3.0865999999999998</v>
      </c>
      <c r="Q34" s="66">
        <f t="shared" si="12"/>
        <v>26</v>
      </c>
      <c r="R34" s="65">
        <f>VLOOKUP($A34,'Return Data'!$B$7:$R$1700,16,0)</f>
        <v>6.1097000000000001</v>
      </c>
      <c r="S34" s="67">
        <f t="shared" si="3"/>
        <v>33</v>
      </c>
    </row>
    <row r="35" spans="1:19" x14ac:dyDescent="0.3">
      <c r="A35" s="82" t="s">
        <v>1171</v>
      </c>
      <c r="B35" s="64">
        <f>VLOOKUP($A35,'Return Data'!$B$7:$R$1700,3,0)</f>
        <v>44026</v>
      </c>
      <c r="C35" s="65">
        <f>VLOOKUP($A35,'Return Data'!$B$7:$R$1700,4,0)</f>
        <v>63.214700000000001</v>
      </c>
      <c r="D35" s="65">
        <f>VLOOKUP($A35,'Return Data'!$B$7:$R$1700,9,0)</f>
        <v>22.0395</v>
      </c>
      <c r="E35" s="66">
        <f t="shared" si="0"/>
        <v>21</v>
      </c>
      <c r="F35" s="65">
        <f>VLOOKUP($A35,'Return Data'!$B$7:$R$1700,10,0)</f>
        <v>27.653600000000001</v>
      </c>
      <c r="G35" s="66">
        <f t="shared" si="1"/>
        <v>7</v>
      </c>
      <c r="H35" s="65">
        <f>VLOOKUP($A35,'Return Data'!$B$7:$R$1700,11,0)</f>
        <v>20.179400000000001</v>
      </c>
      <c r="I35" s="66">
        <f t="shared" si="8"/>
        <v>4</v>
      </c>
      <c r="J35" s="65">
        <f>VLOOKUP($A35,'Return Data'!$B$7:$R$1700,12,0)</f>
        <v>14.9503</v>
      </c>
      <c r="K35" s="66">
        <f t="shared" si="9"/>
        <v>6</v>
      </c>
      <c r="L35" s="65">
        <f>VLOOKUP($A35,'Return Data'!$B$7:$R$1700,13,0)</f>
        <v>12.206899999999999</v>
      </c>
      <c r="M35" s="66">
        <f t="shared" si="10"/>
        <v>6</v>
      </c>
      <c r="N35" s="65">
        <f>VLOOKUP($A35,'Return Data'!$B$7:$R$1700,17,0)</f>
        <v>12.8155</v>
      </c>
      <c r="O35" s="66">
        <f t="shared" si="11"/>
        <v>5</v>
      </c>
      <c r="P35" s="65">
        <f>VLOOKUP($A35,'Return Data'!$B$7:$R$1700,14,0)</f>
        <v>8.4697999999999993</v>
      </c>
      <c r="Q35" s="66">
        <f t="shared" si="12"/>
        <v>11</v>
      </c>
      <c r="R35" s="65">
        <f>VLOOKUP($A35,'Return Data'!$B$7:$R$1700,16,0)</f>
        <v>8.8698999999999995</v>
      </c>
      <c r="S35" s="67">
        <f t="shared" si="3"/>
        <v>18</v>
      </c>
    </row>
    <row r="36" spans="1:19" x14ac:dyDescent="0.3">
      <c r="A36" s="82" t="s">
        <v>1174</v>
      </c>
      <c r="B36" s="64">
        <f>VLOOKUP($A36,'Return Data'!$B$7:$R$1700,3,0)</f>
        <v>44026</v>
      </c>
      <c r="C36" s="65">
        <f>VLOOKUP($A36,'Return Data'!$B$7:$R$1700,4,0)</f>
        <v>58.9114</v>
      </c>
      <c r="D36" s="65">
        <f>VLOOKUP($A36,'Return Data'!$B$7:$R$1700,9,0)</f>
        <v>20.433800000000002</v>
      </c>
      <c r="E36" s="66">
        <f t="shared" si="0"/>
        <v>23</v>
      </c>
      <c r="F36" s="65">
        <f>VLOOKUP($A36,'Return Data'!$B$7:$R$1700,10,0)</f>
        <v>27.648299999999999</v>
      </c>
      <c r="G36" s="66">
        <f t="shared" si="1"/>
        <v>8</v>
      </c>
      <c r="H36" s="65">
        <f>VLOOKUP($A36,'Return Data'!$B$7:$R$1700,11,0)</f>
        <v>16.477599999999999</v>
      </c>
      <c r="I36" s="66">
        <f t="shared" si="8"/>
        <v>13</v>
      </c>
      <c r="J36" s="65">
        <f>VLOOKUP($A36,'Return Data'!$B$7:$R$1700,12,0)</f>
        <v>12.581799999999999</v>
      </c>
      <c r="K36" s="66">
        <f t="shared" si="9"/>
        <v>14</v>
      </c>
      <c r="L36" s="65">
        <f>VLOOKUP($A36,'Return Data'!$B$7:$R$1700,13,0)</f>
        <v>10.8507</v>
      </c>
      <c r="M36" s="66">
        <f t="shared" si="10"/>
        <v>15</v>
      </c>
      <c r="N36" s="65">
        <f>VLOOKUP($A36,'Return Data'!$B$7:$R$1700,17,0)</f>
        <v>11.74</v>
      </c>
      <c r="O36" s="66">
        <f t="shared" si="11"/>
        <v>11</v>
      </c>
      <c r="P36" s="65">
        <f>VLOOKUP($A36,'Return Data'!$B$7:$R$1700,14,0)</f>
        <v>7.9648000000000003</v>
      </c>
      <c r="Q36" s="66">
        <f t="shared" si="12"/>
        <v>16</v>
      </c>
      <c r="R36" s="65">
        <f>VLOOKUP($A36,'Return Data'!$B$7:$R$1700,16,0)</f>
        <v>8.3223000000000003</v>
      </c>
      <c r="S36" s="67">
        <f t="shared" si="3"/>
        <v>22</v>
      </c>
    </row>
    <row r="37" spans="1:19" x14ac:dyDescent="0.3">
      <c r="A37" s="82" t="s">
        <v>1176</v>
      </c>
      <c r="B37" s="64">
        <f>VLOOKUP($A37,'Return Data'!$B$7:$R$1700,3,0)</f>
        <v>44026</v>
      </c>
      <c r="C37" s="65">
        <f>VLOOKUP($A37,'Return Data'!$B$7:$R$1700,4,0)</f>
        <v>74.566400000000002</v>
      </c>
      <c r="D37" s="65">
        <f>VLOOKUP($A37,'Return Data'!$B$7:$R$1700,9,0)</f>
        <v>21.107600000000001</v>
      </c>
      <c r="E37" s="66">
        <f t="shared" si="0"/>
        <v>22</v>
      </c>
      <c r="F37" s="65">
        <f>VLOOKUP($A37,'Return Data'!$B$7:$R$1700,10,0)</f>
        <v>24.7334</v>
      </c>
      <c r="G37" s="66">
        <f t="shared" si="1"/>
        <v>15</v>
      </c>
      <c r="H37" s="65">
        <f>VLOOKUP($A37,'Return Data'!$B$7:$R$1700,11,0)</f>
        <v>19.1876</v>
      </c>
      <c r="I37" s="66">
        <f t="shared" si="8"/>
        <v>7</v>
      </c>
      <c r="J37" s="65">
        <f>VLOOKUP($A37,'Return Data'!$B$7:$R$1700,12,0)</f>
        <v>13.724399999999999</v>
      </c>
      <c r="K37" s="66">
        <f t="shared" si="9"/>
        <v>12</v>
      </c>
      <c r="L37" s="65">
        <f>VLOOKUP($A37,'Return Data'!$B$7:$R$1700,13,0)</f>
        <v>11.8537</v>
      </c>
      <c r="M37" s="66">
        <f t="shared" si="10"/>
        <v>10</v>
      </c>
      <c r="N37" s="65">
        <f>VLOOKUP($A37,'Return Data'!$B$7:$R$1700,17,0)</f>
        <v>13.7966</v>
      </c>
      <c r="O37" s="66">
        <f t="shared" si="11"/>
        <v>2</v>
      </c>
      <c r="P37" s="65">
        <f>VLOOKUP($A37,'Return Data'!$B$7:$R$1700,14,0)</f>
        <v>9.1876999999999995</v>
      </c>
      <c r="Q37" s="66">
        <f t="shared" si="12"/>
        <v>3</v>
      </c>
      <c r="R37" s="65">
        <f>VLOOKUP($A37,'Return Data'!$B$7:$R$1700,16,0)</f>
        <v>9.4015000000000004</v>
      </c>
      <c r="S37" s="67">
        <f t="shared" si="3"/>
        <v>7</v>
      </c>
    </row>
    <row r="38" spans="1:19" x14ac:dyDescent="0.3">
      <c r="A38" s="82" t="s">
        <v>1177</v>
      </c>
      <c r="B38" s="64">
        <f>VLOOKUP($A38,'Return Data'!$B$7:$R$1700,3,0)</f>
        <v>44026</v>
      </c>
      <c r="C38" s="65">
        <f>VLOOKUP($A38,'Return Data'!$B$7:$R$1700,4,0)</f>
        <v>55.240900000000003</v>
      </c>
      <c r="D38" s="65">
        <f>VLOOKUP($A38,'Return Data'!$B$7:$R$1700,9,0)</f>
        <v>24.575500000000002</v>
      </c>
      <c r="E38" s="66">
        <f t="shared" si="0"/>
        <v>15</v>
      </c>
      <c r="F38" s="65">
        <f>VLOOKUP($A38,'Return Data'!$B$7:$R$1700,10,0)</f>
        <v>24.247499999999999</v>
      </c>
      <c r="G38" s="66">
        <f t="shared" si="1"/>
        <v>16</v>
      </c>
      <c r="H38" s="65">
        <f>VLOOKUP($A38,'Return Data'!$B$7:$R$1700,11,0)</f>
        <v>16.210799999999999</v>
      </c>
      <c r="I38" s="66">
        <f t="shared" si="8"/>
        <v>14</v>
      </c>
      <c r="J38" s="65">
        <f>VLOOKUP($A38,'Return Data'!$B$7:$R$1700,12,0)</f>
        <v>15.3833</v>
      </c>
      <c r="K38" s="66">
        <f t="shared" si="9"/>
        <v>4</v>
      </c>
      <c r="L38" s="65">
        <f>VLOOKUP($A38,'Return Data'!$B$7:$R$1700,13,0)</f>
        <v>13.374700000000001</v>
      </c>
      <c r="M38" s="66">
        <f t="shared" si="10"/>
        <v>2</v>
      </c>
      <c r="N38" s="65">
        <f>VLOOKUP($A38,'Return Data'!$B$7:$R$1700,17,0)</f>
        <v>12.3392</v>
      </c>
      <c r="O38" s="66">
        <f t="shared" si="11"/>
        <v>7</v>
      </c>
      <c r="P38" s="65">
        <f>VLOOKUP($A38,'Return Data'!$B$7:$R$1700,14,0)</f>
        <v>9.1401000000000003</v>
      </c>
      <c r="Q38" s="66">
        <f t="shared" si="12"/>
        <v>4</v>
      </c>
      <c r="R38" s="65">
        <f>VLOOKUP($A38,'Return Data'!$B$7:$R$1700,16,0)</f>
        <v>9.2311999999999994</v>
      </c>
      <c r="S38" s="67">
        <f t="shared" si="3"/>
        <v>14</v>
      </c>
    </row>
    <row r="39" spans="1:19" x14ac:dyDescent="0.3">
      <c r="A39" s="82" t="s">
        <v>1179</v>
      </c>
      <c r="B39" s="64">
        <f>VLOOKUP($A39,'Return Data'!$B$7:$R$1700,3,0)</f>
        <v>44026</v>
      </c>
      <c r="C39" s="65">
        <f>VLOOKUP($A39,'Return Data'!$B$7:$R$1700,4,0)</f>
        <v>68.012</v>
      </c>
      <c r="D39" s="65">
        <f>VLOOKUP($A39,'Return Data'!$B$7:$R$1700,9,0)</f>
        <v>37.266800000000003</v>
      </c>
      <c r="E39" s="66">
        <f t="shared" si="0"/>
        <v>2</v>
      </c>
      <c r="F39" s="65">
        <f>VLOOKUP($A39,'Return Data'!$B$7:$R$1700,10,0)</f>
        <v>29.1951</v>
      </c>
      <c r="G39" s="66">
        <f t="shared" si="1"/>
        <v>3</v>
      </c>
      <c r="H39" s="65">
        <f>VLOOKUP($A39,'Return Data'!$B$7:$R$1700,11,0)</f>
        <v>19.3096</v>
      </c>
      <c r="I39" s="66">
        <f t="shared" si="8"/>
        <v>6</v>
      </c>
      <c r="J39" s="65">
        <f>VLOOKUP($A39,'Return Data'!$B$7:$R$1700,12,0)</f>
        <v>15.6082</v>
      </c>
      <c r="K39" s="66">
        <f t="shared" si="9"/>
        <v>2</v>
      </c>
      <c r="L39" s="65">
        <f>VLOOKUP($A39,'Return Data'!$B$7:$R$1700,13,0)</f>
        <v>12.792999999999999</v>
      </c>
      <c r="M39" s="66">
        <f t="shared" si="10"/>
        <v>3</v>
      </c>
      <c r="N39" s="65">
        <f>VLOOKUP($A39,'Return Data'!$B$7:$R$1700,17,0)</f>
        <v>11.605399999999999</v>
      </c>
      <c r="O39" s="66">
        <f t="shared" si="11"/>
        <v>12</v>
      </c>
      <c r="P39" s="65">
        <f>VLOOKUP($A39,'Return Data'!$B$7:$R$1700,14,0)</f>
        <v>8.1304999999999996</v>
      </c>
      <c r="Q39" s="66">
        <f t="shared" si="12"/>
        <v>14</v>
      </c>
      <c r="R39" s="65">
        <f>VLOOKUP($A39,'Return Data'!$B$7:$R$1700,16,0)</f>
        <v>9.2713999999999999</v>
      </c>
      <c r="S39" s="67">
        <f t="shared" si="3"/>
        <v>11</v>
      </c>
    </row>
    <row r="40" spans="1:19" x14ac:dyDescent="0.3">
      <c r="A40" s="82" t="s">
        <v>1181</v>
      </c>
      <c r="B40" s="64">
        <f>VLOOKUP($A40,'Return Data'!$B$7:$R$1700,3,0)</f>
        <v>44026</v>
      </c>
      <c r="C40" s="65">
        <f>VLOOKUP($A40,'Return Data'!$B$7:$R$1700,4,0)</f>
        <v>2.1120000000000001</v>
      </c>
      <c r="D40" s="65">
        <f>VLOOKUP($A40,'Return Data'!$B$7:$R$1700,9,0)</f>
        <v>8.7071000000000005</v>
      </c>
      <c r="E40" s="66">
        <f t="shared" si="0"/>
        <v>32</v>
      </c>
      <c r="F40" s="65">
        <f>VLOOKUP($A40,'Return Data'!$B$7:$R$1700,10,0)</f>
        <v>8.7942</v>
      </c>
      <c r="G40" s="66">
        <f t="shared" si="1"/>
        <v>31</v>
      </c>
      <c r="H40" s="65"/>
      <c r="I40" s="66"/>
      <c r="J40" s="65"/>
      <c r="K40" s="66"/>
      <c r="L40" s="65"/>
      <c r="M40" s="66"/>
      <c r="N40" s="65"/>
      <c r="O40" s="66"/>
      <c r="P40" s="65"/>
      <c r="Q40" s="66"/>
      <c r="R40" s="65">
        <f>VLOOKUP($A40,'Return Data'!$B$7:$R$1700,16,0)</f>
        <v>8.8545999999999996</v>
      </c>
      <c r="S40" s="67">
        <f t="shared" si="3"/>
        <v>19</v>
      </c>
    </row>
    <row r="41" spans="1:19" x14ac:dyDescent="0.3">
      <c r="A41" s="82" t="s">
        <v>1183</v>
      </c>
      <c r="B41" s="64">
        <f>VLOOKUP($A41,'Return Data'!$B$7:$R$1700,3,0)</f>
        <v>44026</v>
      </c>
      <c r="C41" s="65">
        <f>VLOOKUP($A41,'Return Data'!$B$7:$R$1700,4,0)</f>
        <v>53.488999999999997</v>
      </c>
      <c r="D41" s="65">
        <f>VLOOKUP($A41,'Return Data'!$B$7:$R$1700,9,0)</f>
        <v>22.4221</v>
      </c>
      <c r="E41" s="66">
        <f t="shared" si="0"/>
        <v>19</v>
      </c>
      <c r="F41" s="65">
        <f>VLOOKUP($A41,'Return Data'!$B$7:$R$1700,10,0)</f>
        <v>28.3842</v>
      </c>
      <c r="G41" s="66">
        <f t="shared" si="1"/>
        <v>5</v>
      </c>
      <c r="H41" s="65">
        <f>VLOOKUP($A41,'Return Data'!$B$7:$R$1700,11,0)</f>
        <v>0.253</v>
      </c>
      <c r="I41" s="66">
        <f>RANK(H41,H$8:H$43,0)</f>
        <v>28</v>
      </c>
      <c r="J41" s="65">
        <f>VLOOKUP($A41,'Return Data'!$B$7:$R$1700,12,0)</f>
        <v>0.19</v>
      </c>
      <c r="K41" s="66">
        <f>RANK(J41,J$8:J$43,0)</f>
        <v>27</v>
      </c>
      <c r="L41" s="65">
        <f>VLOOKUP($A41,'Return Data'!$B$7:$R$1700,13,0)</f>
        <v>3.0599999999999999E-2</v>
      </c>
      <c r="M41" s="66">
        <f>RANK(L41,L$8:L$43,0)</f>
        <v>28</v>
      </c>
      <c r="N41" s="65">
        <f>VLOOKUP($A41,'Return Data'!$B$7:$R$1700,17,0)</f>
        <v>-0.91049999999999998</v>
      </c>
      <c r="O41" s="66">
        <f>RANK(N41,N$8:N$43,0)</f>
        <v>29</v>
      </c>
      <c r="P41" s="65">
        <f>VLOOKUP($A41,'Return Data'!$B$7:$R$1700,14,0)</f>
        <v>-0.2099</v>
      </c>
      <c r="Q41" s="66">
        <f>RANK(P41,P$8:P$43,0)</f>
        <v>29</v>
      </c>
      <c r="R41" s="65">
        <f>VLOOKUP($A41,'Return Data'!$B$7:$R$1700,16,0)</f>
        <v>6.133</v>
      </c>
      <c r="S41" s="67">
        <f t="shared" si="3"/>
        <v>32</v>
      </c>
    </row>
    <row r="42" spans="1:19" x14ac:dyDescent="0.3">
      <c r="A42" s="82" t="s">
        <v>1040</v>
      </c>
      <c r="B42" s="64">
        <f>VLOOKUP($A42,'Return Data'!$B$7:$R$1700,3,0)</f>
        <v>44026</v>
      </c>
      <c r="C42" s="65">
        <f>VLOOKUP($A42,'Return Data'!$B$7:$R$1700,4,0)</f>
        <v>74.945099999999996</v>
      </c>
      <c r="D42" s="65">
        <f>VLOOKUP($A42,'Return Data'!$B$7:$R$1700,9,0)</f>
        <v>16.2075</v>
      </c>
      <c r="E42" s="66">
        <f t="shared" si="0"/>
        <v>30</v>
      </c>
      <c r="F42" s="65">
        <f>VLOOKUP($A42,'Return Data'!$B$7:$R$1700,10,0)</f>
        <v>26.934899999999999</v>
      </c>
      <c r="G42" s="66">
        <f t="shared" si="1"/>
        <v>12</v>
      </c>
      <c r="H42" s="65">
        <f>VLOOKUP($A42,'Return Data'!$B$7:$R$1700,11,0)</f>
        <v>19.553899999999999</v>
      </c>
      <c r="I42" s="66">
        <f>RANK(H42,H$8:H$43,0)</f>
        <v>5</v>
      </c>
      <c r="J42" s="65">
        <f>VLOOKUP($A42,'Return Data'!$B$7:$R$1700,12,0)</f>
        <v>15.108000000000001</v>
      </c>
      <c r="K42" s="66">
        <f>RANK(J42,J$8:J$43,0)</f>
        <v>5</v>
      </c>
      <c r="L42" s="65">
        <f>VLOOKUP($A42,'Return Data'!$B$7:$R$1700,13,0)</f>
        <v>10.8443</v>
      </c>
      <c r="M42" s="66">
        <f>RANK(L42,L$8:L$43,0)</f>
        <v>16</v>
      </c>
      <c r="N42" s="65">
        <f>VLOOKUP($A42,'Return Data'!$B$7:$R$1700,17,0)</f>
        <v>14.113899999999999</v>
      </c>
      <c r="O42" s="66">
        <f>RANK(N42,N$8:N$43,0)</f>
        <v>1</v>
      </c>
      <c r="P42" s="65">
        <f>VLOOKUP($A42,'Return Data'!$B$7:$R$1700,14,0)</f>
        <v>9.5526999999999997</v>
      </c>
      <c r="Q42" s="66">
        <f>RANK(P42,P$8:P$43,0)</f>
        <v>2</v>
      </c>
      <c r="R42" s="65">
        <f>VLOOKUP($A42,'Return Data'!$B$7:$R$1700,16,0)</f>
        <v>10.044600000000001</v>
      </c>
      <c r="S42" s="67">
        <f t="shared" si="3"/>
        <v>3</v>
      </c>
    </row>
    <row r="43" spans="1:19" x14ac:dyDescent="0.3">
      <c r="A43" s="82" t="s">
        <v>1042</v>
      </c>
      <c r="B43" s="64">
        <f>VLOOKUP($A43,'Return Data'!$B$7:$R$1700,3,0)</f>
        <v>44026</v>
      </c>
      <c r="C43" s="65">
        <f>VLOOKUP($A43,'Return Data'!$B$7:$R$1700,4,0)</f>
        <v>13.856</v>
      </c>
      <c r="D43" s="65">
        <f>VLOOKUP($A43,'Return Data'!$B$7:$R$1700,9,0)</f>
        <v>34.395800000000001</v>
      </c>
      <c r="E43" s="66">
        <f t="shared" si="0"/>
        <v>7</v>
      </c>
      <c r="F43" s="65">
        <f>VLOOKUP($A43,'Return Data'!$B$7:$R$1700,10,0)</f>
        <v>35.061999999999998</v>
      </c>
      <c r="G43" s="66">
        <f t="shared" si="1"/>
        <v>2</v>
      </c>
      <c r="H43" s="65">
        <f>VLOOKUP($A43,'Return Data'!$B$7:$R$1700,11,0)</f>
        <v>24.950500000000002</v>
      </c>
      <c r="I43" s="66">
        <f>RANK(H43,H$8:H$43,0)</f>
        <v>1</v>
      </c>
      <c r="J43" s="65">
        <f>VLOOKUP($A43,'Return Data'!$B$7:$R$1700,12,0)</f>
        <v>18.622</v>
      </c>
      <c r="K43" s="66">
        <f>RANK(J43,J$8:J$43,0)</f>
        <v>1</v>
      </c>
      <c r="L43" s="65">
        <f>VLOOKUP($A43,'Return Data'!$B$7:$R$1700,13,0)</f>
        <v>11.025</v>
      </c>
      <c r="M43" s="66">
        <f>RANK(L43,L$8:L$43,0)</f>
        <v>13</v>
      </c>
      <c r="N43" s="65"/>
      <c r="O43" s="66"/>
      <c r="P43" s="65"/>
      <c r="Q43" s="66"/>
      <c r="R43" s="65">
        <f>VLOOKUP($A43,'Return Data'!$B$7:$R$1700,16,0)</f>
        <v>17.478000000000002</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23.133405555555555</v>
      </c>
      <c r="E45" s="88"/>
      <c r="F45" s="89">
        <f>AVERAGE(F8:F43)</f>
        <v>17.065408333333334</v>
      </c>
      <c r="G45" s="88"/>
      <c r="H45" s="89">
        <f>AVERAGE(H8:H43)</f>
        <v>7.8962363636363619</v>
      </c>
      <c r="I45" s="88"/>
      <c r="J45" s="89">
        <f>AVERAGE(J8:J43)</f>
        <v>7.4548500000000004</v>
      </c>
      <c r="K45" s="88"/>
      <c r="L45" s="89">
        <f>AVERAGE(L8:L43)</f>
        <v>6.7143999999999986</v>
      </c>
      <c r="M45" s="88"/>
      <c r="N45" s="89">
        <f>AVERAGE(N8:N43)</f>
        <v>8.2109633333333338</v>
      </c>
      <c r="O45" s="88"/>
      <c r="P45" s="89">
        <f>AVERAGE(P8:P43)</f>
        <v>6.5089599999999992</v>
      </c>
      <c r="Q45" s="88"/>
      <c r="R45" s="89">
        <f>AVERAGE(R8:R43)</f>
        <v>6.0911500000000016</v>
      </c>
      <c r="S45" s="90"/>
    </row>
    <row r="46" spans="1:19" x14ac:dyDescent="0.3">
      <c r="A46" s="87" t="s">
        <v>28</v>
      </c>
      <c r="B46" s="88"/>
      <c r="C46" s="88"/>
      <c r="D46" s="89">
        <f>MIN(D8:D43)</f>
        <v>-19.11</v>
      </c>
      <c r="E46" s="88"/>
      <c r="F46" s="89">
        <f>MIN(F8:F43)</f>
        <v>-99.291399999999996</v>
      </c>
      <c r="G46" s="88"/>
      <c r="H46" s="89">
        <f>MIN(H8:H43)</f>
        <v>-51.5124</v>
      </c>
      <c r="I46" s="88"/>
      <c r="J46" s="89">
        <f>MIN(J8:J43)</f>
        <v>-53.284700000000001</v>
      </c>
      <c r="K46" s="88"/>
      <c r="L46" s="89">
        <f>MIN(L8:L43)</f>
        <v>-40.227400000000003</v>
      </c>
      <c r="M46" s="88"/>
      <c r="N46" s="89">
        <f>MIN(N8:N43)</f>
        <v>-12.2522</v>
      </c>
      <c r="O46" s="88"/>
      <c r="P46" s="89">
        <f>MIN(P8:P43)</f>
        <v>-6.8398000000000003</v>
      </c>
      <c r="Q46" s="88"/>
      <c r="R46" s="89">
        <f>MIN(R8:R43)</f>
        <v>-37.970100000000002</v>
      </c>
      <c r="S46" s="90"/>
    </row>
    <row r="47" spans="1:19" ht="15" thickBot="1" x14ac:dyDescent="0.35">
      <c r="A47" s="91" t="s">
        <v>29</v>
      </c>
      <c r="B47" s="92"/>
      <c r="C47" s="92"/>
      <c r="D47" s="93">
        <f>MAX(D8:D43)</f>
        <v>71.432000000000002</v>
      </c>
      <c r="E47" s="92"/>
      <c r="F47" s="93">
        <f>MAX(F8:F43)</f>
        <v>35.740200000000002</v>
      </c>
      <c r="G47" s="92"/>
      <c r="H47" s="93">
        <f>MAX(H8:H43)</f>
        <v>24.950500000000002</v>
      </c>
      <c r="I47" s="92"/>
      <c r="J47" s="93">
        <f>MAX(J8:J43)</f>
        <v>18.622</v>
      </c>
      <c r="K47" s="92"/>
      <c r="L47" s="93">
        <f>MAX(L8:L43)</f>
        <v>13.510899999999999</v>
      </c>
      <c r="M47" s="92"/>
      <c r="N47" s="93">
        <f>MAX(N8:N43)</f>
        <v>14.113899999999999</v>
      </c>
      <c r="O47" s="92"/>
      <c r="P47" s="93">
        <f>MAX(P8:P43)</f>
        <v>9.5909999999999993</v>
      </c>
      <c r="Q47" s="92"/>
      <c r="R47" s="93">
        <f>MAX(R8:R43)</f>
        <v>17.478000000000002</v>
      </c>
      <c r="S47" s="94"/>
    </row>
    <row r="48" spans="1:19" x14ac:dyDescent="0.3">
      <c r="A48" s="112" t="s">
        <v>434</v>
      </c>
    </row>
    <row r="49" spans="1:1" x14ac:dyDescent="0.3">
      <c r="A49" s="14" t="s">
        <v>340</v>
      </c>
    </row>
  </sheetData>
  <sheetProtection algorithmName="SHA-512" hashValue="5UGM4PifFMJra10RnMpIbK8JLITZnlojJ5DM0zNg4ZXUFiPnGf66G1m/x8/Iz3xmT0HwxziZBv5tUEUSDDZQDw==" saltValue="T7ppRHlE6x/y+77fP1gSB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598FC0D-BD45-42A8-876C-E66B27280B0A}"/>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73B88-A90E-4A3D-A2B9-09AB485CDF43}">
  <dimension ref="A1:S49"/>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63.88671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1687</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1108</v>
      </c>
      <c r="B8" s="64">
        <f>VLOOKUP($A8,'Return Data'!$B$7:$R$1700,3,0)</f>
        <v>44026</v>
      </c>
      <c r="C8" s="65">
        <f>VLOOKUP($A8,'Return Data'!$B$7:$R$1700,4,0)</f>
        <v>22.491</v>
      </c>
      <c r="D8" s="65">
        <f>VLOOKUP($A8,'Return Data'!$B$7:$R$1700,9,0)</f>
        <v>70.436599999999999</v>
      </c>
      <c r="E8" s="66">
        <f t="shared" ref="E8:E43" si="0">RANK(D8,D$8:D$43,0)</f>
        <v>1</v>
      </c>
      <c r="F8" s="65">
        <f>VLOOKUP($A8,'Return Data'!$B$7:$R$1700,10,0)</f>
        <v>19.285399999999999</v>
      </c>
      <c r="G8" s="66">
        <f t="shared" ref="G8:G43" si="1">RANK(F8,F$8:F$43,0)</f>
        <v>21</v>
      </c>
      <c r="H8" s="65">
        <f>VLOOKUP($A8,'Return Data'!$B$7:$R$1700,11,0)</f>
        <v>6.1529999999999996</v>
      </c>
      <c r="I8" s="66">
        <f t="shared" ref="I8:I20" si="2">RANK(H8,H$8:H$43,0)</f>
        <v>27</v>
      </c>
      <c r="J8" s="65">
        <f>VLOOKUP($A8,'Return Data'!$B$7:$R$1700,12,0)</f>
        <v>-3.8753000000000002</v>
      </c>
      <c r="K8" s="66">
        <f>RANK(J8,J$8:J$43,0)</f>
        <v>29</v>
      </c>
      <c r="L8" s="65">
        <f>VLOOKUP($A8,'Return Data'!$B$7:$R$1700,13,0)</f>
        <v>-3.0994999999999999</v>
      </c>
      <c r="M8" s="66">
        <f>RANK(L8,L$8:L$43,0)</f>
        <v>30</v>
      </c>
      <c r="N8" s="65">
        <f>VLOOKUP($A8,'Return Data'!$B$7:$R$1700,17,0)</f>
        <v>0.56120000000000003</v>
      </c>
      <c r="O8" s="66">
        <f>RANK(N8,N$8:N$43,0)</f>
        <v>28</v>
      </c>
      <c r="P8" s="65">
        <f>VLOOKUP($A8,'Return Data'!$B$7:$R$1700,14,0)</f>
        <v>2.0869</v>
      </c>
      <c r="Q8" s="66">
        <f>RANK(P8,P$8:P$43,0)</f>
        <v>26</v>
      </c>
      <c r="R8" s="65">
        <f>VLOOKUP($A8,'Return Data'!$B$7:$R$1700,16,0)</f>
        <v>7.4279000000000002</v>
      </c>
      <c r="S8" s="67">
        <f t="shared" ref="S8:S43" si="3">RANK(R8,R$8:R$43,0)</f>
        <v>28</v>
      </c>
    </row>
    <row r="9" spans="1:19" x14ac:dyDescent="0.3">
      <c r="A9" s="82" t="s">
        <v>1110</v>
      </c>
      <c r="B9" s="64">
        <f>VLOOKUP($A9,'Return Data'!$B$7:$R$1700,3,0)</f>
        <v>44026</v>
      </c>
      <c r="C9" s="65">
        <f>VLOOKUP($A9,'Return Data'!$B$7:$R$1700,4,0)</f>
        <v>1.3322000000000001</v>
      </c>
      <c r="D9" s="65">
        <f>VLOOKUP($A9,'Return Data'!$B$7:$R$1700,9,0)</f>
        <v>0</v>
      </c>
      <c r="E9" s="66">
        <f t="shared" si="0"/>
        <v>34</v>
      </c>
      <c r="F9" s="65">
        <f>VLOOKUP($A9,'Return Data'!$B$7:$R$1700,10,0)</f>
        <v>0</v>
      </c>
      <c r="G9" s="66">
        <f t="shared" si="1"/>
        <v>34</v>
      </c>
      <c r="H9" s="65">
        <f>VLOOKUP($A9,'Return Data'!$B$7:$R$1700,11,0)</f>
        <v>-49.936700000000002</v>
      </c>
      <c r="I9" s="66">
        <f t="shared" si="2"/>
        <v>32</v>
      </c>
      <c r="J9" s="65"/>
      <c r="K9" s="66"/>
      <c r="L9" s="65"/>
      <c r="M9" s="66"/>
      <c r="N9" s="65"/>
      <c r="O9" s="66"/>
      <c r="P9" s="65"/>
      <c r="Q9" s="66"/>
      <c r="R9" s="65">
        <f>VLOOKUP($A9,'Return Data'!$B$7:$R$1700,16,0)</f>
        <v>-37.663400000000003</v>
      </c>
      <c r="S9" s="67">
        <f t="shared" si="3"/>
        <v>35</v>
      </c>
    </row>
    <row r="10" spans="1:19" x14ac:dyDescent="0.3">
      <c r="A10" s="82" t="s">
        <v>1112</v>
      </c>
      <c r="B10" s="64">
        <f>VLOOKUP($A10,'Return Data'!$B$7:$R$1700,3,0)</f>
        <v>44026</v>
      </c>
      <c r="C10" s="65">
        <f>VLOOKUP($A10,'Return Data'!$B$7:$R$1700,4,0)</f>
        <v>20.1523</v>
      </c>
      <c r="D10" s="65">
        <f>VLOOKUP($A10,'Return Data'!$B$7:$R$1700,9,0)</f>
        <v>24.419799999999999</v>
      </c>
      <c r="E10" s="66">
        <f t="shared" si="0"/>
        <v>13</v>
      </c>
      <c r="F10" s="65">
        <f>VLOOKUP($A10,'Return Data'!$B$7:$R$1700,10,0)</f>
        <v>15.4465</v>
      </c>
      <c r="G10" s="66">
        <f t="shared" si="1"/>
        <v>25</v>
      </c>
      <c r="H10" s="65">
        <f>VLOOKUP($A10,'Return Data'!$B$7:$R$1700,11,0)</f>
        <v>11.8621</v>
      </c>
      <c r="I10" s="66">
        <f t="shared" si="2"/>
        <v>20</v>
      </c>
      <c r="J10" s="65">
        <f>VLOOKUP($A10,'Return Data'!$B$7:$R$1700,12,0)</f>
        <v>10.906700000000001</v>
      </c>
      <c r="K10" s="66">
        <f t="shared" ref="K10:K20" si="4">RANK(J10,J$8:J$43,0)</f>
        <v>19</v>
      </c>
      <c r="L10" s="65">
        <f>VLOOKUP($A10,'Return Data'!$B$7:$R$1700,13,0)</f>
        <v>10.234299999999999</v>
      </c>
      <c r="M10" s="66">
        <f t="shared" ref="M10:M20" si="5">RANK(L10,L$8:L$43,0)</f>
        <v>15</v>
      </c>
      <c r="N10" s="65">
        <f>VLOOKUP($A10,'Return Data'!$B$7:$R$1700,17,0)</f>
        <v>8.5172000000000008</v>
      </c>
      <c r="O10" s="66">
        <f t="shared" ref="O10:O20" si="6">RANK(N10,N$8:N$43,0)</f>
        <v>18</v>
      </c>
      <c r="P10" s="65">
        <f>VLOOKUP($A10,'Return Data'!$B$7:$R$1700,14,0)</f>
        <v>7.5114999999999998</v>
      </c>
      <c r="Q10" s="66">
        <f t="shared" ref="Q10:Q20" si="7">RANK(P10,P$8:P$43,0)</f>
        <v>11</v>
      </c>
      <c r="R10" s="65">
        <f>VLOOKUP($A10,'Return Data'!$B$7:$R$1700,16,0)</f>
        <v>8.8077000000000005</v>
      </c>
      <c r="S10" s="67">
        <f t="shared" si="3"/>
        <v>10</v>
      </c>
    </row>
    <row r="11" spans="1:19" x14ac:dyDescent="0.3">
      <c r="A11" s="82" t="s">
        <v>1113</v>
      </c>
      <c r="B11" s="64">
        <f>VLOOKUP($A11,'Return Data'!$B$7:$R$1700,3,0)</f>
        <v>44026</v>
      </c>
      <c r="C11" s="65">
        <f>VLOOKUP($A11,'Return Data'!$B$7:$R$1700,4,0)</f>
        <v>14.6524</v>
      </c>
      <c r="D11" s="65">
        <f>VLOOKUP($A11,'Return Data'!$B$7:$R$1700,9,0)</f>
        <v>17.515499999999999</v>
      </c>
      <c r="E11" s="66">
        <f t="shared" si="0"/>
        <v>27</v>
      </c>
      <c r="F11" s="65">
        <f>VLOOKUP($A11,'Return Data'!$B$7:$R$1700,10,0)</f>
        <v>17.951899999999998</v>
      </c>
      <c r="G11" s="66">
        <f t="shared" si="1"/>
        <v>22</v>
      </c>
      <c r="H11" s="65">
        <f>VLOOKUP($A11,'Return Data'!$B$7:$R$1700,11,0)</f>
        <v>11.4092</v>
      </c>
      <c r="I11" s="66">
        <f t="shared" si="2"/>
        <v>21</v>
      </c>
      <c r="J11" s="65">
        <f>VLOOKUP($A11,'Return Data'!$B$7:$R$1700,12,0)</f>
        <v>9.0518999999999998</v>
      </c>
      <c r="K11" s="66">
        <f t="shared" si="4"/>
        <v>22</v>
      </c>
      <c r="L11" s="65">
        <f>VLOOKUP($A11,'Return Data'!$B$7:$R$1700,13,0)</f>
        <v>7.6578999999999997</v>
      </c>
      <c r="M11" s="66">
        <f t="shared" si="5"/>
        <v>24</v>
      </c>
      <c r="N11" s="65">
        <f>VLOOKUP($A11,'Return Data'!$B$7:$R$1700,17,0)</f>
        <v>2.7486000000000002</v>
      </c>
      <c r="O11" s="66">
        <f t="shared" si="6"/>
        <v>24</v>
      </c>
      <c r="P11" s="65">
        <f>VLOOKUP($A11,'Return Data'!$B$7:$R$1700,14,0)</f>
        <v>2.9426000000000001</v>
      </c>
      <c r="Q11" s="66">
        <f t="shared" si="7"/>
        <v>25</v>
      </c>
      <c r="R11" s="65">
        <f>VLOOKUP($A11,'Return Data'!$B$7:$R$1700,16,0)</f>
        <v>6.1760999999999999</v>
      </c>
      <c r="S11" s="67">
        <f t="shared" si="3"/>
        <v>31</v>
      </c>
    </row>
    <row r="12" spans="1:19" x14ac:dyDescent="0.3">
      <c r="A12" s="82" t="s">
        <v>1116</v>
      </c>
      <c r="B12" s="64">
        <f>VLOOKUP($A12,'Return Data'!$B$7:$R$1700,3,0)</f>
        <v>44026</v>
      </c>
      <c r="C12" s="65">
        <f>VLOOKUP($A12,'Return Data'!$B$7:$R$1700,4,0)</f>
        <v>62.002600000000001</v>
      </c>
      <c r="D12" s="65">
        <f>VLOOKUP($A12,'Return Data'!$B$7:$R$1700,9,0)</f>
        <v>18.988800000000001</v>
      </c>
      <c r="E12" s="66">
        <f t="shared" si="0"/>
        <v>25</v>
      </c>
      <c r="F12" s="65">
        <f>VLOOKUP($A12,'Return Data'!$B$7:$R$1700,10,0)</f>
        <v>25.392900000000001</v>
      </c>
      <c r="G12" s="66">
        <f t="shared" si="1"/>
        <v>13</v>
      </c>
      <c r="H12" s="65">
        <f>VLOOKUP($A12,'Return Data'!$B$7:$R$1700,11,0)</f>
        <v>14.4832</v>
      </c>
      <c r="I12" s="66">
        <f t="shared" si="2"/>
        <v>17</v>
      </c>
      <c r="J12" s="65">
        <f>VLOOKUP($A12,'Return Data'!$B$7:$R$1700,12,0)</f>
        <v>11.597099999999999</v>
      </c>
      <c r="K12" s="66">
        <f t="shared" si="4"/>
        <v>15</v>
      </c>
      <c r="L12" s="65">
        <f>VLOOKUP($A12,'Return Data'!$B$7:$R$1700,13,0)</f>
        <v>9.9024000000000001</v>
      </c>
      <c r="M12" s="66">
        <f t="shared" si="5"/>
        <v>17</v>
      </c>
      <c r="N12" s="65">
        <f>VLOOKUP($A12,'Return Data'!$B$7:$R$1700,17,0)</f>
        <v>5.7449000000000003</v>
      </c>
      <c r="O12" s="66">
        <f t="shared" si="6"/>
        <v>22</v>
      </c>
      <c r="P12" s="65">
        <f>VLOOKUP($A12,'Return Data'!$B$7:$R$1700,14,0)</f>
        <v>5.3240999999999996</v>
      </c>
      <c r="Q12" s="66">
        <f t="shared" si="7"/>
        <v>22</v>
      </c>
      <c r="R12" s="65">
        <f>VLOOKUP($A12,'Return Data'!$B$7:$R$1700,16,0)</f>
        <v>8.1730999999999998</v>
      </c>
      <c r="S12" s="67">
        <f t="shared" si="3"/>
        <v>17</v>
      </c>
    </row>
    <row r="13" spans="1:19" x14ac:dyDescent="0.3">
      <c r="A13" s="82" t="s">
        <v>1121</v>
      </c>
      <c r="B13" s="64">
        <f>VLOOKUP($A13,'Return Data'!$B$7:$R$1700,3,0)</f>
        <v>44026</v>
      </c>
      <c r="C13" s="65">
        <f>VLOOKUP($A13,'Return Data'!$B$7:$R$1700,4,0)</f>
        <v>22.047899999999998</v>
      </c>
      <c r="D13" s="65">
        <f>VLOOKUP($A13,'Return Data'!$B$7:$R$1700,9,0)</f>
        <v>28.915099999999999</v>
      </c>
      <c r="E13" s="66">
        <f t="shared" si="0"/>
        <v>12</v>
      </c>
      <c r="F13" s="65">
        <f>VLOOKUP($A13,'Return Data'!$B$7:$R$1700,10,0)</f>
        <v>-0.77939999999999998</v>
      </c>
      <c r="G13" s="66">
        <f t="shared" si="1"/>
        <v>35</v>
      </c>
      <c r="H13" s="65">
        <f>VLOOKUP($A13,'Return Data'!$B$7:$R$1700,11,0)</f>
        <v>-9.2467000000000006</v>
      </c>
      <c r="I13" s="66">
        <f t="shared" si="2"/>
        <v>30</v>
      </c>
      <c r="J13" s="65">
        <f>VLOOKUP($A13,'Return Data'!$B$7:$R$1700,12,0)</f>
        <v>-4.3394000000000004</v>
      </c>
      <c r="K13" s="66">
        <f t="shared" si="4"/>
        <v>30</v>
      </c>
      <c r="L13" s="65">
        <f>VLOOKUP($A13,'Return Data'!$B$7:$R$1700,13,0)</f>
        <v>-2.6791999999999998</v>
      </c>
      <c r="M13" s="66">
        <f t="shared" si="5"/>
        <v>29</v>
      </c>
      <c r="N13" s="65">
        <f>VLOOKUP($A13,'Return Data'!$B$7:$R$1700,17,0)</f>
        <v>2.5520999999999998</v>
      </c>
      <c r="O13" s="66">
        <f t="shared" si="6"/>
        <v>25</v>
      </c>
      <c r="P13" s="65">
        <f>VLOOKUP($A13,'Return Data'!$B$7:$R$1700,14,0)</f>
        <v>3.9615</v>
      </c>
      <c r="Q13" s="66">
        <f t="shared" si="7"/>
        <v>23</v>
      </c>
      <c r="R13" s="65">
        <f>VLOOKUP($A13,'Return Data'!$B$7:$R$1700,16,0)</f>
        <v>7.7461000000000002</v>
      </c>
      <c r="S13" s="67">
        <f t="shared" si="3"/>
        <v>24</v>
      </c>
    </row>
    <row r="14" spans="1:19" x14ac:dyDescent="0.3">
      <c r="A14" s="82" t="s">
        <v>1123</v>
      </c>
      <c r="B14" s="64">
        <f>VLOOKUP($A14,'Return Data'!$B$7:$R$1700,3,0)</f>
        <v>44026</v>
      </c>
      <c r="C14" s="65">
        <f>VLOOKUP($A14,'Return Data'!$B$7:$R$1700,4,0)</f>
        <v>41.3307</v>
      </c>
      <c r="D14" s="65">
        <f>VLOOKUP($A14,'Return Data'!$B$7:$R$1700,9,0)</f>
        <v>32.362299999999998</v>
      </c>
      <c r="E14" s="66">
        <f t="shared" si="0"/>
        <v>8</v>
      </c>
      <c r="F14" s="65">
        <f>VLOOKUP($A14,'Return Data'!$B$7:$R$1700,10,0)</f>
        <v>14.140499999999999</v>
      </c>
      <c r="G14" s="66">
        <f t="shared" si="1"/>
        <v>27</v>
      </c>
      <c r="H14" s="65">
        <f>VLOOKUP($A14,'Return Data'!$B$7:$R$1700,11,0)</f>
        <v>10.0343</v>
      </c>
      <c r="I14" s="66">
        <f t="shared" si="2"/>
        <v>23</v>
      </c>
      <c r="J14" s="65">
        <f>VLOOKUP($A14,'Return Data'!$B$7:$R$1700,12,0)</f>
        <v>9.6026000000000007</v>
      </c>
      <c r="K14" s="66">
        <f t="shared" si="4"/>
        <v>21</v>
      </c>
      <c r="L14" s="65">
        <f>VLOOKUP($A14,'Return Data'!$B$7:$R$1700,13,0)</f>
        <v>8.7707999999999995</v>
      </c>
      <c r="M14" s="66">
        <f t="shared" si="5"/>
        <v>20</v>
      </c>
      <c r="N14" s="65">
        <f>VLOOKUP($A14,'Return Data'!$B$7:$R$1700,17,0)</f>
        <v>8.8162000000000003</v>
      </c>
      <c r="O14" s="66">
        <f t="shared" si="6"/>
        <v>17</v>
      </c>
      <c r="P14" s="65">
        <f>VLOOKUP($A14,'Return Data'!$B$7:$R$1700,14,0)</f>
        <v>7.2835000000000001</v>
      </c>
      <c r="Q14" s="66">
        <f t="shared" si="7"/>
        <v>14</v>
      </c>
      <c r="R14" s="65">
        <f>VLOOKUP($A14,'Return Data'!$B$7:$R$1700,16,0)</f>
        <v>7.9962</v>
      </c>
      <c r="S14" s="67">
        <f t="shared" si="3"/>
        <v>19</v>
      </c>
    </row>
    <row r="15" spans="1:19" x14ac:dyDescent="0.3">
      <c r="A15" s="82" t="s">
        <v>1125</v>
      </c>
      <c r="B15" s="64">
        <f>VLOOKUP($A15,'Return Data'!$B$7:$R$1700,3,0)</f>
        <v>44026</v>
      </c>
      <c r="C15" s="65">
        <f>VLOOKUP($A15,'Return Data'!$B$7:$R$1700,4,0)</f>
        <v>32.207999999999998</v>
      </c>
      <c r="D15" s="65">
        <f>VLOOKUP($A15,'Return Data'!$B$7:$R$1700,9,0)</f>
        <v>32.0625</v>
      </c>
      <c r="E15" s="66">
        <f t="shared" si="0"/>
        <v>9</v>
      </c>
      <c r="F15" s="65">
        <f>VLOOKUP($A15,'Return Data'!$B$7:$R$1700,10,0)</f>
        <v>16.745799999999999</v>
      </c>
      <c r="G15" s="66">
        <f t="shared" si="1"/>
        <v>24</v>
      </c>
      <c r="H15" s="65">
        <f>VLOOKUP($A15,'Return Data'!$B$7:$R$1700,11,0)</f>
        <v>10.7852</v>
      </c>
      <c r="I15" s="66">
        <f t="shared" si="2"/>
        <v>22</v>
      </c>
      <c r="J15" s="65">
        <f>VLOOKUP($A15,'Return Data'!$B$7:$R$1700,12,0)</f>
        <v>11.3726</v>
      </c>
      <c r="K15" s="66">
        <f t="shared" si="4"/>
        <v>16</v>
      </c>
      <c r="L15" s="65">
        <f>VLOOKUP($A15,'Return Data'!$B$7:$R$1700,13,0)</f>
        <v>10.5496</v>
      </c>
      <c r="M15" s="66">
        <f t="shared" si="5"/>
        <v>12</v>
      </c>
      <c r="N15" s="65">
        <f>VLOOKUP($A15,'Return Data'!$B$7:$R$1700,17,0)</f>
        <v>8.8516999999999992</v>
      </c>
      <c r="O15" s="66">
        <f t="shared" si="6"/>
        <v>16</v>
      </c>
      <c r="P15" s="65">
        <f>VLOOKUP($A15,'Return Data'!$B$7:$R$1700,14,0)</f>
        <v>7.2648999999999999</v>
      </c>
      <c r="Q15" s="66">
        <f t="shared" si="7"/>
        <v>15</v>
      </c>
      <c r="R15" s="65">
        <f>VLOOKUP($A15,'Return Data'!$B$7:$R$1700,16,0)</f>
        <v>7.6642999999999999</v>
      </c>
      <c r="S15" s="67">
        <f t="shared" si="3"/>
        <v>25</v>
      </c>
    </row>
    <row r="16" spans="1:19" x14ac:dyDescent="0.3">
      <c r="A16" s="82" t="s">
        <v>1128</v>
      </c>
      <c r="B16" s="64">
        <f>VLOOKUP($A16,'Return Data'!$B$7:$R$1700,3,0)</f>
        <v>44026</v>
      </c>
      <c r="C16" s="65">
        <f>VLOOKUP($A16,'Return Data'!$B$7:$R$1700,4,0)</f>
        <v>36.0169</v>
      </c>
      <c r="D16" s="65">
        <f>VLOOKUP($A16,'Return Data'!$B$7:$R$1700,9,0)</f>
        <v>23.864100000000001</v>
      </c>
      <c r="E16" s="66">
        <f t="shared" si="0"/>
        <v>16</v>
      </c>
      <c r="F16" s="65">
        <f>VLOOKUP($A16,'Return Data'!$B$7:$R$1700,10,0)</f>
        <v>24.7559</v>
      </c>
      <c r="G16" s="66">
        <f t="shared" si="1"/>
        <v>14</v>
      </c>
      <c r="H16" s="65">
        <f>VLOOKUP($A16,'Return Data'!$B$7:$R$1700,11,0)</f>
        <v>16.4694</v>
      </c>
      <c r="I16" s="66">
        <f t="shared" si="2"/>
        <v>12</v>
      </c>
      <c r="J16" s="65">
        <f>VLOOKUP($A16,'Return Data'!$B$7:$R$1700,12,0)</f>
        <v>12.407400000000001</v>
      </c>
      <c r="K16" s="66">
        <f t="shared" si="4"/>
        <v>13</v>
      </c>
      <c r="L16" s="65">
        <f>VLOOKUP($A16,'Return Data'!$B$7:$R$1700,13,0)</f>
        <v>11.203799999999999</v>
      </c>
      <c r="M16" s="66">
        <f t="shared" si="5"/>
        <v>8</v>
      </c>
      <c r="N16" s="65">
        <f>VLOOKUP($A16,'Return Data'!$B$7:$R$1700,17,0)</f>
        <v>10.832700000000001</v>
      </c>
      <c r="O16" s="66">
        <f t="shared" si="6"/>
        <v>12</v>
      </c>
      <c r="P16" s="65">
        <f>VLOOKUP($A16,'Return Data'!$B$7:$R$1700,14,0)</f>
        <v>8.3031000000000006</v>
      </c>
      <c r="Q16" s="66">
        <f t="shared" si="7"/>
        <v>8</v>
      </c>
      <c r="R16" s="65">
        <f>VLOOKUP($A16,'Return Data'!$B$7:$R$1700,16,0)</f>
        <v>7.8146000000000004</v>
      </c>
      <c r="S16" s="67">
        <f t="shared" si="3"/>
        <v>22</v>
      </c>
    </row>
    <row r="17" spans="1:19" x14ac:dyDescent="0.3">
      <c r="A17" s="82" t="s">
        <v>1130</v>
      </c>
      <c r="B17" s="64">
        <f>VLOOKUP($A17,'Return Data'!$B$7:$R$1700,3,0)</f>
        <v>44026</v>
      </c>
      <c r="C17" s="65">
        <f>VLOOKUP($A17,'Return Data'!$B$7:$R$1700,4,0)</f>
        <v>17.399000000000001</v>
      </c>
      <c r="D17" s="65">
        <f>VLOOKUP($A17,'Return Data'!$B$7:$R$1700,9,0)</f>
        <v>18.270299999999999</v>
      </c>
      <c r="E17" s="66">
        <f t="shared" si="0"/>
        <v>26</v>
      </c>
      <c r="F17" s="65">
        <f>VLOOKUP($A17,'Return Data'!$B$7:$R$1700,10,0)</f>
        <v>17.946899999999999</v>
      </c>
      <c r="G17" s="66">
        <f t="shared" si="1"/>
        <v>23</v>
      </c>
      <c r="H17" s="65">
        <f>VLOOKUP($A17,'Return Data'!$B$7:$R$1700,11,0)</f>
        <v>13.301299999999999</v>
      </c>
      <c r="I17" s="66">
        <f t="shared" si="2"/>
        <v>19</v>
      </c>
      <c r="J17" s="65">
        <f>VLOOKUP($A17,'Return Data'!$B$7:$R$1700,12,0)</f>
        <v>10.052099999999999</v>
      </c>
      <c r="K17" s="66">
        <f t="shared" si="4"/>
        <v>20</v>
      </c>
      <c r="L17" s="65">
        <f>VLOOKUP($A17,'Return Data'!$B$7:$R$1700,13,0)</f>
        <v>8.4062000000000001</v>
      </c>
      <c r="M17" s="66">
        <f t="shared" si="5"/>
        <v>21</v>
      </c>
      <c r="N17" s="65">
        <f>VLOOKUP($A17,'Return Data'!$B$7:$R$1700,17,0)</f>
        <v>8.9809999999999999</v>
      </c>
      <c r="O17" s="66">
        <f t="shared" si="6"/>
        <v>15</v>
      </c>
      <c r="P17" s="65">
        <f>VLOOKUP($A17,'Return Data'!$B$7:$R$1700,14,0)</f>
        <v>8.5033999999999992</v>
      </c>
      <c r="Q17" s="66">
        <f t="shared" si="7"/>
        <v>3</v>
      </c>
      <c r="R17" s="65">
        <f>VLOOKUP($A17,'Return Data'!$B$7:$R$1700,16,0)</f>
        <v>7.8072999999999997</v>
      </c>
      <c r="S17" s="67">
        <f t="shared" si="3"/>
        <v>23</v>
      </c>
    </row>
    <row r="18" spans="1:19" x14ac:dyDescent="0.3">
      <c r="A18" s="82" t="s">
        <v>1131</v>
      </c>
      <c r="B18" s="64">
        <f>VLOOKUP($A18,'Return Data'!$B$7:$R$1700,3,0)</f>
        <v>44026</v>
      </c>
      <c r="C18" s="65">
        <f>VLOOKUP($A18,'Return Data'!$B$7:$R$1700,4,0)</f>
        <v>16.620899999999999</v>
      </c>
      <c r="D18" s="65">
        <f>VLOOKUP($A18,'Return Data'!$B$7:$R$1700,9,0)</f>
        <v>30.654599999999999</v>
      </c>
      <c r="E18" s="66">
        <f t="shared" si="0"/>
        <v>10</v>
      </c>
      <c r="F18" s="65">
        <f>VLOOKUP($A18,'Return Data'!$B$7:$R$1700,10,0)</f>
        <v>14.922499999999999</v>
      </c>
      <c r="G18" s="66">
        <f t="shared" si="1"/>
        <v>26</v>
      </c>
      <c r="H18" s="65">
        <f>VLOOKUP($A18,'Return Data'!$B$7:$R$1700,11,0)</f>
        <v>7.1205999999999996</v>
      </c>
      <c r="I18" s="66">
        <f t="shared" si="2"/>
        <v>26</v>
      </c>
      <c r="J18" s="65">
        <f>VLOOKUP($A18,'Return Data'!$B$7:$R$1700,12,0)</f>
        <v>8.3211999999999993</v>
      </c>
      <c r="K18" s="66">
        <f t="shared" si="4"/>
        <v>24</v>
      </c>
      <c r="L18" s="65">
        <f>VLOOKUP($A18,'Return Data'!$B$7:$R$1700,13,0)</f>
        <v>8.2057000000000002</v>
      </c>
      <c r="M18" s="66">
        <f t="shared" si="5"/>
        <v>22</v>
      </c>
      <c r="N18" s="65">
        <f>VLOOKUP($A18,'Return Data'!$B$7:$R$1700,17,0)</f>
        <v>6.9664000000000001</v>
      </c>
      <c r="O18" s="66">
        <f t="shared" si="6"/>
        <v>21</v>
      </c>
      <c r="P18" s="65">
        <f>VLOOKUP($A18,'Return Data'!$B$7:$R$1700,14,0)</f>
        <v>6.2268999999999997</v>
      </c>
      <c r="Q18" s="66">
        <f t="shared" si="7"/>
        <v>19</v>
      </c>
      <c r="R18" s="65">
        <f>VLOOKUP($A18,'Return Data'!$B$7:$R$1700,16,0)</f>
        <v>8.3704000000000001</v>
      </c>
      <c r="S18" s="67">
        <f t="shared" si="3"/>
        <v>14</v>
      </c>
    </row>
    <row r="19" spans="1:19" x14ac:dyDescent="0.3">
      <c r="A19" s="82" t="s">
        <v>1134</v>
      </c>
      <c r="B19" s="64">
        <f>VLOOKUP($A19,'Return Data'!$B$7:$R$1700,3,0)</f>
        <v>44026</v>
      </c>
      <c r="C19" s="65">
        <f>VLOOKUP($A19,'Return Data'!$B$7:$R$1700,4,0)</f>
        <v>14.9369</v>
      </c>
      <c r="D19" s="65">
        <f>VLOOKUP($A19,'Return Data'!$B$7:$R$1700,9,0)</f>
        <v>35.195300000000003</v>
      </c>
      <c r="E19" s="66">
        <f t="shared" si="0"/>
        <v>4</v>
      </c>
      <c r="F19" s="65">
        <f>VLOOKUP($A19,'Return Data'!$B$7:$R$1700,10,0)</f>
        <v>13.0025</v>
      </c>
      <c r="G19" s="66">
        <f t="shared" si="1"/>
        <v>28</v>
      </c>
      <c r="H19" s="65">
        <f>VLOOKUP($A19,'Return Data'!$B$7:$R$1700,11,0)</f>
        <v>8.0626999999999995</v>
      </c>
      <c r="I19" s="66">
        <f t="shared" si="2"/>
        <v>25</v>
      </c>
      <c r="J19" s="65">
        <f>VLOOKUP($A19,'Return Data'!$B$7:$R$1700,12,0)</f>
        <v>8.8406000000000002</v>
      </c>
      <c r="K19" s="66">
        <f t="shared" si="4"/>
        <v>23</v>
      </c>
      <c r="L19" s="65">
        <f>VLOOKUP($A19,'Return Data'!$B$7:$R$1700,13,0)</f>
        <v>7.7511999999999999</v>
      </c>
      <c r="M19" s="66">
        <f t="shared" si="5"/>
        <v>23</v>
      </c>
      <c r="N19" s="65">
        <f>VLOOKUP($A19,'Return Data'!$B$7:$R$1700,17,0)</f>
        <v>7.3170000000000002</v>
      </c>
      <c r="O19" s="66">
        <f t="shared" si="6"/>
        <v>20</v>
      </c>
      <c r="P19" s="65">
        <f>VLOOKUP($A19,'Return Data'!$B$7:$R$1700,14,0)</f>
        <v>5.9118000000000004</v>
      </c>
      <c r="Q19" s="66">
        <f t="shared" si="7"/>
        <v>20</v>
      </c>
      <c r="R19" s="65">
        <f>VLOOKUP($A19,'Return Data'!$B$7:$R$1700,16,0)</f>
        <v>7.6412000000000004</v>
      </c>
      <c r="S19" s="67">
        <f t="shared" si="3"/>
        <v>26</v>
      </c>
    </row>
    <row r="20" spans="1:19" x14ac:dyDescent="0.3">
      <c r="A20" s="82" t="s">
        <v>1135</v>
      </c>
      <c r="B20" s="64">
        <f>VLOOKUP($A20,'Return Data'!$B$7:$R$1700,3,0)</f>
        <v>44026</v>
      </c>
      <c r="C20" s="65">
        <f>VLOOKUP($A20,'Return Data'!$B$7:$R$1700,4,0)</f>
        <v>10.6389</v>
      </c>
      <c r="D20" s="65">
        <f>VLOOKUP($A20,'Return Data'!$B$7:$R$1700,9,0)</f>
        <v>16.0472</v>
      </c>
      <c r="E20" s="66">
        <f t="shared" si="0"/>
        <v>29</v>
      </c>
      <c r="F20" s="65">
        <f>VLOOKUP($A20,'Return Data'!$B$7:$R$1700,10,0)</f>
        <v>6.7122000000000002</v>
      </c>
      <c r="G20" s="66">
        <f t="shared" si="1"/>
        <v>32</v>
      </c>
      <c r="H20" s="65">
        <f>VLOOKUP($A20,'Return Data'!$B$7:$R$1700,11,0)</f>
        <v>-47.577300000000001</v>
      </c>
      <c r="I20" s="66">
        <f t="shared" si="2"/>
        <v>31</v>
      </c>
      <c r="J20" s="65">
        <f>VLOOKUP($A20,'Return Data'!$B$7:$R$1700,12,0)</f>
        <v>-32.167499999999997</v>
      </c>
      <c r="K20" s="66">
        <f t="shared" si="4"/>
        <v>31</v>
      </c>
      <c r="L20" s="65">
        <f>VLOOKUP($A20,'Return Data'!$B$7:$R$1700,13,0)</f>
        <v>-23.597300000000001</v>
      </c>
      <c r="M20" s="66">
        <f t="shared" si="5"/>
        <v>31</v>
      </c>
      <c r="N20" s="65">
        <f>VLOOKUP($A20,'Return Data'!$B$7:$R$1700,17,0)</f>
        <v>-12.9861</v>
      </c>
      <c r="O20" s="66">
        <f t="shared" si="6"/>
        <v>30</v>
      </c>
      <c r="P20" s="65">
        <f>VLOOKUP($A20,'Return Data'!$B$7:$R$1700,14,0)</f>
        <v>-7.6821000000000002</v>
      </c>
      <c r="Q20" s="66">
        <f t="shared" si="7"/>
        <v>30</v>
      </c>
      <c r="R20" s="65">
        <f>VLOOKUP($A20,'Return Data'!$B$7:$R$1700,16,0)</f>
        <v>1.0281</v>
      </c>
      <c r="S20" s="67">
        <f t="shared" si="3"/>
        <v>34</v>
      </c>
    </row>
    <row r="21" spans="1:19" x14ac:dyDescent="0.3">
      <c r="A21" s="82" t="s">
        <v>1137</v>
      </c>
      <c r="B21" s="64">
        <f>VLOOKUP($A21,'Return Data'!$B$7:$R$1700,3,0)</f>
        <v>44026</v>
      </c>
      <c r="C21" s="65">
        <f>VLOOKUP($A21,'Return Data'!$B$7:$R$1700,4,0)</f>
        <v>5.4100000000000002E-2</v>
      </c>
      <c r="D21" s="65">
        <f>VLOOKUP($A21,'Return Data'!$B$7:$R$1700,9,0)</f>
        <v>8.4962999999999997</v>
      </c>
      <c r="E21" s="66">
        <f t="shared" si="0"/>
        <v>33</v>
      </c>
      <c r="F21" s="65">
        <f>VLOOKUP($A21,'Return Data'!$B$7:$R$1700,10,0)</f>
        <v>8.9998000000000005</v>
      </c>
      <c r="G21" s="66">
        <f t="shared" si="1"/>
        <v>29</v>
      </c>
      <c r="H21" s="65"/>
      <c r="I21" s="66"/>
      <c r="J21" s="65"/>
      <c r="K21" s="66"/>
      <c r="L21" s="65"/>
      <c r="M21" s="66"/>
      <c r="N21" s="65"/>
      <c r="O21" s="66"/>
      <c r="P21" s="65"/>
      <c r="Q21" s="66"/>
      <c r="R21" s="65">
        <f>VLOOKUP($A21,'Return Data'!$B$7:$R$1700,16,0)</f>
        <v>9.4672000000000001</v>
      </c>
      <c r="S21" s="67">
        <f t="shared" si="3"/>
        <v>4</v>
      </c>
    </row>
    <row r="22" spans="1:19" x14ac:dyDescent="0.3">
      <c r="A22" s="82" t="s">
        <v>1142</v>
      </c>
      <c r="B22" s="64">
        <f>VLOOKUP($A22,'Return Data'!$B$7:$R$1700,3,0)</f>
        <v>44026</v>
      </c>
      <c r="C22" s="65">
        <f>VLOOKUP($A22,'Return Data'!$B$7:$R$1700,4,0)</f>
        <v>37.7087</v>
      </c>
      <c r="D22" s="65">
        <f>VLOOKUP($A22,'Return Data'!$B$7:$R$1700,9,0)</f>
        <v>23.250499999999999</v>
      </c>
      <c r="E22" s="66">
        <f t="shared" si="0"/>
        <v>17</v>
      </c>
      <c r="F22" s="65">
        <f>VLOOKUP($A22,'Return Data'!$B$7:$R$1700,10,0)</f>
        <v>22.009799999999998</v>
      </c>
      <c r="G22" s="66">
        <f t="shared" si="1"/>
        <v>17</v>
      </c>
      <c r="H22" s="65">
        <f>VLOOKUP($A22,'Return Data'!$B$7:$R$1700,11,0)</f>
        <v>14.7776</v>
      </c>
      <c r="I22" s="66">
        <f>RANK(H22,H$8:H$43,0)</f>
        <v>16</v>
      </c>
      <c r="J22" s="65">
        <f>VLOOKUP($A22,'Return Data'!$B$7:$R$1700,12,0)</f>
        <v>13.4651</v>
      </c>
      <c r="K22" s="66">
        <f>RANK(J22,J$8:J$43,0)</f>
        <v>9</v>
      </c>
      <c r="L22" s="65">
        <f>VLOOKUP($A22,'Return Data'!$B$7:$R$1700,13,0)</f>
        <v>12.2905</v>
      </c>
      <c r="M22" s="66">
        <f>RANK(L22,L$8:L$43,0)</f>
        <v>3</v>
      </c>
      <c r="N22" s="65">
        <f>VLOOKUP($A22,'Return Data'!$B$7:$R$1700,17,0)</f>
        <v>11.239000000000001</v>
      </c>
      <c r="O22" s="66">
        <f>RANK(N22,N$8:N$43,0)</f>
        <v>10</v>
      </c>
      <c r="P22" s="65">
        <f>VLOOKUP($A22,'Return Data'!$B$7:$R$1700,14,0)</f>
        <v>8.8927999999999994</v>
      </c>
      <c r="Q22" s="66">
        <f>RANK(P22,P$8:P$43,0)</f>
        <v>2</v>
      </c>
      <c r="R22" s="65">
        <f>VLOOKUP($A22,'Return Data'!$B$7:$R$1700,16,0)</f>
        <v>8.2715999999999994</v>
      </c>
      <c r="S22" s="67">
        <f t="shared" si="3"/>
        <v>16</v>
      </c>
    </row>
    <row r="23" spans="1:19" x14ac:dyDescent="0.3">
      <c r="A23" s="82" t="s">
        <v>1143</v>
      </c>
      <c r="B23" s="64">
        <f>VLOOKUP($A23,'Return Data'!$B$7:$R$1700,3,0)</f>
        <v>44026</v>
      </c>
      <c r="C23" s="65">
        <f>VLOOKUP($A23,'Return Data'!$B$7:$R$1700,4,0)</f>
        <v>57.077599999999997</v>
      </c>
      <c r="D23" s="65">
        <f>VLOOKUP($A23,'Return Data'!$B$7:$R$1700,9,0)</f>
        <v>24.322500000000002</v>
      </c>
      <c r="E23" s="66">
        <f t="shared" si="0"/>
        <v>14</v>
      </c>
      <c r="F23" s="65">
        <f>VLOOKUP($A23,'Return Data'!$B$7:$R$1700,10,0)</f>
        <v>21.8538</v>
      </c>
      <c r="G23" s="66">
        <f t="shared" si="1"/>
        <v>18</v>
      </c>
      <c r="H23" s="65">
        <f>VLOOKUP($A23,'Return Data'!$B$7:$R$1700,11,0)</f>
        <v>9.1181000000000001</v>
      </c>
      <c r="I23" s="66">
        <f>RANK(H23,H$8:H$43,0)</f>
        <v>24</v>
      </c>
      <c r="J23" s="65">
        <f>VLOOKUP($A23,'Return Data'!$B$7:$R$1700,12,0)</f>
        <v>8.0976999999999997</v>
      </c>
      <c r="K23" s="66">
        <f>RANK(J23,J$8:J$43,0)</f>
        <v>25</v>
      </c>
      <c r="L23" s="65">
        <f>VLOOKUP($A23,'Return Data'!$B$7:$R$1700,13,0)</f>
        <v>7.3894000000000002</v>
      </c>
      <c r="M23" s="66">
        <f>RANK(L23,L$8:L$43,0)</f>
        <v>25</v>
      </c>
      <c r="N23" s="65">
        <f>VLOOKUP($A23,'Return Data'!$B$7:$R$1700,17,0)</f>
        <v>7.7811000000000003</v>
      </c>
      <c r="O23" s="66">
        <f>RANK(N23,N$8:N$43,0)</f>
        <v>19</v>
      </c>
      <c r="P23" s="65">
        <f>VLOOKUP($A23,'Return Data'!$B$7:$R$1700,14,0)</f>
        <v>6.3483999999999998</v>
      </c>
      <c r="Q23" s="66">
        <f>RANK(P23,P$8:P$43,0)</f>
        <v>18</v>
      </c>
      <c r="R23" s="65">
        <f>VLOOKUP($A23,'Return Data'!$B$7:$R$1700,16,0)</f>
        <v>8.0169999999999995</v>
      </c>
      <c r="S23" s="67">
        <f t="shared" si="3"/>
        <v>18</v>
      </c>
    </row>
    <row r="24" spans="1:19" x14ac:dyDescent="0.3">
      <c r="A24" s="82" t="s">
        <v>1147</v>
      </c>
      <c r="B24" s="64">
        <f>VLOOKUP($A24,'Return Data'!$B$7:$R$1700,3,0)</f>
        <v>44026</v>
      </c>
      <c r="C24" s="65">
        <f>VLOOKUP($A24,'Return Data'!$B$7:$R$1700,4,0)</f>
        <v>27.315899999999999</v>
      </c>
      <c r="D24" s="65">
        <f>VLOOKUP($A24,'Return Data'!$B$7:$R$1700,9,0)</f>
        <v>34.484200000000001</v>
      </c>
      <c r="E24" s="66">
        <f t="shared" si="0"/>
        <v>5</v>
      </c>
      <c r="F24" s="65">
        <f>VLOOKUP($A24,'Return Data'!$B$7:$R$1700,10,0)</f>
        <v>26.0886</v>
      </c>
      <c r="G24" s="66">
        <f t="shared" si="1"/>
        <v>12</v>
      </c>
      <c r="H24" s="65">
        <f>VLOOKUP($A24,'Return Data'!$B$7:$R$1700,11,0)</f>
        <v>16.592600000000001</v>
      </c>
      <c r="I24" s="66">
        <f>RANK(H24,H$8:H$43,0)</f>
        <v>11</v>
      </c>
      <c r="J24" s="65">
        <f>VLOOKUP($A24,'Return Data'!$B$7:$R$1700,12,0)</f>
        <v>13.093999999999999</v>
      </c>
      <c r="K24" s="66">
        <f>RANK(J24,J$8:J$43,0)</f>
        <v>10</v>
      </c>
      <c r="L24" s="65">
        <f>VLOOKUP($A24,'Return Data'!$B$7:$R$1700,13,0)</f>
        <v>11.553900000000001</v>
      </c>
      <c r="M24" s="66">
        <f>RANK(L24,L$8:L$43,0)</f>
        <v>5</v>
      </c>
      <c r="N24" s="65">
        <f>VLOOKUP($A24,'Return Data'!$B$7:$R$1700,17,0)</f>
        <v>0.74709999999999999</v>
      </c>
      <c r="O24" s="66">
        <f>RANK(N24,N$8:N$43,0)</f>
        <v>27</v>
      </c>
      <c r="P24" s="65">
        <f>VLOOKUP($A24,'Return Data'!$B$7:$R$1700,14,0)</f>
        <v>1.3001</v>
      </c>
      <c r="Q24" s="66">
        <f>RANK(P24,P$8:P$43,0)</f>
        <v>28</v>
      </c>
      <c r="R24" s="65">
        <f>VLOOKUP($A24,'Return Data'!$B$7:$R$1700,16,0)</f>
        <v>5.8606999999999996</v>
      </c>
      <c r="S24" s="67">
        <f t="shared" si="3"/>
        <v>33</v>
      </c>
    </row>
    <row r="25" spans="1:19" x14ac:dyDescent="0.3">
      <c r="A25" s="82" t="s">
        <v>1148</v>
      </c>
      <c r="B25" s="64">
        <f>VLOOKUP($A25,'Return Data'!$B$7:$R$1700,3,0)</f>
        <v>44026</v>
      </c>
      <c r="C25" s="65">
        <f>VLOOKUP($A25,'Return Data'!$B$7:$R$1700,4,0)</f>
        <v>0.7853</v>
      </c>
      <c r="D25" s="65">
        <f>VLOOKUP($A25,'Return Data'!$B$7:$R$1700,9,0)</f>
        <v>0</v>
      </c>
      <c r="E25" s="66">
        <f t="shared" si="0"/>
        <v>34</v>
      </c>
      <c r="F25" s="65">
        <f>VLOOKUP($A25,'Return Data'!$B$7:$R$1700,10,0)</f>
        <v>-99.307900000000004</v>
      </c>
      <c r="G25" s="66">
        <f t="shared" si="1"/>
        <v>36</v>
      </c>
      <c r="H25" s="65">
        <f>VLOOKUP($A25,'Return Data'!$B$7:$R$1700,11,0)</f>
        <v>-51.5227</v>
      </c>
      <c r="I25" s="66">
        <f>RANK(H25,H$8:H$43,0)</f>
        <v>33</v>
      </c>
      <c r="J25" s="65">
        <f>VLOOKUP($A25,'Return Data'!$B$7:$R$1700,12,0)</f>
        <v>-53.288699999999999</v>
      </c>
      <c r="K25" s="66">
        <f>RANK(J25,J$8:J$43,0)</f>
        <v>32</v>
      </c>
      <c r="L25" s="65">
        <f>VLOOKUP($A25,'Return Data'!$B$7:$R$1700,13,0)</f>
        <v>-40.230899999999998</v>
      </c>
      <c r="M25" s="66">
        <f>RANK(L25,L$8:L$43,0)</f>
        <v>32</v>
      </c>
      <c r="N25" s="65"/>
      <c r="O25" s="66"/>
      <c r="P25" s="65"/>
      <c r="Q25" s="66"/>
      <c r="R25" s="65">
        <f>VLOOKUP($A25,'Return Data'!$B$7:$R$1700,16,0)</f>
        <v>-37.972700000000003</v>
      </c>
      <c r="S25" s="67">
        <f t="shared" si="3"/>
        <v>36</v>
      </c>
    </row>
    <row r="26" spans="1:19" x14ac:dyDescent="0.3">
      <c r="A26" s="82" t="s">
        <v>1152</v>
      </c>
      <c r="B26" s="64">
        <f>VLOOKUP($A26,'Return Data'!$B$7:$R$1700,3,0)</f>
        <v>44026</v>
      </c>
      <c r="C26" s="65">
        <f>VLOOKUP($A26,'Return Data'!$B$7:$R$1700,4,0)</f>
        <v>0.1016</v>
      </c>
      <c r="D26" s="65">
        <f>VLOOKUP($A26,'Return Data'!$B$7:$R$1700,9,0)</f>
        <v>9.0526</v>
      </c>
      <c r="E26" s="66">
        <f t="shared" si="0"/>
        <v>31</v>
      </c>
      <c r="F26" s="65">
        <f>VLOOKUP($A26,'Return Data'!$B$7:$R$1700,10,0)</f>
        <v>8.7809000000000008</v>
      </c>
      <c r="G26" s="66">
        <f t="shared" si="1"/>
        <v>31</v>
      </c>
      <c r="H26" s="65"/>
      <c r="I26" s="66"/>
      <c r="J26" s="65"/>
      <c r="K26" s="66"/>
      <c r="L26" s="65"/>
      <c r="M26" s="66"/>
      <c r="N26" s="65"/>
      <c r="O26" s="66"/>
      <c r="P26" s="65"/>
      <c r="Q26" s="66"/>
      <c r="R26" s="65">
        <f>VLOOKUP($A26,'Return Data'!$B$7:$R$1700,16,0)</f>
        <v>9.0595999999999997</v>
      </c>
      <c r="S26" s="67">
        <f t="shared" si="3"/>
        <v>6</v>
      </c>
    </row>
    <row r="27" spans="1:19" x14ac:dyDescent="0.3">
      <c r="A27" s="82" t="s">
        <v>1154</v>
      </c>
      <c r="B27" s="64">
        <f>VLOOKUP($A27,'Return Data'!$B$7:$R$1700,3,0)</f>
        <v>44026</v>
      </c>
      <c r="C27" s="65">
        <f>VLOOKUP($A27,'Return Data'!$B$7:$R$1700,4,0)</f>
        <v>13.7006</v>
      </c>
      <c r="D27" s="65">
        <f>VLOOKUP($A27,'Return Data'!$B$7:$R$1700,9,0)</f>
        <v>-19.628799999999998</v>
      </c>
      <c r="E27" s="66">
        <f t="shared" si="0"/>
        <v>36</v>
      </c>
      <c r="F27" s="65">
        <f>VLOOKUP($A27,'Return Data'!$B$7:$R$1700,10,0)</f>
        <v>4.3532999999999999</v>
      </c>
      <c r="G27" s="66">
        <f t="shared" si="1"/>
        <v>33</v>
      </c>
      <c r="H27" s="65">
        <f>VLOOKUP($A27,'Return Data'!$B$7:$R$1700,11,0)</f>
        <v>-5.4497</v>
      </c>
      <c r="I27" s="66">
        <f t="shared" ref="I27:I39" si="8">RANK(H27,H$8:H$43,0)</f>
        <v>29</v>
      </c>
      <c r="J27" s="65">
        <f>VLOOKUP($A27,'Return Data'!$B$7:$R$1700,12,0)</f>
        <v>-2.1665000000000001</v>
      </c>
      <c r="K27" s="66">
        <f t="shared" ref="K27:K39" si="9">RANK(J27,J$8:J$43,0)</f>
        <v>28</v>
      </c>
      <c r="L27" s="65">
        <f>VLOOKUP($A27,'Return Data'!$B$7:$R$1700,13,0)</f>
        <v>0.246</v>
      </c>
      <c r="M27" s="66">
        <f t="shared" ref="M27:M39" si="10">RANK(L27,L$8:L$43,0)</f>
        <v>27</v>
      </c>
      <c r="N27" s="65">
        <f>VLOOKUP($A27,'Return Data'!$B$7:$R$1700,17,0)</f>
        <v>3.1073</v>
      </c>
      <c r="O27" s="66">
        <f t="shared" ref="O27:O39" si="11">RANK(N27,N$8:N$43,0)</f>
        <v>23</v>
      </c>
      <c r="P27" s="65">
        <f>VLOOKUP($A27,'Return Data'!$B$7:$R$1700,14,0)</f>
        <v>3.7641</v>
      </c>
      <c r="Q27" s="66">
        <f t="shared" ref="Q27:Q39" si="12">RANK(P27,P$8:P$43,0)</f>
        <v>24</v>
      </c>
      <c r="R27" s="65">
        <f>VLOOKUP($A27,'Return Data'!$B$7:$R$1700,16,0)</f>
        <v>6.1288</v>
      </c>
      <c r="S27" s="67">
        <f t="shared" si="3"/>
        <v>32</v>
      </c>
    </row>
    <row r="28" spans="1:19" x14ac:dyDescent="0.3">
      <c r="A28" s="82" t="s">
        <v>1157</v>
      </c>
      <c r="B28" s="64">
        <f>VLOOKUP($A28,'Return Data'!$B$7:$R$1700,3,0)</f>
        <v>44026</v>
      </c>
      <c r="C28" s="65">
        <f>VLOOKUP($A28,'Return Data'!$B$7:$R$1700,4,0)</f>
        <v>95.642899999999997</v>
      </c>
      <c r="D28" s="65">
        <f>VLOOKUP($A28,'Return Data'!$B$7:$R$1700,9,0)</f>
        <v>35.382399999999997</v>
      </c>
      <c r="E28" s="66">
        <f t="shared" si="0"/>
        <v>3</v>
      </c>
      <c r="F28" s="65">
        <f>VLOOKUP($A28,'Return Data'!$B$7:$R$1700,10,0)</f>
        <v>35.224499999999999</v>
      </c>
      <c r="G28" s="66">
        <f t="shared" si="1"/>
        <v>1</v>
      </c>
      <c r="H28" s="65">
        <f>VLOOKUP($A28,'Return Data'!$B$7:$R$1700,11,0)</f>
        <v>20.269300000000001</v>
      </c>
      <c r="I28" s="66">
        <f t="shared" si="8"/>
        <v>3</v>
      </c>
      <c r="J28" s="65">
        <f>VLOOKUP($A28,'Return Data'!$B$7:$R$1700,12,0)</f>
        <v>14.793100000000001</v>
      </c>
      <c r="K28" s="66">
        <f t="shared" si="9"/>
        <v>2</v>
      </c>
      <c r="L28" s="65">
        <f>VLOOKUP($A28,'Return Data'!$B$7:$R$1700,13,0)</f>
        <v>11.444699999999999</v>
      </c>
      <c r="M28" s="66">
        <f t="shared" si="10"/>
        <v>6</v>
      </c>
      <c r="N28" s="65">
        <f>VLOOKUP($A28,'Return Data'!$B$7:$R$1700,17,0)</f>
        <v>12.430999999999999</v>
      </c>
      <c r="O28" s="66">
        <f t="shared" si="11"/>
        <v>4</v>
      </c>
      <c r="P28" s="65">
        <f>VLOOKUP($A28,'Return Data'!$B$7:$R$1700,14,0)</f>
        <v>7.9546000000000001</v>
      </c>
      <c r="Q28" s="66">
        <f t="shared" si="12"/>
        <v>9</v>
      </c>
      <c r="R28" s="65">
        <f>VLOOKUP($A28,'Return Data'!$B$7:$R$1700,16,0)</f>
        <v>9.5533000000000001</v>
      </c>
      <c r="S28" s="67">
        <f t="shared" si="3"/>
        <v>3</v>
      </c>
    </row>
    <row r="29" spans="1:19" x14ac:dyDescent="0.3">
      <c r="A29" s="82" t="s">
        <v>1160</v>
      </c>
      <c r="B29" s="64">
        <f>VLOOKUP($A29,'Return Data'!$B$7:$R$1700,3,0)</f>
        <v>44026</v>
      </c>
      <c r="C29" s="65">
        <f>VLOOKUP($A29,'Return Data'!$B$7:$R$1700,4,0)</f>
        <v>44.688400000000001</v>
      </c>
      <c r="D29" s="65">
        <f>VLOOKUP($A29,'Return Data'!$B$7:$R$1700,9,0)</f>
        <v>22.8432</v>
      </c>
      <c r="E29" s="66">
        <f t="shared" si="0"/>
        <v>18</v>
      </c>
      <c r="F29" s="65">
        <f>VLOOKUP($A29,'Return Data'!$B$7:$R$1700,10,0)</f>
        <v>26.303599999999999</v>
      </c>
      <c r="G29" s="66">
        <f t="shared" si="1"/>
        <v>11</v>
      </c>
      <c r="H29" s="65">
        <f>VLOOKUP($A29,'Return Data'!$B$7:$R$1700,11,0)</f>
        <v>16.7179</v>
      </c>
      <c r="I29" s="66">
        <f t="shared" si="8"/>
        <v>10</v>
      </c>
      <c r="J29" s="65">
        <f>VLOOKUP($A29,'Return Data'!$B$7:$R$1700,12,0)</f>
        <v>12.626300000000001</v>
      </c>
      <c r="K29" s="66">
        <f t="shared" si="9"/>
        <v>12</v>
      </c>
      <c r="L29" s="65">
        <f>VLOOKUP($A29,'Return Data'!$B$7:$R$1700,13,0)</f>
        <v>10.284700000000001</v>
      </c>
      <c r="M29" s="66">
        <f t="shared" si="10"/>
        <v>14</v>
      </c>
      <c r="N29" s="65">
        <f>VLOOKUP($A29,'Return Data'!$B$7:$R$1700,17,0)</f>
        <v>11.2554</v>
      </c>
      <c r="O29" s="66">
        <f t="shared" si="11"/>
        <v>9</v>
      </c>
      <c r="P29" s="65">
        <f>VLOOKUP($A29,'Return Data'!$B$7:$R$1700,14,0)</f>
        <v>7.7817999999999996</v>
      </c>
      <c r="Q29" s="66">
        <f t="shared" si="12"/>
        <v>10</v>
      </c>
      <c r="R29" s="65">
        <f>VLOOKUP($A29,'Return Data'!$B$7:$R$1700,16,0)</f>
        <v>8.7591999999999999</v>
      </c>
      <c r="S29" s="67">
        <f t="shared" si="3"/>
        <v>11</v>
      </c>
    </row>
    <row r="30" spans="1:19" x14ac:dyDescent="0.3">
      <c r="A30" s="82" t="s">
        <v>1161</v>
      </c>
      <c r="B30" s="64">
        <f>VLOOKUP($A30,'Return Data'!$B$7:$R$1700,3,0)</f>
        <v>44026</v>
      </c>
      <c r="C30" s="65">
        <f>VLOOKUP($A30,'Return Data'!$B$7:$R$1700,4,0)</f>
        <v>45.713000000000001</v>
      </c>
      <c r="D30" s="65">
        <f>VLOOKUP($A30,'Return Data'!$B$7:$R$1700,9,0)</f>
        <v>21.7638</v>
      </c>
      <c r="E30" s="66">
        <f t="shared" si="0"/>
        <v>20</v>
      </c>
      <c r="F30" s="65">
        <f>VLOOKUP($A30,'Return Data'!$B$7:$R$1700,10,0)</f>
        <v>20.471299999999999</v>
      </c>
      <c r="G30" s="66">
        <f t="shared" si="1"/>
        <v>20</v>
      </c>
      <c r="H30" s="65">
        <f>VLOOKUP($A30,'Return Data'!$B$7:$R$1700,11,0)</f>
        <v>13.984400000000001</v>
      </c>
      <c r="I30" s="66">
        <f t="shared" si="8"/>
        <v>18</v>
      </c>
      <c r="J30" s="65">
        <f>VLOOKUP($A30,'Return Data'!$B$7:$R$1700,12,0)</f>
        <v>11.043900000000001</v>
      </c>
      <c r="K30" s="66">
        <f t="shared" si="9"/>
        <v>17</v>
      </c>
      <c r="L30" s="65">
        <f>VLOOKUP($A30,'Return Data'!$B$7:$R$1700,13,0)</f>
        <v>9.3461999999999996</v>
      </c>
      <c r="M30" s="66">
        <f t="shared" si="10"/>
        <v>18</v>
      </c>
      <c r="N30" s="65">
        <f>VLOOKUP($A30,'Return Data'!$B$7:$R$1700,17,0)</f>
        <v>9.5466999999999995</v>
      </c>
      <c r="O30" s="66">
        <f t="shared" si="11"/>
        <v>14</v>
      </c>
      <c r="P30" s="65">
        <f>VLOOKUP($A30,'Return Data'!$B$7:$R$1700,14,0)</f>
        <v>5.8262</v>
      </c>
      <c r="Q30" s="66">
        <f t="shared" si="12"/>
        <v>21</v>
      </c>
      <c r="R30" s="65">
        <f>VLOOKUP($A30,'Return Data'!$B$7:$R$1700,16,0)</f>
        <v>7.9562999999999997</v>
      </c>
      <c r="S30" s="67">
        <f t="shared" si="3"/>
        <v>21</v>
      </c>
    </row>
    <row r="31" spans="1:19" x14ac:dyDescent="0.3">
      <c r="A31" s="82" t="s">
        <v>1163</v>
      </c>
      <c r="B31" s="64">
        <f>VLOOKUP($A31,'Return Data'!$B$7:$R$1700,3,0)</f>
        <v>44026</v>
      </c>
      <c r="C31" s="65">
        <f>VLOOKUP($A31,'Return Data'!$B$7:$R$1700,4,0)</f>
        <v>34.187600000000003</v>
      </c>
      <c r="D31" s="65">
        <f>VLOOKUP($A31,'Return Data'!$B$7:$R$1700,9,0)</f>
        <v>17.1907</v>
      </c>
      <c r="E31" s="66">
        <f t="shared" si="0"/>
        <v>28</v>
      </c>
      <c r="F31" s="65">
        <f>VLOOKUP($A31,'Return Data'!$B$7:$R$1700,10,0)</f>
        <v>21.72</v>
      </c>
      <c r="G31" s="66">
        <f t="shared" si="1"/>
        <v>19</v>
      </c>
      <c r="H31" s="65">
        <f>VLOOKUP($A31,'Return Data'!$B$7:$R$1700,11,0)</f>
        <v>14.966100000000001</v>
      </c>
      <c r="I31" s="66">
        <f t="shared" si="8"/>
        <v>15</v>
      </c>
      <c r="J31" s="65">
        <f>VLOOKUP($A31,'Return Data'!$B$7:$R$1700,12,0)</f>
        <v>10.9625</v>
      </c>
      <c r="K31" s="66">
        <f t="shared" si="9"/>
        <v>18</v>
      </c>
      <c r="L31" s="65">
        <f>VLOOKUP($A31,'Return Data'!$B$7:$R$1700,13,0)</f>
        <v>8.7933000000000003</v>
      </c>
      <c r="M31" s="66">
        <f t="shared" si="10"/>
        <v>19</v>
      </c>
      <c r="N31" s="65">
        <f>VLOOKUP($A31,'Return Data'!$B$7:$R$1700,17,0)</f>
        <v>11.322100000000001</v>
      </c>
      <c r="O31" s="66">
        <f t="shared" si="11"/>
        <v>8</v>
      </c>
      <c r="P31" s="65">
        <f>VLOOKUP($A31,'Return Data'!$B$7:$R$1700,14,0)</f>
        <v>6.9542999999999999</v>
      </c>
      <c r="Q31" s="66">
        <f t="shared" si="12"/>
        <v>17</v>
      </c>
      <c r="R31" s="65">
        <f>VLOOKUP($A31,'Return Data'!$B$7:$R$1700,16,0)</f>
        <v>7.2319000000000004</v>
      </c>
      <c r="S31" s="67">
        <f t="shared" si="3"/>
        <v>29</v>
      </c>
    </row>
    <row r="32" spans="1:19" x14ac:dyDescent="0.3">
      <c r="A32" s="82" t="s">
        <v>1165</v>
      </c>
      <c r="B32" s="64">
        <f>VLOOKUP($A32,'Return Data'!$B$7:$R$1700,3,0)</f>
        <v>44026</v>
      </c>
      <c r="C32" s="65">
        <f>VLOOKUP($A32,'Return Data'!$B$7:$R$1700,4,0)</f>
        <v>30.152699999999999</v>
      </c>
      <c r="D32" s="65">
        <f>VLOOKUP($A32,'Return Data'!$B$7:$R$1700,9,0)</f>
        <v>30.377300000000002</v>
      </c>
      <c r="E32" s="66">
        <f t="shared" si="0"/>
        <v>11</v>
      </c>
      <c r="F32" s="65">
        <f>VLOOKUP($A32,'Return Data'!$B$7:$R$1700,10,0)</f>
        <v>28.564</v>
      </c>
      <c r="G32" s="66">
        <f t="shared" si="1"/>
        <v>3</v>
      </c>
      <c r="H32" s="65">
        <f>VLOOKUP($A32,'Return Data'!$B$7:$R$1700,11,0)</f>
        <v>16.9998</v>
      </c>
      <c r="I32" s="66">
        <f t="shared" si="8"/>
        <v>9</v>
      </c>
      <c r="J32" s="65">
        <f>VLOOKUP($A32,'Return Data'!$B$7:$R$1700,12,0)</f>
        <v>14.305199999999999</v>
      </c>
      <c r="K32" s="66">
        <f t="shared" si="9"/>
        <v>6</v>
      </c>
      <c r="L32" s="65">
        <f>VLOOKUP($A32,'Return Data'!$B$7:$R$1700,13,0)</f>
        <v>12.934799999999999</v>
      </c>
      <c r="M32" s="66">
        <f t="shared" si="10"/>
        <v>1</v>
      </c>
      <c r="N32" s="65">
        <f>VLOOKUP($A32,'Return Data'!$B$7:$R$1700,17,0)</f>
        <v>11.6371</v>
      </c>
      <c r="O32" s="66">
        <f t="shared" si="11"/>
        <v>6</v>
      </c>
      <c r="P32" s="65">
        <f>VLOOKUP($A32,'Return Data'!$B$7:$R$1700,14,0)</f>
        <v>8.3392999999999997</v>
      </c>
      <c r="Q32" s="66">
        <f t="shared" si="12"/>
        <v>5</v>
      </c>
      <c r="R32" s="65">
        <f>VLOOKUP($A32,'Return Data'!$B$7:$R$1700,16,0)</f>
        <v>9.7079000000000004</v>
      </c>
      <c r="S32" s="67">
        <f t="shared" si="3"/>
        <v>2</v>
      </c>
    </row>
    <row r="33" spans="1:19" x14ac:dyDescent="0.3">
      <c r="A33" s="82" t="s">
        <v>1168</v>
      </c>
      <c r="B33" s="64">
        <f>VLOOKUP($A33,'Return Data'!$B$7:$R$1700,3,0)</f>
        <v>44026</v>
      </c>
      <c r="C33" s="65">
        <f>VLOOKUP($A33,'Return Data'!$B$7:$R$1700,4,0)</f>
        <v>52.732799999999997</v>
      </c>
      <c r="D33" s="65">
        <f>VLOOKUP($A33,'Return Data'!$B$7:$R$1700,9,0)</f>
        <v>19.682099999999998</v>
      </c>
      <c r="E33" s="66">
        <f t="shared" si="0"/>
        <v>23</v>
      </c>
      <c r="F33" s="65">
        <f>VLOOKUP($A33,'Return Data'!$B$7:$R$1700,10,0)</f>
        <v>27.6416</v>
      </c>
      <c r="G33" s="66">
        <f t="shared" si="1"/>
        <v>6</v>
      </c>
      <c r="H33" s="65">
        <f>VLOOKUP($A33,'Return Data'!$B$7:$R$1700,11,0)</f>
        <v>20.702000000000002</v>
      </c>
      <c r="I33" s="66">
        <f t="shared" si="8"/>
        <v>2</v>
      </c>
      <c r="J33" s="65">
        <f>VLOOKUP($A33,'Return Data'!$B$7:$R$1700,12,0)</f>
        <v>14.0076</v>
      </c>
      <c r="K33" s="66">
        <f t="shared" si="9"/>
        <v>7</v>
      </c>
      <c r="L33" s="65">
        <f>VLOOKUP($A33,'Return Data'!$B$7:$R$1700,13,0)</f>
        <v>11.393800000000001</v>
      </c>
      <c r="M33" s="66">
        <f t="shared" si="10"/>
        <v>7</v>
      </c>
      <c r="N33" s="65">
        <f>VLOOKUP($A33,'Return Data'!$B$7:$R$1700,17,0)</f>
        <v>12.965199999999999</v>
      </c>
      <c r="O33" s="66">
        <f t="shared" si="11"/>
        <v>2</v>
      </c>
      <c r="P33" s="65">
        <f>VLOOKUP($A33,'Return Data'!$B$7:$R$1700,14,0)</f>
        <v>8.3215000000000003</v>
      </c>
      <c r="Q33" s="66">
        <f t="shared" si="12"/>
        <v>6</v>
      </c>
      <c r="R33" s="65">
        <f>VLOOKUP($A33,'Return Data'!$B$7:$R$1700,16,0)</f>
        <v>8.6623999999999999</v>
      </c>
      <c r="S33" s="67">
        <f t="shared" si="3"/>
        <v>12</v>
      </c>
    </row>
    <row r="34" spans="1:19" x14ac:dyDescent="0.3">
      <c r="A34" s="82" t="s">
        <v>1169</v>
      </c>
      <c r="B34" s="64">
        <f>VLOOKUP($A34,'Return Data'!$B$7:$R$1700,3,0)</f>
        <v>44026</v>
      </c>
      <c r="C34" s="65">
        <f>VLOOKUP($A34,'Return Data'!$B$7:$R$1700,4,0)</f>
        <v>49.589199999999998</v>
      </c>
      <c r="D34" s="65">
        <f>VLOOKUP($A34,'Return Data'!$B$7:$R$1700,9,0)</f>
        <v>33.942</v>
      </c>
      <c r="E34" s="66">
        <f t="shared" si="0"/>
        <v>7</v>
      </c>
      <c r="F34" s="65">
        <f>VLOOKUP($A34,'Return Data'!$B$7:$R$1700,10,0)</f>
        <v>26.450900000000001</v>
      </c>
      <c r="G34" s="66">
        <f t="shared" si="1"/>
        <v>10</v>
      </c>
      <c r="H34" s="65">
        <f>VLOOKUP($A34,'Return Data'!$B$7:$R$1700,11,0)</f>
        <v>17.898599999999998</v>
      </c>
      <c r="I34" s="66">
        <f t="shared" si="8"/>
        <v>8</v>
      </c>
      <c r="J34" s="65">
        <f>VLOOKUP($A34,'Return Data'!$B$7:$R$1700,12,0)</f>
        <v>6.7774000000000001</v>
      </c>
      <c r="K34" s="66">
        <f t="shared" si="9"/>
        <v>26</v>
      </c>
      <c r="L34" s="65">
        <f>VLOOKUP($A34,'Return Data'!$B$7:$R$1700,13,0)</f>
        <v>5.7563000000000004</v>
      </c>
      <c r="M34" s="66">
        <f t="shared" si="10"/>
        <v>26</v>
      </c>
      <c r="N34" s="65">
        <f>VLOOKUP($A34,'Return Data'!$B$7:$R$1700,17,0)</f>
        <v>2.3271999999999999</v>
      </c>
      <c r="O34" s="66">
        <f t="shared" si="11"/>
        <v>26</v>
      </c>
      <c r="P34" s="65">
        <f>VLOOKUP($A34,'Return Data'!$B$7:$R$1700,14,0)</f>
        <v>2.0611999999999999</v>
      </c>
      <c r="Q34" s="66">
        <f t="shared" si="12"/>
        <v>27</v>
      </c>
      <c r="R34" s="65">
        <f>VLOOKUP($A34,'Return Data'!$B$7:$R$1700,16,0)</f>
        <v>6.4894999999999996</v>
      </c>
      <c r="S34" s="67">
        <f t="shared" si="3"/>
        <v>30</v>
      </c>
    </row>
    <row r="35" spans="1:19" x14ac:dyDescent="0.3">
      <c r="A35" s="82" t="s">
        <v>1172</v>
      </c>
      <c r="B35" s="64">
        <f>VLOOKUP($A35,'Return Data'!$B$7:$R$1700,3,0)</f>
        <v>44026</v>
      </c>
      <c r="C35" s="65">
        <f>VLOOKUP($A35,'Return Data'!$B$7:$R$1700,4,0)</f>
        <v>59.3523</v>
      </c>
      <c r="D35" s="65">
        <f>VLOOKUP($A35,'Return Data'!$B$7:$R$1700,9,0)</f>
        <v>20.908799999999999</v>
      </c>
      <c r="E35" s="66">
        <f t="shared" si="0"/>
        <v>21</v>
      </c>
      <c r="F35" s="65">
        <f>VLOOKUP($A35,'Return Data'!$B$7:$R$1700,10,0)</f>
        <v>26.4697</v>
      </c>
      <c r="G35" s="66">
        <f t="shared" si="1"/>
        <v>9</v>
      </c>
      <c r="H35" s="65">
        <f>VLOOKUP($A35,'Return Data'!$B$7:$R$1700,11,0)</f>
        <v>18.987400000000001</v>
      </c>
      <c r="I35" s="66">
        <f t="shared" si="8"/>
        <v>5</v>
      </c>
      <c r="J35" s="65">
        <f>VLOOKUP($A35,'Return Data'!$B$7:$R$1700,12,0)</f>
        <v>13.766400000000001</v>
      </c>
      <c r="K35" s="66">
        <f t="shared" si="9"/>
        <v>8</v>
      </c>
      <c r="L35" s="65">
        <f>VLOOKUP($A35,'Return Data'!$B$7:$R$1700,13,0)</f>
        <v>11.0207</v>
      </c>
      <c r="M35" s="66">
        <f t="shared" si="10"/>
        <v>10</v>
      </c>
      <c r="N35" s="65">
        <f>VLOOKUP($A35,'Return Data'!$B$7:$R$1700,17,0)</f>
        <v>11.6762</v>
      </c>
      <c r="O35" s="66">
        <f t="shared" si="11"/>
        <v>5</v>
      </c>
      <c r="P35" s="65">
        <f>VLOOKUP($A35,'Return Data'!$B$7:$R$1700,14,0)</f>
        <v>7.4165000000000001</v>
      </c>
      <c r="Q35" s="66">
        <f t="shared" si="12"/>
        <v>12</v>
      </c>
      <c r="R35" s="65">
        <f>VLOOKUP($A35,'Return Data'!$B$7:$R$1700,16,0)</f>
        <v>9.0074000000000005</v>
      </c>
      <c r="S35" s="67">
        <f t="shared" si="3"/>
        <v>8</v>
      </c>
    </row>
    <row r="36" spans="1:19" x14ac:dyDescent="0.3">
      <c r="A36" s="82" t="s">
        <v>1173</v>
      </c>
      <c r="B36" s="64">
        <f>VLOOKUP($A36,'Return Data'!$B$7:$R$1700,3,0)</f>
        <v>44026</v>
      </c>
      <c r="C36" s="65">
        <f>VLOOKUP($A36,'Return Data'!$B$7:$R$1700,4,0)</f>
        <v>56.525300000000001</v>
      </c>
      <c r="D36" s="65">
        <f>VLOOKUP($A36,'Return Data'!$B$7:$R$1700,9,0)</f>
        <v>19.518599999999999</v>
      </c>
      <c r="E36" s="66">
        <f t="shared" si="0"/>
        <v>24</v>
      </c>
      <c r="F36" s="65">
        <f>VLOOKUP($A36,'Return Data'!$B$7:$R$1700,10,0)</f>
        <v>26.686299999999999</v>
      </c>
      <c r="G36" s="66">
        <f t="shared" si="1"/>
        <v>7</v>
      </c>
      <c r="H36" s="65">
        <f>VLOOKUP($A36,'Return Data'!$B$7:$R$1700,11,0)</f>
        <v>15.5062</v>
      </c>
      <c r="I36" s="66">
        <f t="shared" si="8"/>
        <v>14</v>
      </c>
      <c r="J36" s="65">
        <f>VLOOKUP($A36,'Return Data'!$B$7:$R$1700,12,0)</f>
        <v>11.9338</v>
      </c>
      <c r="K36" s="66">
        <f t="shared" si="9"/>
        <v>14</v>
      </c>
      <c r="L36" s="65">
        <f>VLOOKUP($A36,'Return Data'!$B$7:$R$1700,13,0)</f>
        <v>10.108700000000001</v>
      </c>
      <c r="M36" s="66">
        <f t="shared" si="10"/>
        <v>16</v>
      </c>
      <c r="N36" s="65">
        <f>VLOOKUP($A36,'Return Data'!$B$7:$R$1700,17,0)</f>
        <v>11.013</v>
      </c>
      <c r="O36" s="66">
        <f t="shared" si="11"/>
        <v>11</v>
      </c>
      <c r="P36" s="65">
        <f>VLOOKUP($A36,'Return Data'!$B$7:$R$1700,14,0)</f>
        <v>7.3158000000000003</v>
      </c>
      <c r="Q36" s="66">
        <f t="shared" si="12"/>
        <v>13</v>
      </c>
      <c r="R36" s="65">
        <f>VLOOKUP($A36,'Return Data'!$B$7:$R$1700,16,0)</f>
        <v>8.4306999999999999</v>
      </c>
      <c r="S36" s="67">
        <f t="shared" si="3"/>
        <v>13</v>
      </c>
    </row>
    <row r="37" spans="1:19" x14ac:dyDescent="0.3">
      <c r="A37" s="82" t="s">
        <v>1175</v>
      </c>
      <c r="B37" s="64">
        <f>VLOOKUP($A37,'Return Data'!$B$7:$R$1700,3,0)</f>
        <v>44026</v>
      </c>
      <c r="C37" s="65">
        <f>VLOOKUP($A37,'Return Data'!$B$7:$R$1700,4,0)</f>
        <v>70.048000000000002</v>
      </c>
      <c r="D37" s="65">
        <f>VLOOKUP($A37,'Return Data'!$B$7:$R$1700,9,0)</f>
        <v>20.363</v>
      </c>
      <c r="E37" s="66">
        <f t="shared" si="0"/>
        <v>22</v>
      </c>
      <c r="F37" s="65">
        <f>VLOOKUP($A37,'Return Data'!$B$7:$R$1700,10,0)</f>
        <v>23.956600000000002</v>
      </c>
      <c r="G37" s="66">
        <f t="shared" si="1"/>
        <v>15</v>
      </c>
      <c r="H37" s="65">
        <f>VLOOKUP($A37,'Return Data'!$B$7:$R$1700,11,0)</f>
        <v>18.380299999999998</v>
      </c>
      <c r="I37" s="66">
        <f t="shared" si="8"/>
        <v>7</v>
      </c>
      <c r="J37" s="65">
        <f>VLOOKUP($A37,'Return Data'!$B$7:$R$1700,12,0)</f>
        <v>12.908799999999999</v>
      </c>
      <c r="K37" s="66">
        <f t="shared" si="9"/>
        <v>11</v>
      </c>
      <c r="L37" s="65">
        <f>VLOOKUP($A37,'Return Data'!$B$7:$R$1700,13,0)</f>
        <v>11.0265</v>
      </c>
      <c r="M37" s="66">
        <f t="shared" si="10"/>
        <v>9</v>
      </c>
      <c r="N37" s="65">
        <f>VLOOKUP($A37,'Return Data'!$B$7:$R$1700,17,0)</f>
        <v>12.952199999999999</v>
      </c>
      <c r="O37" s="66">
        <f t="shared" si="11"/>
        <v>3</v>
      </c>
      <c r="P37" s="65">
        <f>VLOOKUP($A37,'Return Data'!$B$7:$R$1700,14,0)</f>
        <v>8.35</v>
      </c>
      <c r="Q37" s="66">
        <f t="shared" si="12"/>
        <v>4</v>
      </c>
      <c r="R37" s="65">
        <f>VLOOKUP($A37,'Return Data'!$B$7:$R$1700,16,0)</f>
        <v>9.0312999999999999</v>
      </c>
      <c r="S37" s="67">
        <f t="shared" si="3"/>
        <v>7</v>
      </c>
    </row>
    <row r="38" spans="1:19" x14ac:dyDescent="0.3">
      <c r="A38" s="82" t="s">
        <v>1178</v>
      </c>
      <c r="B38" s="64">
        <f>VLOOKUP($A38,'Return Data'!$B$7:$R$1700,3,0)</f>
        <v>44026</v>
      </c>
      <c r="C38" s="65">
        <f>VLOOKUP($A38,'Return Data'!$B$7:$R$1700,4,0)</f>
        <v>52.909799999999997</v>
      </c>
      <c r="D38" s="65">
        <f>VLOOKUP($A38,'Return Data'!$B$7:$R$1700,9,0)</f>
        <v>23.951899999999998</v>
      </c>
      <c r="E38" s="66">
        <f t="shared" si="0"/>
        <v>15</v>
      </c>
      <c r="F38" s="65">
        <f>VLOOKUP($A38,'Return Data'!$B$7:$R$1700,10,0)</f>
        <v>23.603999999999999</v>
      </c>
      <c r="G38" s="66">
        <f t="shared" si="1"/>
        <v>16</v>
      </c>
      <c r="H38" s="65">
        <f>VLOOKUP($A38,'Return Data'!$B$7:$R$1700,11,0)</f>
        <v>15.5634</v>
      </c>
      <c r="I38" s="66">
        <f t="shared" si="8"/>
        <v>13</v>
      </c>
      <c r="J38" s="65">
        <f>VLOOKUP($A38,'Return Data'!$B$7:$R$1700,12,0)</f>
        <v>14.7159</v>
      </c>
      <c r="K38" s="66">
        <f t="shared" si="9"/>
        <v>3</v>
      </c>
      <c r="L38" s="65">
        <f>VLOOKUP($A38,'Return Data'!$B$7:$R$1700,13,0)</f>
        <v>12.696</v>
      </c>
      <c r="M38" s="66">
        <f t="shared" si="10"/>
        <v>2</v>
      </c>
      <c r="N38" s="65">
        <f>VLOOKUP($A38,'Return Data'!$B$7:$R$1700,17,0)</f>
        <v>11.598699999999999</v>
      </c>
      <c r="O38" s="66">
        <f t="shared" si="11"/>
        <v>7</v>
      </c>
      <c r="P38" s="65">
        <f>VLOOKUP($A38,'Return Data'!$B$7:$R$1700,14,0)</f>
        <v>8.3185000000000002</v>
      </c>
      <c r="Q38" s="66">
        <f t="shared" si="12"/>
        <v>7</v>
      </c>
      <c r="R38" s="65">
        <f>VLOOKUP($A38,'Return Data'!$B$7:$R$1700,16,0)</f>
        <v>7.97</v>
      </c>
      <c r="S38" s="67">
        <f t="shared" si="3"/>
        <v>20</v>
      </c>
    </row>
    <row r="39" spans="1:19" x14ac:dyDescent="0.3">
      <c r="A39" s="82" t="s">
        <v>1180</v>
      </c>
      <c r="B39" s="64">
        <f>VLOOKUP($A39,'Return Data'!$B$7:$R$1700,3,0)</f>
        <v>44026</v>
      </c>
      <c r="C39" s="65">
        <f>VLOOKUP($A39,'Return Data'!$B$7:$R$1700,4,0)</f>
        <v>63.827100000000002</v>
      </c>
      <c r="D39" s="65">
        <f>VLOOKUP($A39,'Return Data'!$B$7:$R$1700,9,0)</f>
        <v>36.434600000000003</v>
      </c>
      <c r="E39" s="66">
        <f t="shared" si="0"/>
        <v>2</v>
      </c>
      <c r="F39" s="65">
        <f>VLOOKUP($A39,'Return Data'!$B$7:$R$1700,10,0)</f>
        <v>28.430299999999999</v>
      </c>
      <c r="G39" s="66">
        <f t="shared" si="1"/>
        <v>4</v>
      </c>
      <c r="H39" s="65">
        <f>VLOOKUP($A39,'Return Data'!$B$7:$R$1700,11,0)</f>
        <v>18.429300000000001</v>
      </c>
      <c r="I39" s="66">
        <f t="shared" si="8"/>
        <v>6</v>
      </c>
      <c r="J39" s="65">
        <f>VLOOKUP($A39,'Return Data'!$B$7:$R$1700,12,0)</f>
        <v>14.6677</v>
      </c>
      <c r="K39" s="66">
        <f t="shared" si="9"/>
        <v>4</v>
      </c>
      <c r="L39" s="65">
        <f>VLOOKUP($A39,'Return Data'!$B$7:$R$1700,13,0)</f>
        <v>11.821899999999999</v>
      </c>
      <c r="M39" s="66">
        <f t="shared" si="10"/>
        <v>4</v>
      </c>
      <c r="N39" s="65">
        <f>VLOOKUP($A39,'Return Data'!$B$7:$R$1700,17,0)</f>
        <v>10.604900000000001</v>
      </c>
      <c r="O39" s="66">
        <f t="shared" si="11"/>
        <v>13</v>
      </c>
      <c r="P39" s="65">
        <f>VLOOKUP($A39,'Return Data'!$B$7:$R$1700,14,0)</f>
        <v>6.9756999999999998</v>
      </c>
      <c r="Q39" s="66">
        <f t="shared" si="12"/>
        <v>16</v>
      </c>
      <c r="R39" s="65">
        <f>VLOOKUP($A39,'Return Data'!$B$7:$R$1700,16,0)</f>
        <v>8.3072999999999997</v>
      </c>
      <c r="S39" s="67">
        <f t="shared" si="3"/>
        <v>15</v>
      </c>
    </row>
    <row r="40" spans="1:19" x14ac:dyDescent="0.3">
      <c r="A40" s="82" t="s">
        <v>1182</v>
      </c>
      <c r="B40" s="64">
        <f>VLOOKUP($A40,'Return Data'!$B$7:$R$1700,3,0)</f>
        <v>44026</v>
      </c>
      <c r="C40" s="65">
        <f>VLOOKUP($A40,'Return Data'!$B$7:$R$1700,4,0)</f>
        <v>1.9805999999999999</v>
      </c>
      <c r="D40" s="65">
        <f>VLOOKUP($A40,'Return Data'!$B$7:$R$1700,9,0)</f>
        <v>8.7043999999999997</v>
      </c>
      <c r="E40" s="66">
        <f t="shared" si="0"/>
        <v>32</v>
      </c>
      <c r="F40" s="65">
        <f>VLOOKUP($A40,'Return Data'!$B$7:$R$1700,10,0)</f>
        <v>8.8046000000000006</v>
      </c>
      <c r="G40" s="66">
        <f t="shared" si="1"/>
        <v>30</v>
      </c>
      <c r="H40" s="65"/>
      <c r="I40" s="66"/>
      <c r="J40" s="65"/>
      <c r="K40" s="66"/>
      <c r="L40" s="65"/>
      <c r="M40" s="66"/>
      <c r="N40" s="65"/>
      <c r="O40" s="66"/>
      <c r="P40" s="65"/>
      <c r="Q40" s="66"/>
      <c r="R40" s="65">
        <f>VLOOKUP($A40,'Return Data'!$B$7:$R$1700,16,0)</f>
        <v>8.8484999999999996</v>
      </c>
      <c r="S40" s="67">
        <f t="shared" si="3"/>
        <v>9</v>
      </c>
    </row>
    <row r="41" spans="1:19" x14ac:dyDescent="0.3">
      <c r="A41" s="82" t="s">
        <v>1184</v>
      </c>
      <c r="B41" s="64">
        <f>VLOOKUP($A41,'Return Data'!$B$7:$R$1700,3,0)</f>
        <v>44026</v>
      </c>
      <c r="C41" s="65">
        <f>VLOOKUP($A41,'Return Data'!$B$7:$R$1700,4,0)</f>
        <v>50.034199999999998</v>
      </c>
      <c r="D41" s="65">
        <f>VLOOKUP($A41,'Return Data'!$B$7:$R$1700,9,0)</f>
        <v>21.813300000000002</v>
      </c>
      <c r="E41" s="66">
        <f t="shared" si="0"/>
        <v>19</v>
      </c>
      <c r="F41" s="65">
        <f>VLOOKUP($A41,'Return Data'!$B$7:$R$1700,10,0)</f>
        <v>27.735700000000001</v>
      </c>
      <c r="G41" s="66">
        <f t="shared" si="1"/>
        <v>5</v>
      </c>
      <c r="H41" s="65">
        <f>VLOOKUP($A41,'Return Data'!$B$7:$R$1700,11,0)</f>
        <v>-0.36009999999999998</v>
      </c>
      <c r="I41" s="66">
        <f>RANK(H41,H$8:H$43,0)</f>
        <v>28</v>
      </c>
      <c r="J41" s="65">
        <f>VLOOKUP($A41,'Return Data'!$B$7:$R$1700,12,0)</f>
        <v>-0.42859999999999998</v>
      </c>
      <c r="K41" s="66">
        <f>RANK(J41,J$8:J$43,0)</f>
        <v>27</v>
      </c>
      <c r="L41" s="65">
        <f>VLOOKUP($A41,'Return Data'!$B$7:$R$1700,13,0)</f>
        <v>-0.93569999999999998</v>
      </c>
      <c r="M41" s="66">
        <f>RANK(L41,L$8:L$43,0)</f>
        <v>28</v>
      </c>
      <c r="N41" s="65">
        <f>VLOOKUP($A41,'Return Data'!$B$7:$R$1700,17,0)</f>
        <v>-1.7387999999999999</v>
      </c>
      <c r="O41" s="66">
        <f>RANK(N41,N$8:N$43,0)</f>
        <v>29</v>
      </c>
      <c r="P41" s="65">
        <f>VLOOKUP($A41,'Return Data'!$B$7:$R$1700,14,0)</f>
        <v>-1.0054000000000001</v>
      </c>
      <c r="Q41" s="66">
        <f>RANK(P41,P$8:P$43,0)</f>
        <v>29</v>
      </c>
      <c r="R41" s="65">
        <f>VLOOKUP($A41,'Return Data'!$B$7:$R$1700,16,0)</f>
        <v>7.5609999999999999</v>
      </c>
      <c r="S41" s="67">
        <f t="shared" si="3"/>
        <v>27</v>
      </c>
    </row>
    <row r="42" spans="1:19" x14ac:dyDescent="0.3">
      <c r="A42" s="82" t="s">
        <v>1039</v>
      </c>
      <c r="B42" s="64">
        <f>VLOOKUP($A42,'Return Data'!$B$7:$R$1700,3,0)</f>
        <v>44026</v>
      </c>
      <c r="C42" s="65">
        <f>VLOOKUP($A42,'Return Data'!$B$7:$R$1700,4,0)</f>
        <v>70.407300000000006</v>
      </c>
      <c r="D42" s="65">
        <f>VLOOKUP($A42,'Return Data'!$B$7:$R$1700,9,0)</f>
        <v>15.5992</v>
      </c>
      <c r="E42" s="66">
        <f t="shared" si="0"/>
        <v>30</v>
      </c>
      <c r="F42" s="65">
        <f>VLOOKUP($A42,'Return Data'!$B$7:$R$1700,10,0)</f>
        <v>26.519500000000001</v>
      </c>
      <c r="G42" s="66">
        <f t="shared" si="1"/>
        <v>8</v>
      </c>
      <c r="H42" s="65">
        <f>VLOOKUP($A42,'Return Data'!$B$7:$R$1700,11,0)</f>
        <v>19.121600000000001</v>
      </c>
      <c r="I42" s="66">
        <f>RANK(H42,H$8:H$43,0)</f>
        <v>4</v>
      </c>
      <c r="J42" s="65">
        <f>VLOOKUP($A42,'Return Data'!$B$7:$R$1700,12,0)</f>
        <v>14.6067</v>
      </c>
      <c r="K42" s="66">
        <f>RANK(J42,J$8:J$43,0)</f>
        <v>5</v>
      </c>
      <c r="L42" s="65">
        <f>VLOOKUP($A42,'Return Data'!$B$7:$R$1700,13,0)</f>
        <v>10.3208</v>
      </c>
      <c r="M42" s="66">
        <f>RANK(L42,L$8:L$43,0)</f>
        <v>13</v>
      </c>
      <c r="N42" s="65">
        <f>VLOOKUP($A42,'Return Data'!$B$7:$R$1700,17,0)</f>
        <v>13.519500000000001</v>
      </c>
      <c r="O42" s="66">
        <f>RANK(N42,N$8:N$43,0)</f>
        <v>1</v>
      </c>
      <c r="P42" s="65">
        <f>VLOOKUP($A42,'Return Data'!$B$7:$R$1700,14,0)</f>
        <v>8.9151000000000007</v>
      </c>
      <c r="Q42" s="66">
        <f>RANK(P42,P$8:P$43,0)</f>
        <v>1</v>
      </c>
      <c r="R42" s="65">
        <f>VLOOKUP($A42,'Return Data'!$B$7:$R$1700,16,0)</f>
        <v>9.2636000000000003</v>
      </c>
      <c r="S42" s="67">
        <f t="shared" si="3"/>
        <v>5</v>
      </c>
    </row>
    <row r="43" spans="1:19" x14ac:dyDescent="0.3">
      <c r="A43" s="82" t="s">
        <v>1041</v>
      </c>
      <c r="B43" s="64">
        <f>VLOOKUP($A43,'Return Data'!$B$7:$R$1700,3,0)</f>
        <v>44026</v>
      </c>
      <c r="C43" s="65">
        <f>VLOOKUP($A43,'Return Data'!$B$7:$R$1700,4,0)</f>
        <v>13.7639</v>
      </c>
      <c r="D43" s="65">
        <f>VLOOKUP($A43,'Return Data'!$B$7:$R$1700,9,0)</f>
        <v>34.061399999999999</v>
      </c>
      <c r="E43" s="66">
        <f t="shared" si="0"/>
        <v>6</v>
      </c>
      <c r="F43" s="65">
        <f>VLOOKUP($A43,'Return Data'!$B$7:$R$1700,10,0)</f>
        <v>34.713299999999997</v>
      </c>
      <c r="G43" s="66">
        <f t="shared" si="1"/>
        <v>2</v>
      </c>
      <c r="H43" s="65">
        <f>VLOOKUP($A43,'Return Data'!$B$7:$R$1700,11,0)</f>
        <v>24.591699999999999</v>
      </c>
      <c r="I43" s="66">
        <f>RANK(H43,H$8:H$43,0)</f>
        <v>1</v>
      </c>
      <c r="J43" s="65">
        <f>VLOOKUP($A43,'Return Data'!$B$7:$R$1700,12,0)</f>
        <v>18.258199999999999</v>
      </c>
      <c r="K43" s="66">
        <f>RANK(J43,J$8:J$43,0)</f>
        <v>1</v>
      </c>
      <c r="L43" s="65">
        <f>VLOOKUP($A43,'Return Data'!$B$7:$R$1700,13,0)</f>
        <v>10.671200000000001</v>
      </c>
      <c r="M43" s="66">
        <f>RANK(L43,L$8:L$43,0)</f>
        <v>11</v>
      </c>
      <c r="N43" s="65"/>
      <c r="O43" s="66"/>
      <c r="P43" s="65"/>
      <c r="Q43" s="66"/>
      <c r="R43" s="65">
        <f>VLOOKUP($A43,'Return Data'!$B$7:$R$1700,16,0)</f>
        <v>17.0916</v>
      </c>
      <c r="S43" s="67">
        <f t="shared" si="3"/>
        <v>1</v>
      </c>
    </row>
    <row r="44" spans="1:19" x14ac:dyDescent="0.3">
      <c r="A44" s="83"/>
      <c r="B44" s="84"/>
      <c r="C44" s="84"/>
      <c r="D44" s="85"/>
      <c r="E44" s="84"/>
      <c r="F44" s="85"/>
      <c r="G44" s="84"/>
      <c r="H44" s="85"/>
      <c r="I44" s="84"/>
      <c r="J44" s="85"/>
      <c r="K44" s="84"/>
      <c r="L44" s="85"/>
      <c r="M44" s="84"/>
      <c r="N44" s="85"/>
      <c r="O44" s="84"/>
      <c r="P44" s="85"/>
      <c r="Q44" s="84"/>
      <c r="R44" s="85"/>
      <c r="S44" s="86"/>
    </row>
    <row r="45" spans="1:19" x14ac:dyDescent="0.3">
      <c r="A45" s="87" t="s">
        <v>27</v>
      </c>
      <c r="B45" s="88"/>
      <c r="C45" s="88"/>
      <c r="D45" s="89">
        <f>AVERAGE(D8:D43)</f>
        <v>22.534613888888899</v>
      </c>
      <c r="E45" s="88"/>
      <c r="F45" s="89">
        <f>AVERAGE(F8:F43)</f>
        <v>16.433272222222218</v>
      </c>
      <c r="G45" s="88"/>
      <c r="H45" s="89">
        <f>AVERAGE(H8:H43)</f>
        <v>7.2180030303030307</v>
      </c>
      <c r="I45" s="88"/>
      <c r="J45" s="89">
        <f>AVERAGE(J8:J43)</f>
        <v>6.7473906249999986</v>
      </c>
      <c r="K45" s="88"/>
      <c r="L45" s="89">
        <f>AVERAGE(L8:L43)</f>
        <v>5.9762093749999989</v>
      </c>
      <c r="M45" s="88"/>
      <c r="N45" s="89">
        <f>AVERAGE(N8:N43)</f>
        <v>7.429593333333333</v>
      </c>
      <c r="O45" s="88"/>
      <c r="P45" s="89">
        <f>AVERAGE(P8:P43)</f>
        <v>5.7156199999999995</v>
      </c>
      <c r="Q45" s="88"/>
      <c r="R45" s="89">
        <f>AVERAGE(R8:R43)</f>
        <v>5.6026027777777765</v>
      </c>
      <c r="S45" s="90"/>
    </row>
    <row r="46" spans="1:19" x14ac:dyDescent="0.3">
      <c r="A46" s="87" t="s">
        <v>28</v>
      </c>
      <c r="B46" s="88"/>
      <c r="C46" s="88"/>
      <c r="D46" s="89">
        <f>MIN(D8:D43)</f>
        <v>-19.628799999999998</v>
      </c>
      <c r="E46" s="88"/>
      <c r="F46" s="89">
        <f>MIN(F8:F43)</f>
        <v>-99.307900000000004</v>
      </c>
      <c r="G46" s="88"/>
      <c r="H46" s="89">
        <f>MIN(H8:H43)</f>
        <v>-51.5227</v>
      </c>
      <c r="I46" s="88"/>
      <c r="J46" s="89">
        <f>MIN(J8:J43)</f>
        <v>-53.288699999999999</v>
      </c>
      <c r="K46" s="88"/>
      <c r="L46" s="89">
        <f>MIN(L8:L43)</f>
        <v>-40.230899999999998</v>
      </c>
      <c r="M46" s="88"/>
      <c r="N46" s="89">
        <f>MIN(N8:N43)</f>
        <v>-12.9861</v>
      </c>
      <c r="O46" s="88"/>
      <c r="P46" s="89">
        <f>MIN(P8:P43)</f>
        <v>-7.6821000000000002</v>
      </c>
      <c r="Q46" s="88"/>
      <c r="R46" s="89">
        <f>MIN(R8:R43)</f>
        <v>-37.972700000000003</v>
      </c>
      <c r="S46" s="90"/>
    </row>
    <row r="47" spans="1:19" ht="15" thickBot="1" x14ac:dyDescent="0.35">
      <c r="A47" s="91" t="s">
        <v>29</v>
      </c>
      <c r="B47" s="92"/>
      <c r="C47" s="92"/>
      <c r="D47" s="93">
        <f>MAX(D8:D43)</f>
        <v>70.436599999999999</v>
      </c>
      <c r="E47" s="92"/>
      <c r="F47" s="93">
        <f>MAX(F8:F43)</f>
        <v>35.224499999999999</v>
      </c>
      <c r="G47" s="92"/>
      <c r="H47" s="93">
        <f>MAX(H8:H43)</f>
        <v>24.591699999999999</v>
      </c>
      <c r="I47" s="92"/>
      <c r="J47" s="93">
        <f>MAX(J8:J43)</f>
        <v>18.258199999999999</v>
      </c>
      <c r="K47" s="92"/>
      <c r="L47" s="93">
        <f>MAX(L8:L43)</f>
        <v>12.934799999999999</v>
      </c>
      <c r="M47" s="92"/>
      <c r="N47" s="93">
        <f>MAX(N8:N43)</f>
        <v>13.519500000000001</v>
      </c>
      <c r="O47" s="92"/>
      <c r="P47" s="93">
        <f>MAX(P8:P43)</f>
        <v>8.9151000000000007</v>
      </c>
      <c r="Q47" s="92"/>
      <c r="R47" s="93">
        <f>MAX(R8:R43)</f>
        <v>17.0916</v>
      </c>
      <c r="S47" s="94"/>
    </row>
    <row r="48" spans="1:19" x14ac:dyDescent="0.3">
      <c r="A48" s="112" t="s">
        <v>434</v>
      </c>
    </row>
    <row r="49" spans="1:1" x14ac:dyDescent="0.3">
      <c r="A49" s="14" t="s">
        <v>340</v>
      </c>
    </row>
  </sheetData>
  <sheetProtection algorithmName="SHA-512" hashValue="u8Ox79bS/kE7ev6hMot80/ksm3e2zJSGPdMPIl2KSJH8JA97Dwq8J9UxiuCsEe9IWmzC3zmPseyHMQB2LJGWtg==" saltValue="Gk31q6Jwh8S8U2JqYn6Cb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ACE42C2-4446-4831-B07E-18DDA1FCEC0F}"/>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DD1BC3-A725-4922-BE93-DF24C51414F0}">
  <dimension ref="A1:S3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1688</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1436</v>
      </c>
      <c r="B8" s="64">
        <f>VLOOKUP($A8,'Return Data'!$B$7:$R$1700,3,0)</f>
        <v>44026</v>
      </c>
      <c r="C8" s="65">
        <f>VLOOKUP($A8,'Return Data'!$B$7:$R$1700,4,0)</f>
        <v>64.837199999999996</v>
      </c>
      <c r="D8" s="65">
        <f>VLOOKUP($A8,'Return Data'!$B$7:$R$1700,9,0)</f>
        <v>14.727600000000001</v>
      </c>
      <c r="E8" s="66">
        <f t="shared" ref="E8:E31" si="0">RANK(D8,D$8:D$31,0)</f>
        <v>11</v>
      </c>
      <c r="F8" s="65">
        <f>VLOOKUP($A8,'Return Data'!$B$7:$R$1700,10,0)</f>
        <v>29.635100000000001</v>
      </c>
      <c r="G8" s="66">
        <f t="shared" ref="G8:G31" si="1">RANK(F8,F$8:F$31,0)</f>
        <v>4</v>
      </c>
      <c r="H8" s="65">
        <f>VLOOKUP($A8,'Return Data'!$B$7:$R$1700,11,0)</f>
        <v>20.495200000000001</v>
      </c>
      <c r="I8" s="66">
        <f t="shared" ref="I8:I31" si="2">RANK(H8,H$8:H$31,0)</f>
        <v>8</v>
      </c>
      <c r="J8" s="65">
        <f>VLOOKUP($A8,'Return Data'!$B$7:$R$1700,12,0)</f>
        <v>14.6548</v>
      </c>
      <c r="K8" s="66">
        <f t="shared" ref="K8:K31" si="3">RANK(J8,J$8:J$31,0)</f>
        <v>10</v>
      </c>
      <c r="L8" s="65">
        <f>VLOOKUP($A8,'Return Data'!$B$7:$R$1700,13,0)</f>
        <v>11.821899999999999</v>
      </c>
      <c r="M8" s="66">
        <f t="shared" ref="M8:M31" si="4">RANK(L8,L$8:L$31,0)</f>
        <v>11</v>
      </c>
      <c r="N8" s="65">
        <f>VLOOKUP($A8,'Return Data'!$B$7:$R$1700,17,0)</f>
        <v>14.0771</v>
      </c>
      <c r="O8" s="66">
        <f t="shared" ref="O8:O31" si="5">RANK(N8,N$8:N$31,0)</f>
        <v>8</v>
      </c>
      <c r="P8" s="65">
        <f>VLOOKUP($A8,'Return Data'!$B$7:$R$1700,14,0)</f>
        <v>9.2020999999999997</v>
      </c>
      <c r="Q8" s="66">
        <f t="shared" ref="Q8:Q31" si="6">RANK(P8,P$8:P$31,0)</f>
        <v>10</v>
      </c>
      <c r="R8" s="65">
        <f>VLOOKUP($A8,'Return Data'!$B$7:$R$1700,16,0)</f>
        <v>10.6844</v>
      </c>
      <c r="S8" s="67">
        <f t="shared" ref="S8:S31" si="7">RANK(R8,R$8:R$31,0)</f>
        <v>8</v>
      </c>
    </row>
    <row r="9" spans="1:19" x14ac:dyDescent="0.3">
      <c r="A9" s="82" t="s">
        <v>1437</v>
      </c>
      <c r="B9" s="64">
        <f>VLOOKUP($A9,'Return Data'!$B$7:$R$1700,3,0)</f>
        <v>44026</v>
      </c>
      <c r="C9" s="65">
        <f>VLOOKUP($A9,'Return Data'!$B$7:$R$1700,4,0)</f>
        <v>19.977</v>
      </c>
      <c r="D9" s="65">
        <f>VLOOKUP($A9,'Return Data'!$B$7:$R$1700,9,0)</f>
        <v>12.1411</v>
      </c>
      <c r="E9" s="66">
        <f t="shared" si="0"/>
        <v>19</v>
      </c>
      <c r="F9" s="65">
        <f>VLOOKUP($A9,'Return Data'!$B$7:$R$1700,10,0)</f>
        <v>23.127700000000001</v>
      </c>
      <c r="G9" s="66">
        <f t="shared" si="1"/>
        <v>19</v>
      </c>
      <c r="H9" s="65">
        <f>VLOOKUP($A9,'Return Data'!$B$7:$R$1700,11,0)</f>
        <v>19.974900000000002</v>
      </c>
      <c r="I9" s="66">
        <f t="shared" si="2"/>
        <v>11</v>
      </c>
      <c r="J9" s="65">
        <f>VLOOKUP($A9,'Return Data'!$B$7:$R$1700,12,0)</f>
        <v>14.466200000000001</v>
      </c>
      <c r="K9" s="66">
        <f t="shared" si="3"/>
        <v>11</v>
      </c>
      <c r="L9" s="65">
        <f>VLOOKUP($A9,'Return Data'!$B$7:$R$1700,13,0)</f>
        <v>12.604799999999999</v>
      </c>
      <c r="M9" s="66">
        <f t="shared" si="4"/>
        <v>7</v>
      </c>
      <c r="N9" s="65">
        <f>VLOOKUP($A9,'Return Data'!$B$7:$R$1700,17,0)</f>
        <v>14.044499999999999</v>
      </c>
      <c r="O9" s="66">
        <f t="shared" si="5"/>
        <v>10</v>
      </c>
      <c r="P9" s="65">
        <f>VLOOKUP($A9,'Return Data'!$B$7:$R$1700,14,0)</f>
        <v>8.8771000000000004</v>
      </c>
      <c r="Q9" s="66">
        <f t="shared" si="6"/>
        <v>13</v>
      </c>
      <c r="R9" s="65">
        <f>VLOOKUP($A9,'Return Data'!$B$7:$R$1700,16,0)</f>
        <v>8.6554000000000002</v>
      </c>
      <c r="S9" s="67">
        <f t="shared" si="7"/>
        <v>23</v>
      </c>
    </row>
    <row r="10" spans="1:19" x14ac:dyDescent="0.3">
      <c r="A10" s="82" t="s">
        <v>1440</v>
      </c>
      <c r="B10" s="64">
        <f>VLOOKUP($A10,'Return Data'!$B$7:$R$1700,3,0)</f>
        <v>44026</v>
      </c>
      <c r="C10" s="65">
        <f>VLOOKUP($A10,'Return Data'!$B$7:$R$1700,4,0)</f>
        <v>35.098399999999998</v>
      </c>
      <c r="D10" s="65">
        <f>VLOOKUP($A10,'Return Data'!$B$7:$R$1700,9,0)</f>
        <v>16.8719</v>
      </c>
      <c r="E10" s="66">
        <f t="shared" si="0"/>
        <v>6</v>
      </c>
      <c r="F10" s="65">
        <f>VLOOKUP($A10,'Return Data'!$B$7:$R$1700,10,0)</f>
        <v>23.630400000000002</v>
      </c>
      <c r="G10" s="66">
        <f t="shared" si="1"/>
        <v>17</v>
      </c>
      <c r="H10" s="65">
        <f>VLOOKUP($A10,'Return Data'!$B$7:$R$1700,11,0)</f>
        <v>17.197900000000001</v>
      </c>
      <c r="I10" s="66">
        <f t="shared" si="2"/>
        <v>20</v>
      </c>
      <c r="J10" s="65">
        <f>VLOOKUP($A10,'Return Data'!$B$7:$R$1700,12,0)</f>
        <v>12.277200000000001</v>
      </c>
      <c r="K10" s="66">
        <f t="shared" si="3"/>
        <v>19</v>
      </c>
      <c r="L10" s="65">
        <f>VLOOKUP($A10,'Return Data'!$B$7:$R$1700,13,0)</f>
        <v>9.8034999999999997</v>
      </c>
      <c r="M10" s="66">
        <f t="shared" si="4"/>
        <v>19</v>
      </c>
      <c r="N10" s="65">
        <f>VLOOKUP($A10,'Return Data'!$B$7:$R$1700,17,0)</f>
        <v>12.354900000000001</v>
      </c>
      <c r="O10" s="66">
        <f t="shared" si="5"/>
        <v>18</v>
      </c>
      <c r="P10" s="65">
        <f>VLOOKUP($A10,'Return Data'!$B$7:$R$1700,14,0)</f>
        <v>8.2096999999999998</v>
      </c>
      <c r="Q10" s="66">
        <f t="shared" si="6"/>
        <v>18</v>
      </c>
      <c r="R10" s="65">
        <f>VLOOKUP($A10,'Return Data'!$B$7:$R$1700,16,0)</f>
        <v>9.2567000000000004</v>
      </c>
      <c r="S10" s="67">
        <f t="shared" si="7"/>
        <v>17</v>
      </c>
    </row>
    <row r="11" spans="1:19" x14ac:dyDescent="0.3">
      <c r="A11" s="82" t="s">
        <v>1441</v>
      </c>
      <c r="B11" s="64">
        <f>VLOOKUP($A11,'Return Data'!$B$7:$R$1700,3,0)</f>
        <v>44026</v>
      </c>
      <c r="C11" s="65">
        <f>VLOOKUP($A11,'Return Data'!$B$7:$R$1700,4,0)</f>
        <v>61.621899999999997</v>
      </c>
      <c r="D11" s="65">
        <f>VLOOKUP($A11,'Return Data'!$B$7:$R$1700,9,0)</f>
        <v>12.6402</v>
      </c>
      <c r="E11" s="66">
        <f t="shared" si="0"/>
        <v>17</v>
      </c>
      <c r="F11" s="65">
        <f>VLOOKUP($A11,'Return Data'!$B$7:$R$1700,10,0)</f>
        <v>26.213799999999999</v>
      </c>
      <c r="G11" s="66">
        <f t="shared" si="1"/>
        <v>11</v>
      </c>
      <c r="H11" s="65">
        <f>VLOOKUP($A11,'Return Data'!$B$7:$R$1700,11,0)</f>
        <v>17.6402</v>
      </c>
      <c r="I11" s="66">
        <f t="shared" si="2"/>
        <v>18</v>
      </c>
      <c r="J11" s="65">
        <f>VLOOKUP($A11,'Return Data'!$B$7:$R$1700,12,0)</f>
        <v>12.685499999999999</v>
      </c>
      <c r="K11" s="66">
        <f t="shared" si="3"/>
        <v>17</v>
      </c>
      <c r="L11" s="65">
        <f>VLOOKUP($A11,'Return Data'!$B$7:$R$1700,13,0)</f>
        <v>10.016500000000001</v>
      </c>
      <c r="M11" s="66">
        <f t="shared" si="4"/>
        <v>17</v>
      </c>
      <c r="N11" s="65">
        <f>VLOOKUP($A11,'Return Data'!$B$7:$R$1700,17,0)</f>
        <v>12.035299999999999</v>
      </c>
      <c r="O11" s="66">
        <f t="shared" si="5"/>
        <v>20</v>
      </c>
      <c r="P11" s="65">
        <f>VLOOKUP($A11,'Return Data'!$B$7:$R$1700,14,0)</f>
        <v>7.8244999999999996</v>
      </c>
      <c r="Q11" s="66">
        <f t="shared" si="6"/>
        <v>19</v>
      </c>
      <c r="R11" s="65">
        <f>VLOOKUP($A11,'Return Data'!$B$7:$R$1700,16,0)</f>
        <v>9.8009000000000004</v>
      </c>
      <c r="S11" s="67">
        <f t="shared" si="7"/>
        <v>13</v>
      </c>
    </row>
    <row r="12" spans="1:19" x14ac:dyDescent="0.3">
      <c r="A12" s="82" t="s">
        <v>1443</v>
      </c>
      <c r="B12" s="64">
        <f>VLOOKUP($A12,'Return Data'!$B$7:$R$1700,3,0)</f>
        <v>44026</v>
      </c>
      <c r="C12" s="65">
        <f>VLOOKUP($A12,'Return Data'!$B$7:$R$1700,4,0)</f>
        <v>74.680700000000002</v>
      </c>
      <c r="D12" s="65">
        <f>VLOOKUP($A12,'Return Data'!$B$7:$R$1700,9,0)</f>
        <v>13.5242</v>
      </c>
      <c r="E12" s="66">
        <f t="shared" si="0"/>
        <v>16</v>
      </c>
      <c r="F12" s="65">
        <f>VLOOKUP($A12,'Return Data'!$B$7:$R$1700,10,0)</f>
        <v>27.789100000000001</v>
      </c>
      <c r="G12" s="66">
        <f t="shared" si="1"/>
        <v>6</v>
      </c>
      <c r="H12" s="65">
        <f>VLOOKUP($A12,'Return Data'!$B$7:$R$1700,11,0)</f>
        <v>22.1767</v>
      </c>
      <c r="I12" s="66">
        <f t="shared" si="2"/>
        <v>5</v>
      </c>
      <c r="J12" s="65">
        <f>VLOOKUP($A12,'Return Data'!$B$7:$R$1700,12,0)</f>
        <v>15.6793</v>
      </c>
      <c r="K12" s="66">
        <f t="shared" si="3"/>
        <v>4</v>
      </c>
      <c r="L12" s="65">
        <f>VLOOKUP($A12,'Return Data'!$B$7:$R$1700,13,0)</f>
        <v>13.642099999999999</v>
      </c>
      <c r="M12" s="66">
        <f t="shared" si="4"/>
        <v>2</v>
      </c>
      <c r="N12" s="65">
        <f>VLOOKUP($A12,'Return Data'!$B$7:$R$1700,17,0)</f>
        <v>15.144</v>
      </c>
      <c r="O12" s="66">
        <f t="shared" si="5"/>
        <v>5</v>
      </c>
      <c r="P12" s="65">
        <f>VLOOKUP($A12,'Return Data'!$B$7:$R$1700,14,0)</f>
        <v>10.1191</v>
      </c>
      <c r="Q12" s="66">
        <f t="shared" si="6"/>
        <v>6</v>
      </c>
      <c r="R12" s="65">
        <f>VLOOKUP($A12,'Return Data'!$B$7:$R$1700,16,0)</f>
        <v>9.6130999999999993</v>
      </c>
      <c r="S12" s="67">
        <f t="shared" si="7"/>
        <v>16</v>
      </c>
    </row>
    <row r="13" spans="1:19" x14ac:dyDescent="0.3">
      <c r="A13" s="82" t="s">
        <v>1445</v>
      </c>
      <c r="B13" s="64">
        <f>VLOOKUP($A13,'Return Data'!$B$7:$R$1700,3,0)</f>
        <v>44026</v>
      </c>
      <c r="C13" s="65">
        <f>VLOOKUP($A13,'Return Data'!$B$7:$R$1700,4,0)</f>
        <v>18.836099999999998</v>
      </c>
      <c r="D13" s="65">
        <f>VLOOKUP($A13,'Return Data'!$B$7:$R$1700,9,0)</f>
        <v>14.410299999999999</v>
      </c>
      <c r="E13" s="66">
        <f t="shared" si="0"/>
        <v>14</v>
      </c>
      <c r="F13" s="65">
        <f>VLOOKUP($A13,'Return Data'!$B$7:$R$1700,10,0)</f>
        <v>24.584499999999998</v>
      </c>
      <c r="G13" s="66">
        <f t="shared" si="1"/>
        <v>15</v>
      </c>
      <c r="H13" s="65">
        <f>VLOOKUP($A13,'Return Data'!$B$7:$R$1700,11,0)</f>
        <v>20.2332</v>
      </c>
      <c r="I13" s="66">
        <f t="shared" si="2"/>
        <v>10</v>
      </c>
      <c r="J13" s="65">
        <f>VLOOKUP($A13,'Return Data'!$B$7:$R$1700,12,0)</f>
        <v>13.431900000000001</v>
      </c>
      <c r="K13" s="66">
        <f t="shared" si="3"/>
        <v>15</v>
      </c>
      <c r="L13" s="65">
        <f>VLOOKUP($A13,'Return Data'!$B$7:$R$1700,13,0)</f>
        <v>10.0105</v>
      </c>
      <c r="M13" s="66">
        <f t="shared" si="4"/>
        <v>18</v>
      </c>
      <c r="N13" s="65">
        <f>VLOOKUP($A13,'Return Data'!$B$7:$R$1700,17,0)</f>
        <v>13.1442</v>
      </c>
      <c r="O13" s="66">
        <f t="shared" si="5"/>
        <v>15</v>
      </c>
      <c r="P13" s="65">
        <f>VLOOKUP($A13,'Return Data'!$B$7:$R$1700,14,0)</f>
        <v>10.035399999999999</v>
      </c>
      <c r="Q13" s="66">
        <f t="shared" si="6"/>
        <v>7</v>
      </c>
      <c r="R13" s="65">
        <f>VLOOKUP($A13,'Return Data'!$B$7:$R$1700,16,0)</f>
        <v>10.366899999999999</v>
      </c>
      <c r="S13" s="67">
        <f t="shared" si="7"/>
        <v>9</v>
      </c>
    </row>
    <row r="14" spans="1:19" x14ac:dyDescent="0.3">
      <c r="A14" s="82" t="s">
        <v>1448</v>
      </c>
      <c r="B14" s="64">
        <f>VLOOKUP($A14,'Return Data'!$B$7:$R$1700,3,0)</f>
        <v>44026</v>
      </c>
      <c r="C14" s="65">
        <f>VLOOKUP($A14,'Return Data'!$B$7:$R$1700,4,0)</f>
        <v>50.333500000000001</v>
      </c>
      <c r="D14" s="65">
        <f>VLOOKUP($A14,'Return Data'!$B$7:$R$1700,9,0)</f>
        <v>7.2384000000000004</v>
      </c>
      <c r="E14" s="66">
        <f t="shared" si="0"/>
        <v>23</v>
      </c>
      <c r="F14" s="65">
        <f>VLOOKUP($A14,'Return Data'!$B$7:$R$1700,10,0)</f>
        <v>20.140999999999998</v>
      </c>
      <c r="G14" s="66">
        <f t="shared" si="1"/>
        <v>23</v>
      </c>
      <c r="H14" s="65">
        <f>VLOOKUP($A14,'Return Data'!$B$7:$R$1700,11,0)</f>
        <v>15.8285</v>
      </c>
      <c r="I14" s="66">
        <f t="shared" si="2"/>
        <v>23</v>
      </c>
      <c r="J14" s="65">
        <f>VLOOKUP($A14,'Return Data'!$B$7:$R$1700,12,0)</f>
        <v>11.3446</v>
      </c>
      <c r="K14" s="66">
        <f t="shared" si="3"/>
        <v>23</v>
      </c>
      <c r="L14" s="65">
        <f>VLOOKUP($A14,'Return Data'!$B$7:$R$1700,13,0)</f>
        <v>8.8012999999999995</v>
      </c>
      <c r="M14" s="66">
        <f t="shared" si="4"/>
        <v>22</v>
      </c>
      <c r="N14" s="65">
        <f>VLOOKUP($A14,'Return Data'!$B$7:$R$1700,17,0)</f>
        <v>11.584</v>
      </c>
      <c r="O14" s="66">
        <f t="shared" si="5"/>
        <v>22</v>
      </c>
      <c r="P14" s="65">
        <f>VLOOKUP($A14,'Return Data'!$B$7:$R$1700,14,0)</f>
        <v>6.1311999999999998</v>
      </c>
      <c r="Q14" s="66">
        <f t="shared" si="6"/>
        <v>24</v>
      </c>
      <c r="R14" s="65">
        <f>VLOOKUP($A14,'Return Data'!$B$7:$R$1700,16,0)</f>
        <v>8.7085000000000008</v>
      </c>
      <c r="S14" s="67">
        <f t="shared" si="7"/>
        <v>22</v>
      </c>
    </row>
    <row r="15" spans="1:19" x14ac:dyDescent="0.3">
      <c r="A15" s="82" t="s">
        <v>1450</v>
      </c>
      <c r="B15" s="64">
        <f>VLOOKUP($A15,'Return Data'!$B$7:$R$1700,3,0)</f>
        <v>44026</v>
      </c>
      <c r="C15" s="65">
        <f>VLOOKUP($A15,'Return Data'!$B$7:$R$1700,4,0)</f>
        <v>44.171199999999999</v>
      </c>
      <c r="D15" s="65">
        <f>VLOOKUP($A15,'Return Data'!$B$7:$R$1700,9,0)</f>
        <v>17.613</v>
      </c>
      <c r="E15" s="66">
        <f t="shared" si="0"/>
        <v>4</v>
      </c>
      <c r="F15" s="65">
        <f>VLOOKUP($A15,'Return Data'!$B$7:$R$1700,10,0)</f>
        <v>22.4498</v>
      </c>
      <c r="G15" s="66">
        <f t="shared" si="1"/>
        <v>21</v>
      </c>
      <c r="H15" s="65">
        <f>VLOOKUP($A15,'Return Data'!$B$7:$R$1700,11,0)</f>
        <v>17.3019</v>
      </c>
      <c r="I15" s="66">
        <f t="shared" si="2"/>
        <v>19</v>
      </c>
      <c r="J15" s="65">
        <f>VLOOKUP($A15,'Return Data'!$B$7:$R$1700,12,0)</f>
        <v>12.580299999999999</v>
      </c>
      <c r="K15" s="66">
        <f t="shared" si="3"/>
        <v>18</v>
      </c>
      <c r="L15" s="65">
        <f>VLOOKUP($A15,'Return Data'!$B$7:$R$1700,13,0)</f>
        <v>10.920500000000001</v>
      </c>
      <c r="M15" s="66">
        <f t="shared" si="4"/>
        <v>15</v>
      </c>
      <c r="N15" s="65">
        <f>VLOOKUP($A15,'Return Data'!$B$7:$R$1700,17,0)</f>
        <v>11.2056</v>
      </c>
      <c r="O15" s="66">
        <f t="shared" si="5"/>
        <v>23</v>
      </c>
      <c r="P15" s="65">
        <f>VLOOKUP($A15,'Return Data'!$B$7:$R$1700,14,0)</f>
        <v>7.3361000000000001</v>
      </c>
      <c r="Q15" s="66">
        <f t="shared" si="6"/>
        <v>22</v>
      </c>
      <c r="R15" s="65">
        <f>VLOOKUP($A15,'Return Data'!$B$7:$R$1700,16,0)</f>
        <v>9.1417999999999999</v>
      </c>
      <c r="S15" s="67">
        <f t="shared" si="7"/>
        <v>18</v>
      </c>
    </row>
    <row r="16" spans="1:19" x14ac:dyDescent="0.3">
      <c r="A16" s="82" t="s">
        <v>1452</v>
      </c>
      <c r="B16" s="64">
        <f>VLOOKUP($A16,'Return Data'!$B$7:$R$1700,3,0)</f>
        <v>44026</v>
      </c>
      <c r="C16" s="65">
        <f>VLOOKUP($A16,'Return Data'!$B$7:$R$1700,4,0)</f>
        <v>79.910499999999999</v>
      </c>
      <c r="D16" s="65">
        <f>VLOOKUP($A16,'Return Data'!$B$7:$R$1700,9,0)</f>
        <v>14.8764</v>
      </c>
      <c r="E16" s="66">
        <f t="shared" si="0"/>
        <v>10</v>
      </c>
      <c r="F16" s="65">
        <f>VLOOKUP($A16,'Return Data'!$B$7:$R$1700,10,0)</f>
        <v>30.914999999999999</v>
      </c>
      <c r="G16" s="66">
        <f t="shared" si="1"/>
        <v>2</v>
      </c>
      <c r="H16" s="65">
        <f>VLOOKUP($A16,'Return Data'!$B$7:$R$1700,11,0)</f>
        <v>22.718</v>
      </c>
      <c r="I16" s="66">
        <f t="shared" si="2"/>
        <v>3</v>
      </c>
      <c r="J16" s="65">
        <f>VLOOKUP($A16,'Return Data'!$B$7:$R$1700,12,0)</f>
        <v>17.025099999999998</v>
      </c>
      <c r="K16" s="66">
        <f t="shared" si="3"/>
        <v>2</v>
      </c>
      <c r="L16" s="65">
        <f>VLOOKUP($A16,'Return Data'!$B$7:$R$1700,13,0)</f>
        <v>13.4373</v>
      </c>
      <c r="M16" s="66">
        <f t="shared" si="4"/>
        <v>3</v>
      </c>
      <c r="N16" s="65">
        <f>VLOOKUP($A16,'Return Data'!$B$7:$R$1700,17,0)</f>
        <v>13.313800000000001</v>
      </c>
      <c r="O16" s="66">
        <f t="shared" si="5"/>
        <v>13</v>
      </c>
      <c r="P16" s="65">
        <f>VLOOKUP($A16,'Return Data'!$B$7:$R$1700,14,0)</f>
        <v>9.0054999999999996</v>
      </c>
      <c r="Q16" s="66">
        <f t="shared" si="6"/>
        <v>12</v>
      </c>
      <c r="R16" s="65">
        <f>VLOOKUP($A16,'Return Data'!$B$7:$R$1700,16,0)</f>
        <v>9.9931000000000001</v>
      </c>
      <c r="S16" s="67">
        <f t="shared" si="7"/>
        <v>12</v>
      </c>
    </row>
    <row r="17" spans="1:19" x14ac:dyDescent="0.3">
      <c r="A17" s="82" t="s">
        <v>1454</v>
      </c>
      <c r="B17" s="64">
        <f>VLOOKUP($A17,'Return Data'!$B$7:$R$1700,3,0)</f>
        <v>44026</v>
      </c>
      <c r="C17" s="65">
        <f>VLOOKUP($A17,'Return Data'!$B$7:$R$1700,4,0)</f>
        <v>17.796700000000001</v>
      </c>
      <c r="D17" s="65">
        <f>VLOOKUP($A17,'Return Data'!$B$7:$R$1700,9,0)</f>
        <v>6.9771999999999998</v>
      </c>
      <c r="E17" s="66">
        <f t="shared" si="0"/>
        <v>24</v>
      </c>
      <c r="F17" s="65">
        <f>VLOOKUP($A17,'Return Data'!$B$7:$R$1700,10,0)</f>
        <v>19.712599999999998</v>
      </c>
      <c r="G17" s="66">
        <f t="shared" si="1"/>
        <v>24</v>
      </c>
      <c r="H17" s="65">
        <f>VLOOKUP($A17,'Return Data'!$B$7:$R$1700,11,0)</f>
        <v>15.306800000000001</v>
      </c>
      <c r="I17" s="66">
        <f t="shared" si="2"/>
        <v>24</v>
      </c>
      <c r="J17" s="65">
        <f>VLOOKUP($A17,'Return Data'!$B$7:$R$1700,12,0)</f>
        <v>10.885400000000001</v>
      </c>
      <c r="K17" s="66">
        <f t="shared" si="3"/>
        <v>24</v>
      </c>
      <c r="L17" s="65">
        <f>VLOOKUP($A17,'Return Data'!$B$7:$R$1700,13,0)</f>
        <v>8.3132999999999999</v>
      </c>
      <c r="M17" s="66">
        <f t="shared" si="4"/>
        <v>24</v>
      </c>
      <c r="N17" s="65">
        <f>VLOOKUP($A17,'Return Data'!$B$7:$R$1700,17,0)</f>
        <v>10.9117</v>
      </c>
      <c r="O17" s="66">
        <f t="shared" si="5"/>
        <v>24</v>
      </c>
      <c r="P17" s="65">
        <f>VLOOKUP($A17,'Return Data'!$B$7:$R$1700,14,0)</f>
        <v>6.2308000000000003</v>
      </c>
      <c r="Q17" s="66">
        <f t="shared" si="6"/>
        <v>23</v>
      </c>
      <c r="R17" s="65">
        <f>VLOOKUP($A17,'Return Data'!$B$7:$R$1700,16,0)</f>
        <v>7.8616000000000001</v>
      </c>
      <c r="S17" s="67">
        <f t="shared" si="7"/>
        <v>24</v>
      </c>
    </row>
    <row r="18" spans="1:19" x14ac:dyDescent="0.3">
      <c r="A18" s="82" t="s">
        <v>1455</v>
      </c>
      <c r="B18" s="64">
        <f>VLOOKUP($A18,'Return Data'!$B$7:$R$1700,3,0)</f>
        <v>44026</v>
      </c>
      <c r="C18" s="65">
        <f>VLOOKUP($A18,'Return Data'!$B$7:$R$1700,4,0)</f>
        <v>28.558299999999999</v>
      </c>
      <c r="D18" s="65">
        <f>VLOOKUP($A18,'Return Data'!$B$7:$R$1700,9,0)</f>
        <v>20.6861</v>
      </c>
      <c r="E18" s="66">
        <f t="shared" si="0"/>
        <v>1</v>
      </c>
      <c r="F18" s="65">
        <f>VLOOKUP($A18,'Return Data'!$B$7:$R$1700,10,0)</f>
        <v>31.133500000000002</v>
      </c>
      <c r="G18" s="66">
        <f t="shared" si="1"/>
        <v>1</v>
      </c>
      <c r="H18" s="65">
        <f>VLOOKUP($A18,'Return Data'!$B$7:$R$1700,11,0)</f>
        <v>24.905799999999999</v>
      </c>
      <c r="I18" s="66">
        <f t="shared" si="2"/>
        <v>1</v>
      </c>
      <c r="J18" s="65">
        <f>VLOOKUP($A18,'Return Data'!$B$7:$R$1700,12,0)</f>
        <v>17.534199999999998</v>
      </c>
      <c r="K18" s="66">
        <f t="shared" si="3"/>
        <v>1</v>
      </c>
      <c r="L18" s="65">
        <f>VLOOKUP($A18,'Return Data'!$B$7:$R$1700,13,0)</f>
        <v>14.301500000000001</v>
      </c>
      <c r="M18" s="66">
        <f t="shared" si="4"/>
        <v>1</v>
      </c>
      <c r="N18" s="65">
        <f>VLOOKUP($A18,'Return Data'!$B$7:$R$1700,17,0)</f>
        <v>16.312799999999999</v>
      </c>
      <c r="O18" s="66">
        <f t="shared" si="5"/>
        <v>2</v>
      </c>
      <c r="P18" s="65">
        <f>VLOOKUP($A18,'Return Data'!$B$7:$R$1700,14,0)</f>
        <v>10.5441</v>
      </c>
      <c r="Q18" s="66">
        <f t="shared" si="6"/>
        <v>4</v>
      </c>
      <c r="R18" s="65">
        <f>VLOOKUP($A18,'Return Data'!$B$7:$R$1700,16,0)</f>
        <v>10.8477</v>
      </c>
      <c r="S18" s="67">
        <f t="shared" si="7"/>
        <v>6</v>
      </c>
    </row>
    <row r="19" spans="1:19" x14ac:dyDescent="0.3">
      <c r="A19" s="82" t="s">
        <v>1458</v>
      </c>
      <c r="B19" s="64">
        <f>VLOOKUP($A19,'Return Data'!$B$7:$R$1700,3,0)</f>
        <v>44026</v>
      </c>
      <c r="C19" s="65">
        <f>VLOOKUP($A19,'Return Data'!$B$7:$R$1700,4,0)</f>
        <v>2390.2628</v>
      </c>
      <c r="D19" s="65">
        <f>VLOOKUP($A19,'Return Data'!$B$7:$R$1700,9,0)</f>
        <v>15.3277</v>
      </c>
      <c r="E19" s="66">
        <f t="shared" si="0"/>
        <v>8</v>
      </c>
      <c r="F19" s="65">
        <f>VLOOKUP($A19,'Return Data'!$B$7:$R$1700,10,0)</f>
        <v>23.076899999999998</v>
      </c>
      <c r="G19" s="66">
        <f t="shared" si="1"/>
        <v>20</v>
      </c>
      <c r="H19" s="65">
        <f>VLOOKUP($A19,'Return Data'!$B$7:$R$1700,11,0)</f>
        <v>16.519100000000002</v>
      </c>
      <c r="I19" s="66">
        <f t="shared" si="2"/>
        <v>21</v>
      </c>
      <c r="J19" s="65">
        <f>VLOOKUP($A19,'Return Data'!$B$7:$R$1700,12,0)</f>
        <v>11.4246</v>
      </c>
      <c r="K19" s="66">
        <f t="shared" si="3"/>
        <v>22</v>
      </c>
      <c r="L19" s="65">
        <f>VLOOKUP($A19,'Return Data'!$B$7:$R$1700,13,0)</f>
        <v>8.4244000000000003</v>
      </c>
      <c r="M19" s="66">
        <f t="shared" si="4"/>
        <v>23</v>
      </c>
      <c r="N19" s="65">
        <f>VLOOKUP($A19,'Return Data'!$B$7:$R$1700,17,0)</f>
        <v>12.322800000000001</v>
      </c>
      <c r="O19" s="66">
        <f t="shared" si="5"/>
        <v>19</v>
      </c>
      <c r="P19" s="65">
        <f>VLOOKUP($A19,'Return Data'!$B$7:$R$1700,14,0)</f>
        <v>7.4627999999999997</v>
      </c>
      <c r="Q19" s="66">
        <f t="shared" si="6"/>
        <v>21</v>
      </c>
      <c r="R19" s="65">
        <f>VLOOKUP($A19,'Return Data'!$B$7:$R$1700,16,0)</f>
        <v>9.0386000000000006</v>
      </c>
      <c r="S19" s="67">
        <f t="shared" si="7"/>
        <v>20</v>
      </c>
    </row>
    <row r="20" spans="1:19" x14ac:dyDescent="0.3">
      <c r="A20" s="82" t="s">
        <v>1459</v>
      </c>
      <c r="B20" s="64">
        <f>VLOOKUP($A20,'Return Data'!$B$7:$R$1700,3,0)</f>
        <v>44026</v>
      </c>
      <c r="C20" s="65">
        <f>VLOOKUP($A20,'Return Data'!$B$7:$R$1700,4,0)</f>
        <v>82.067899999999995</v>
      </c>
      <c r="D20" s="65">
        <f>VLOOKUP($A20,'Return Data'!$B$7:$R$1700,9,0)</f>
        <v>10.1974</v>
      </c>
      <c r="E20" s="66">
        <f t="shared" si="0"/>
        <v>22</v>
      </c>
      <c r="F20" s="65">
        <f>VLOOKUP($A20,'Return Data'!$B$7:$R$1700,10,0)</f>
        <v>24.718</v>
      </c>
      <c r="G20" s="66">
        <f t="shared" si="1"/>
        <v>14</v>
      </c>
      <c r="H20" s="65">
        <f>VLOOKUP($A20,'Return Data'!$B$7:$R$1700,11,0)</f>
        <v>22.178699999999999</v>
      </c>
      <c r="I20" s="66">
        <f t="shared" si="2"/>
        <v>4</v>
      </c>
      <c r="J20" s="65">
        <f>VLOOKUP($A20,'Return Data'!$B$7:$R$1700,12,0)</f>
        <v>15.6654</v>
      </c>
      <c r="K20" s="66">
        <f t="shared" si="3"/>
        <v>5</v>
      </c>
      <c r="L20" s="65">
        <f>VLOOKUP($A20,'Return Data'!$B$7:$R$1700,13,0)</f>
        <v>11.904</v>
      </c>
      <c r="M20" s="66">
        <f t="shared" si="4"/>
        <v>10</v>
      </c>
      <c r="N20" s="65">
        <f>VLOOKUP($A20,'Return Data'!$B$7:$R$1700,17,0)</f>
        <v>14.0588</v>
      </c>
      <c r="O20" s="66">
        <f t="shared" si="5"/>
        <v>9</v>
      </c>
      <c r="P20" s="65">
        <f>VLOOKUP($A20,'Return Data'!$B$7:$R$1700,14,0)</f>
        <v>9.1674000000000007</v>
      </c>
      <c r="Q20" s="66">
        <f t="shared" si="6"/>
        <v>11</v>
      </c>
      <c r="R20" s="65">
        <f>VLOOKUP($A20,'Return Data'!$B$7:$R$1700,16,0)</f>
        <v>9.7331000000000003</v>
      </c>
      <c r="S20" s="67">
        <f t="shared" si="7"/>
        <v>15</v>
      </c>
    </row>
    <row r="21" spans="1:19" x14ac:dyDescent="0.3">
      <c r="A21" s="82" t="s">
        <v>1461</v>
      </c>
      <c r="B21" s="64">
        <f>VLOOKUP($A21,'Return Data'!$B$7:$R$1700,3,0)</f>
        <v>44026</v>
      </c>
      <c r="C21" s="65">
        <f>VLOOKUP($A21,'Return Data'!$B$7:$R$1700,4,0)</f>
        <v>57.3718</v>
      </c>
      <c r="D21" s="65">
        <f>VLOOKUP($A21,'Return Data'!$B$7:$R$1700,9,0)</f>
        <v>18.3733</v>
      </c>
      <c r="E21" s="66">
        <f t="shared" si="0"/>
        <v>2</v>
      </c>
      <c r="F21" s="65">
        <f>VLOOKUP($A21,'Return Data'!$B$7:$R$1700,10,0)</f>
        <v>27.148</v>
      </c>
      <c r="G21" s="66">
        <f t="shared" si="1"/>
        <v>7</v>
      </c>
      <c r="H21" s="65">
        <f>VLOOKUP($A21,'Return Data'!$B$7:$R$1700,11,0)</f>
        <v>19.1526</v>
      </c>
      <c r="I21" s="66">
        <f t="shared" si="2"/>
        <v>14</v>
      </c>
      <c r="J21" s="65">
        <f>VLOOKUP($A21,'Return Data'!$B$7:$R$1700,12,0)</f>
        <v>14.383699999999999</v>
      </c>
      <c r="K21" s="66">
        <f t="shared" si="3"/>
        <v>12</v>
      </c>
      <c r="L21" s="65">
        <f>VLOOKUP($A21,'Return Data'!$B$7:$R$1700,13,0)</f>
        <v>11.1439</v>
      </c>
      <c r="M21" s="66">
        <f t="shared" si="4"/>
        <v>14</v>
      </c>
      <c r="N21" s="65">
        <f>VLOOKUP($A21,'Return Data'!$B$7:$R$1700,17,0)</f>
        <v>12.687799999999999</v>
      </c>
      <c r="O21" s="66">
        <f t="shared" si="5"/>
        <v>17</v>
      </c>
      <c r="P21" s="65">
        <f>VLOOKUP($A21,'Return Data'!$B$7:$R$1700,14,0)</f>
        <v>8.7039000000000009</v>
      </c>
      <c r="Q21" s="66">
        <f t="shared" si="6"/>
        <v>14</v>
      </c>
      <c r="R21" s="65">
        <f>VLOOKUP($A21,'Return Data'!$B$7:$R$1700,16,0)</f>
        <v>10.7286</v>
      </c>
      <c r="S21" s="67">
        <f t="shared" si="7"/>
        <v>7</v>
      </c>
    </row>
    <row r="22" spans="1:19" x14ac:dyDescent="0.3">
      <c r="A22" s="82" t="s">
        <v>1463</v>
      </c>
      <c r="B22" s="64">
        <f>VLOOKUP($A22,'Return Data'!$B$7:$R$1700,3,0)</f>
        <v>44026</v>
      </c>
      <c r="C22" s="65">
        <f>VLOOKUP($A22,'Return Data'!$B$7:$R$1700,4,0)</f>
        <v>50.235100000000003</v>
      </c>
      <c r="D22" s="65">
        <f>VLOOKUP($A22,'Return Data'!$B$7:$R$1700,9,0)</f>
        <v>16.8383</v>
      </c>
      <c r="E22" s="66">
        <f t="shared" si="0"/>
        <v>7</v>
      </c>
      <c r="F22" s="65">
        <f>VLOOKUP($A22,'Return Data'!$B$7:$R$1700,10,0)</f>
        <v>24.527100000000001</v>
      </c>
      <c r="G22" s="66">
        <f t="shared" si="1"/>
        <v>16</v>
      </c>
      <c r="H22" s="65">
        <f>VLOOKUP($A22,'Return Data'!$B$7:$R$1700,11,0)</f>
        <v>18.969000000000001</v>
      </c>
      <c r="I22" s="66">
        <f t="shared" si="2"/>
        <v>16</v>
      </c>
      <c r="J22" s="65">
        <f>VLOOKUP($A22,'Return Data'!$B$7:$R$1700,12,0)</f>
        <v>13.489699999999999</v>
      </c>
      <c r="K22" s="66">
        <f t="shared" si="3"/>
        <v>14</v>
      </c>
      <c r="L22" s="65">
        <f>VLOOKUP($A22,'Return Data'!$B$7:$R$1700,13,0)</f>
        <v>11.509399999999999</v>
      </c>
      <c r="M22" s="66">
        <f t="shared" si="4"/>
        <v>12</v>
      </c>
      <c r="N22" s="65">
        <f>VLOOKUP($A22,'Return Data'!$B$7:$R$1700,17,0)</f>
        <v>14.0267</v>
      </c>
      <c r="O22" s="66">
        <f t="shared" si="5"/>
        <v>11</v>
      </c>
      <c r="P22" s="65">
        <f>VLOOKUP($A22,'Return Data'!$B$7:$R$1700,14,0)</f>
        <v>9.3690999999999995</v>
      </c>
      <c r="Q22" s="66">
        <f t="shared" si="6"/>
        <v>8</v>
      </c>
      <c r="R22" s="65">
        <f>VLOOKUP($A22,'Return Data'!$B$7:$R$1700,16,0)</f>
        <v>9.0488999999999997</v>
      </c>
      <c r="S22" s="67">
        <f t="shared" si="7"/>
        <v>19</v>
      </c>
    </row>
    <row r="23" spans="1:19" x14ac:dyDescent="0.3">
      <c r="A23" s="82" t="s">
        <v>1466</v>
      </c>
      <c r="B23" s="64">
        <f>VLOOKUP($A23,'Return Data'!$B$7:$R$1700,3,0)</f>
        <v>44026</v>
      </c>
      <c r="C23" s="65">
        <f>VLOOKUP($A23,'Return Data'!$B$7:$R$1700,4,0)</f>
        <v>32.291200000000003</v>
      </c>
      <c r="D23" s="65">
        <f>VLOOKUP($A23,'Return Data'!$B$7:$R$1700,9,0)</f>
        <v>16.9162</v>
      </c>
      <c r="E23" s="66">
        <f t="shared" si="0"/>
        <v>5</v>
      </c>
      <c r="F23" s="65">
        <f>VLOOKUP($A23,'Return Data'!$B$7:$R$1700,10,0)</f>
        <v>26.737400000000001</v>
      </c>
      <c r="G23" s="66">
        <f t="shared" si="1"/>
        <v>8</v>
      </c>
      <c r="H23" s="65">
        <f>VLOOKUP($A23,'Return Data'!$B$7:$R$1700,11,0)</f>
        <v>21.113099999999999</v>
      </c>
      <c r="I23" s="66">
        <f t="shared" si="2"/>
        <v>7</v>
      </c>
      <c r="J23" s="65">
        <f>VLOOKUP($A23,'Return Data'!$B$7:$R$1700,12,0)</f>
        <v>15.142200000000001</v>
      </c>
      <c r="K23" s="66">
        <f t="shared" si="3"/>
        <v>7</v>
      </c>
      <c r="L23" s="65">
        <f>VLOOKUP($A23,'Return Data'!$B$7:$R$1700,13,0)</f>
        <v>12.6615</v>
      </c>
      <c r="M23" s="66">
        <f t="shared" si="4"/>
        <v>6</v>
      </c>
      <c r="N23" s="65">
        <f>VLOOKUP($A23,'Return Data'!$B$7:$R$1700,17,0)</f>
        <v>15.1927</v>
      </c>
      <c r="O23" s="66">
        <f t="shared" si="5"/>
        <v>4</v>
      </c>
      <c r="P23" s="65">
        <f>VLOOKUP($A23,'Return Data'!$B$7:$R$1700,14,0)</f>
        <v>10.413500000000001</v>
      </c>
      <c r="Q23" s="66">
        <f t="shared" si="6"/>
        <v>5</v>
      </c>
      <c r="R23" s="65">
        <f>VLOOKUP($A23,'Return Data'!$B$7:$R$1700,16,0)</f>
        <v>11.7867</v>
      </c>
      <c r="S23" s="67">
        <f t="shared" si="7"/>
        <v>1</v>
      </c>
    </row>
    <row r="24" spans="1:19" x14ac:dyDescent="0.3">
      <c r="A24" s="82" t="s">
        <v>1468</v>
      </c>
      <c r="B24" s="64">
        <f>VLOOKUP($A24,'Return Data'!$B$7:$R$1700,3,0)</f>
        <v>44026</v>
      </c>
      <c r="C24" s="65">
        <f>VLOOKUP($A24,'Return Data'!$B$7:$R$1700,4,0)</f>
        <v>24.088200000000001</v>
      </c>
      <c r="D24" s="65">
        <f>VLOOKUP($A24,'Return Data'!$B$7:$R$1700,9,0)</f>
        <v>12.242699999999999</v>
      </c>
      <c r="E24" s="66">
        <f t="shared" si="0"/>
        <v>18</v>
      </c>
      <c r="F24" s="65">
        <f>VLOOKUP($A24,'Return Data'!$B$7:$R$1700,10,0)</f>
        <v>21.850300000000001</v>
      </c>
      <c r="G24" s="66">
        <f t="shared" si="1"/>
        <v>22</v>
      </c>
      <c r="H24" s="65">
        <f>VLOOKUP($A24,'Return Data'!$B$7:$R$1700,11,0)</f>
        <v>16.0031</v>
      </c>
      <c r="I24" s="66">
        <f t="shared" si="2"/>
        <v>22</v>
      </c>
      <c r="J24" s="65">
        <f>VLOOKUP($A24,'Return Data'!$B$7:$R$1700,12,0)</f>
        <v>11.6022</v>
      </c>
      <c r="K24" s="66">
        <f t="shared" si="3"/>
        <v>21</v>
      </c>
      <c r="L24" s="65">
        <f>VLOOKUP($A24,'Return Data'!$B$7:$R$1700,13,0)</f>
        <v>8.8277000000000001</v>
      </c>
      <c r="M24" s="66">
        <f t="shared" si="4"/>
        <v>21</v>
      </c>
      <c r="N24" s="65">
        <f>VLOOKUP($A24,'Return Data'!$B$7:$R$1700,17,0)</f>
        <v>11.911199999999999</v>
      </c>
      <c r="O24" s="66">
        <f t="shared" si="5"/>
        <v>21</v>
      </c>
      <c r="P24" s="65">
        <f>VLOOKUP($A24,'Return Data'!$B$7:$R$1700,14,0)</f>
        <v>8.4916</v>
      </c>
      <c r="Q24" s="66">
        <f t="shared" si="6"/>
        <v>16</v>
      </c>
      <c r="R24" s="65">
        <f>VLOOKUP($A24,'Return Data'!$B$7:$R$1700,16,0)</f>
        <v>8.8855000000000004</v>
      </c>
      <c r="S24" s="67">
        <f t="shared" si="7"/>
        <v>21</v>
      </c>
    </row>
    <row r="25" spans="1:19" x14ac:dyDescent="0.3">
      <c r="A25" s="82" t="s">
        <v>1469</v>
      </c>
      <c r="B25" s="64">
        <f>VLOOKUP($A25,'Return Data'!$B$7:$R$1700,3,0)</f>
        <v>44026</v>
      </c>
      <c r="C25" s="65">
        <f>VLOOKUP($A25,'Return Data'!$B$7:$R$1700,4,0)</f>
        <v>51.031399999999998</v>
      </c>
      <c r="D25" s="65">
        <f>VLOOKUP($A25,'Return Data'!$B$7:$R$1700,9,0)</f>
        <v>11.4505</v>
      </c>
      <c r="E25" s="66">
        <f t="shared" si="0"/>
        <v>20</v>
      </c>
      <c r="F25" s="65">
        <f>VLOOKUP($A25,'Return Data'!$B$7:$R$1700,10,0)</f>
        <v>26.3338</v>
      </c>
      <c r="G25" s="66">
        <f t="shared" si="1"/>
        <v>10</v>
      </c>
      <c r="H25" s="65">
        <f>VLOOKUP($A25,'Return Data'!$B$7:$R$1700,11,0)</f>
        <v>19.526900000000001</v>
      </c>
      <c r="I25" s="66">
        <f t="shared" si="2"/>
        <v>12</v>
      </c>
      <c r="J25" s="65">
        <f>VLOOKUP($A25,'Return Data'!$B$7:$R$1700,12,0)</f>
        <v>15.114800000000001</v>
      </c>
      <c r="K25" s="66">
        <f t="shared" si="3"/>
        <v>8</v>
      </c>
      <c r="L25" s="65">
        <f>VLOOKUP($A25,'Return Data'!$B$7:$R$1700,13,0)</f>
        <v>12.2631</v>
      </c>
      <c r="M25" s="66">
        <f t="shared" si="4"/>
        <v>8</v>
      </c>
      <c r="N25" s="65">
        <f>VLOOKUP($A25,'Return Data'!$B$7:$R$1700,17,0)</f>
        <v>14.200799999999999</v>
      </c>
      <c r="O25" s="66">
        <f t="shared" si="5"/>
        <v>6</v>
      </c>
      <c r="P25" s="65">
        <f>VLOOKUP($A25,'Return Data'!$B$7:$R$1700,14,0)</f>
        <v>9.2476000000000003</v>
      </c>
      <c r="Q25" s="66">
        <f t="shared" si="6"/>
        <v>9</v>
      </c>
      <c r="R25" s="65">
        <f>VLOOKUP($A25,'Return Data'!$B$7:$R$1700,16,0)</f>
        <v>11.078799999999999</v>
      </c>
      <c r="S25" s="67">
        <f t="shared" si="7"/>
        <v>4</v>
      </c>
    </row>
    <row r="26" spans="1:19" x14ac:dyDescent="0.3">
      <c r="A26" s="82" t="s">
        <v>1471</v>
      </c>
      <c r="B26" s="64">
        <f>VLOOKUP($A26,'Return Data'!$B$7:$R$1700,3,0)</f>
        <v>44026</v>
      </c>
      <c r="C26" s="65">
        <f>VLOOKUP($A26,'Return Data'!$B$7:$R$1700,4,0)</f>
        <v>65.606999999999999</v>
      </c>
      <c r="D26" s="65">
        <f>VLOOKUP($A26,'Return Data'!$B$7:$R$1700,9,0)</f>
        <v>14.9861</v>
      </c>
      <c r="E26" s="66">
        <f t="shared" si="0"/>
        <v>9</v>
      </c>
      <c r="F26" s="65">
        <f>VLOOKUP($A26,'Return Data'!$B$7:$R$1700,10,0)</f>
        <v>23.276399999999999</v>
      </c>
      <c r="G26" s="66">
        <f t="shared" si="1"/>
        <v>18</v>
      </c>
      <c r="H26" s="65">
        <f>VLOOKUP($A26,'Return Data'!$B$7:$R$1700,11,0)</f>
        <v>18.2927</v>
      </c>
      <c r="I26" s="66">
        <f t="shared" si="2"/>
        <v>17</v>
      </c>
      <c r="J26" s="65">
        <f>VLOOKUP($A26,'Return Data'!$B$7:$R$1700,12,0)</f>
        <v>12.123100000000001</v>
      </c>
      <c r="K26" s="66">
        <f t="shared" si="3"/>
        <v>20</v>
      </c>
      <c r="L26" s="65">
        <f>VLOOKUP($A26,'Return Data'!$B$7:$R$1700,13,0)</f>
        <v>8.9306000000000001</v>
      </c>
      <c r="M26" s="66">
        <f t="shared" si="4"/>
        <v>20</v>
      </c>
      <c r="N26" s="65">
        <f>VLOOKUP($A26,'Return Data'!$B$7:$R$1700,17,0)</f>
        <v>13.1578</v>
      </c>
      <c r="O26" s="66">
        <f t="shared" si="5"/>
        <v>14</v>
      </c>
      <c r="P26" s="65">
        <f>VLOOKUP($A26,'Return Data'!$B$7:$R$1700,14,0)</f>
        <v>7.7119999999999997</v>
      </c>
      <c r="Q26" s="66">
        <f t="shared" si="6"/>
        <v>20</v>
      </c>
      <c r="R26" s="65">
        <f>VLOOKUP($A26,'Return Data'!$B$7:$R$1700,16,0)</f>
        <v>9.7585999999999995</v>
      </c>
      <c r="S26" s="67">
        <f t="shared" si="7"/>
        <v>14</v>
      </c>
    </row>
    <row r="27" spans="1:19" x14ac:dyDescent="0.3">
      <c r="A27" s="82" t="s">
        <v>1473</v>
      </c>
      <c r="B27" s="64">
        <f>VLOOKUP($A27,'Return Data'!$B$7:$R$1700,3,0)</f>
        <v>44026</v>
      </c>
      <c r="C27" s="65">
        <f>VLOOKUP($A27,'Return Data'!$B$7:$R$1700,4,0)</f>
        <v>49.802900000000001</v>
      </c>
      <c r="D27" s="65">
        <f>VLOOKUP($A27,'Return Data'!$B$7:$R$1700,9,0)</f>
        <v>11.3409</v>
      </c>
      <c r="E27" s="66">
        <f t="shared" si="0"/>
        <v>21</v>
      </c>
      <c r="F27" s="65">
        <f>VLOOKUP($A27,'Return Data'!$B$7:$R$1700,10,0)</f>
        <v>25.777999999999999</v>
      </c>
      <c r="G27" s="66">
        <f t="shared" si="1"/>
        <v>13</v>
      </c>
      <c r="H27" s="65">
        <f>VLOOKUP($A27,'Return Data'!$B$7:$R$1700,11,0)</f>
        <v>19.069600000000001</v>
      </c>
      <c r="I27" s="66">
        <f t="shared" si="2"/>
        <v>15</v>
      </c>
      <c r="J27" s="65">
        <f>VLOOKUP($A27,'Return Data'!$B$7:$R$1700,12,0)</f>
        <v>13.3855</v>
      </c>
      <c r="K27" s="66">
        <f t="shared" si="3"/>
        <v>16</v>
      </c>
      <c r="L27" s="65">
        <f>VLOOKUP($A27,'Return Data'!$B$7:$R$1700,13,0)</f>
        <v>10.882099999999999</v>
      </c>
      <c r="M27" s="66">
        <f t="shared" si="4"/>
        <v>16</v>
      </c>
      <c r="N27" s="65">
        <f>VLOOKUP($A27,'Return Data'!$B$7:$R$1700,17,0)</f>
        <v>13.0642</v>
      </c>
      <c r="O27" s="66">
        <f t="shared" si="5"/>
        <v>16</v>
      </c>
      <c r="P27" s="65">
        <f>VLOOKUP($A27,'Return Data'!$B$7:$R$1700,14,0)</f>
        <v>8.6639999999999997</v>
      </c>
      <c r="Q27" s="66">
        <f t="shared" si="6"/>
        <v>15</v>
      </c>
      <c r="R27" s="65">
        <f>VLOOKUP($A27,'Return Data'!$B$7:$R$1700,16,0)</f>
        <v>10.2712</v>
      </c>
      <c r="S27" s="67">
        <f t="shared" si="7"/>
        <v>10</v>
      </c>
    </row>
    <row r="28" spans="1:19" x14ac:dyDescent="0.3">
      <c r="A28" s="82" t="s">
        <v>885</v>
      </c>
      <c r="B28" s="64">
        <f>VLOOKUP($A28,'Return Data'!$B$7:$R$1700,3,0)</f>
        <v>44026</v>
      </c>
      <c r="C28" s="65">
        <f>VLOOKUP($A28,'Return Data'!$B$7:$R$1700,4,0)</f>
        <v>17.492799999999999</v>
      </c>
      <c r="D28" s="65">
        <f>VLOOKUP($A28,'Return Data'!$B$7:$R$1700,9,0)</f>
        <v>14.4945</v>
      </c>
      <c r="E28" s="66">
        <f t="shared" si="0"/>
        <v>13</v>
      </c>
      <c r="F28" s="65">
        <f>VLOOKUP($A28,'Return Data'!$B$7:$R$1700,10,0)</f>
        <v>26.6661</v>
      </c>
      <c r="G28" s="66">
        <f t="shared" si="1"/>
        <v>9</v>
      </c>
      <c r="H28" s="65">
        <f>VLOOKUP($A28,'Return Data'!$B$7:$R$1700,11,0)</f>
        <v>20.2972</v>
      </c>
      <c r="I28" s="66">
        <f t="shared" si="2"/>
        <v>9</v>
      </c>
      <c r="J28" s="65">
        <f>VLOOKUP($A28,'Return Data'!$B$7:$R$1700,12,0)</f>
        <v>14.7</v>
      </c>
      <c r="K28" s="66">
        <f t="shared" si="3"/>
        <v>9</v>
      </c>
      <c r="L28" s="65">
        <f>VLOOKUP($A28,'Return Data'!$B$7:$R$1700,13,0)</f>
        <v>11.944699999999999</v>
      </c>
      <c r="M28" s="66">
        <f t="shared" si="4"/>
        <v>9</v>
      </c>
      <c r="N28" s="65">
        <f>VLOOKUP($A28,'Return Data'!$B$7:$R$1700,17,0)</f>
        <v>13.799300000000001</v>
      </c>
      <c r="O28" s="66">
        <f t="shared" si="5"/>
        <v>12</v>
      </c>
      <c r="P28" s="65">
        <f>VLOOKUP($A28,'Return Data'!$B$7:$R$1700,14,0)</f>
        <v>8.3190000000000008</v>
      </c>
      <c r="Q28" s="66">
        <f t="shared" si="6"/>
        <v>17</v>
      </c>
      <c r="R28" s="65">
        <f>VLOOKUP($A28,'Return Data'!$B$7:$R$1700,16,0)</f>
        <v>10.1165</v>
      </c>
      <c r="S28" s="67">
        <f t="shared" si="7"/>
        <v>11</v>
      </c>
    </row>
    <row r="29" spans="1:19" x14ac:dyDescent="0.3">
      <c r="A29" s="82" t="s">
        <v>888</v>
      </c>
      <c r="B29" s="64">
        <f>VLOOKUP($A29,'Return Data'!$B$7:$R$1700,3,0)</f>
        <v>44026</v>
      </c>
      <c r="C29" s="65">
        <f>VLOOKUP($A29,'Return Data'!$B$7:$R$1700,4,0)</f>
        <v>18.856999999999999</v>
      </c>
      <c r="D29" s="65">
        <f>VLOOKUP($A29,'Return Data'!$B$7:$R$1700,9,0)</f>
        <v>14.5616</v>
      </c>
      <c r="E29" s="66">
        <f t="shared" si="0"/>
        <v>12</v>
      </c>
      <c r="F29" s="65">
        <f>VLOOKUP($A29,'Return Data'!$B$7:$R$1700,10,0)</f>
        <v>28.717199999999998</v>
      </c>
      <c r="G29" s="66">
        <f t="shared" si="1"/>
        <v>5</v>
      </c>
      <c r="H29" s="65">
        <f>VLOOKUP($A29,'Return Data'!$B$7:$R$1700,11,0)</f>
        <v>21.9634</v>
      </c>
      <c r="I29" s="66">
        <f t="shared" si="2"/>
        <v>6</v>
      </c>
      <c r="J29" s="65">
        <f>VLOOKUP($A29,'Return Data'!$B$7:$R$1700,12,0)</f>
        <v>15.656499999999999</v>
      </c>
      <c r="K29" s="66">
        <f t="shared" si="3"/>
        <v>6</v>
      </c>
      <c r="L29" s="65">
        <f>VLOOKUP($A29,'Return Data'!$B$7:$R$1700,13,0)</f>
        <v>13.2262</v>
      </c>
      <c r="M29" s="66">
        <f t="shared" si="4"/>
        <v>4</v>
      </c>
      <c r="N29" s="65">
        <f>VLOOKUP($A29,'Return Data'!$B$7:$R$1700,17,0)</f>
        <v>15.643599999999999</v>
      </c>
      <c r="O29" s="66">
        <f t="shared" si="5"/>
        <v>3</v>
      </c>
      <c r="P29" s="65">
        <f>VLOOKUP($A29,'Return Data'!$B$7:$R$1700,14,0)</f>
        <v>10.903700000000001</v>
      </c>
      <c r="Q29" s="66">
        <f t="shared" si="6"/>
        <v>3</v>
      </c>
      <c r="R29" s="65">
        <f>VLOOKUP($A29,'Return Data'!$B$7:$R$1700,16,0)</f>
        <v>11.470800000000001</v>
      </c>
      <c r="S29" s="67">
        <f t="shared" si="7"/>
        <v>2</v>
      </c>
    </row>
    <row r="30" spans="1:19" x14ac:dyDescent="0.3">
      <c r="A30" s="82" t="s">
        <v>889</v>
      </c>
      <c r="B30" s="64">
        <f>VLOOKUP($A30,'Return Data'!$B$7:$R$1700,3,0)</f>
        <v>44026</v>
      </c>
      <c r="C30" s="65">
        <f>VLOOKUP($A30,'Return Data'!$B$7:$R$1700,4,0)</f>
        <v>35.381399999999999</v>
      </c>
      <c r="D30" s="65">
        <f>VLOOKUP($A30,'Return Data'!$B$7:$R$1700,9,0)</f>
        <v>18.040800000000001</v>
      </c>
      <c r="E30" s="66">
        <f t="shared" si="0"/>
        <v>3</v>
      </c>
      <c r="F30" s="65">
        <f>VLOOKUP($A30,'Return Data'!$B$7:$R$1700,10,0)</f>
        <v>30.767700000000001</v>
      </c>
      <c r="G30" s="66">
        <f t="shared" si="1"/>
        <v>3</v>
      </c>
      <c r="H30" s="65">
        <f>VLOOKUP($A30,'Return Data'!$B$7:$R$1700,11,0)</f>
        <v>22.755600000000001</v>
      </c>
      <c r="I30" s="66">
        <f t="shared" si="2"/>
        <v>2</v>
      </c>
      <c r="J30" s="65">
        <f>VLOOKUP($A30,'Return Data'!$B$7:$R$1700,12,0)</f>
        <v>16.454599999999999</v>
      </c>
      <c r="K30" s="66">
        <f t="shared" si="3"/>
        <v>3</v>
      </c>
      <c r="L30" s="65">
        <f>VLOOKUP($A30,'Return Data'!$B$7:$R$1700,13,0)</f>
        <v>13.066000000000001</v>
      </c>
      <c r="M30" s="66">
        <f t="shared" si="4"/>
        <v>5</v>
      </c>
      <c r="N30" s="65">
        <f>VLOOKUP($A30,'Return Data'!$B$7:$R$1700,17,0)</f>
        <v>17.120699999999999</v>
      </c>
      <c r="O30" s="66">
        <f t="shared" si="5"/>
        <v>1</v>
      </c>
      <c r="P30" s="65">
        <f>VLOOKUP($A30,'Return Data'!$B$7:$R$1700,14,0)</f>
        <v>12.823499999999999</v>
      </c>
      <c r="Q30" s="66">
        <f t="shared" si="6"/>
        <v>1</v>
      </c>
      <c r="R30" s="65">
        <f>VLOOKUP($A30,'Return Data'!$B$7:$R$1700,16,0)</f>
        <v>11.3589</v>
      </c>
      <c r="S30" s="67">
        <f t="shared" si="7"/>
        <v>3</v>
      </c>
    </row>
    <row r="31" spans="1:19" x14ac:dyDescent="0.3">
      <c r="A31" s="82" t="s">
        <v>892</v>
      </c>
      <c r="B31" s="64">
        <f>VLOOKUP($A31,'Return Data'!$B$7:$R$1700,3,0)</f>
        <v>44026</v>
      </c>
      <c r="C31" s="65">
        <f>VLOOKUP($A31,'Return Data'!$B$7:$R$1700,4,0)</f>
        <v>49.802799999999998</v>
      </c>
      <c r="D31" s="65">
        <f>VLOOKUP($A31,'Return Data'!$B$7:$R$1700,9,0)</f>
        <v>13.555099999999999</v>
      </c>
      <c r="E31" s="66">
        <f t="shared" si="0"/>
        <v>15</v>
      </c>
      <c r="F31" s="65">
        <f>VLOOKUP($A31,'Return Data'!$B$7:$R$1700,10,0)</f>
        <v>25.8874</v>
      </c>
      <c r="G31" s="66">
        <f t="shared" si="1"/>
        <v>12</v>
      </c>
      <c r="H31" s="65">
        <f>VLOOKUP($A31,'Return Data'!$B$7:$R$1700,11,0)</f>
        <v>19.4343</v>
      </c>
      <c r="I31" s="66">
        <f t="shared" si="2"/>
        <v>13</v>
      </c>
      <c r="J31" s="65">
        <f>VLOOKUP($A31,'Return Data'!$B$7:$R$1700,12,0)</f>
        <v>13.8049</v>
      </c>
      <c r="K31" s="66">
        <f t="shared" si="3"/>
        <v>13</v>
      </c>
      <c r="L31" s="65">
        <f>VLOOKUP($A31,'Return Data'!$B$7:$R$1700,13,0)</f>
        <v>11.286</v>
      </c>
      <c r="M31" s="66">
        <f t="shared" si="4"/>
        <v>13</v>
      </c>
      <c r="N31" s="65">
        <f>VLOOKUP($A31,'Return Data'!$B$7:$R$1700,17,0)</f>
        <v>14.1045</v>
      </c>
      <c r="O31" s="66">
        <f t="shared" si="5"/>
        <v>7</v>
      </c>
      <c r="P31" s="65">
        <f>VLOOKUP($A31,'Return Data'!$B$7:$R$1700,14,0)</f>
        <v>11.257300000000001</v>
      </c>
      <c r="Q31" s="66">
        <f t="shared" si="6"/>
        <v>2</v>
      </c>
      <c r="R31" s="65">
        <f>VLOOKUP($A31,'Return Data'!$B$7:$R$1700,16,0)</f>
        <v>10.964499999999999</v>
      </c>
      <c r="S31" s="67">
        <f t="shared" si="7"/>
        <v>5</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14.167979166666667</v>
      </c>
      <c r="E33" s="88"/>
      <c r="F33" s="89">
        <f>AVERAGE(F8:F31)</f>
        <v>25.617366666666669</v>
      </c>
      <c r="G33" s="88"/>
      <c r="H33" s="89">
        <f>AVERAGE(H8:H31)</f>
        <v>19.543933333333332</v>
      </c>
      <c r="I33" s="88"/>
      <c r="J33" s="89">
        <f>AVERAGE(J8:J31)</f>
        <v>13.979654166666663</v>
      </c>
      <c r="K33" s="88"/>
      <c r="L33" s="89">
        <f>AVERAGE(L8:L31)</f>
        <v>11.239283333333333</v>
      </c>
      <c r="M33" s="88"/>
      <c r="N33" s="89">
        <f>AVERAGE(N8:N31)</f>
        <v>13.559116666666668</v>
      </c>
      <c r="O33" s="88"/>
      <c r="P33" s="89">
        <f>AVERAGE(P8:P31)</f>
        <v>9.0021249999999995</v>
      </c>
      <c r="Q33" s="88"/>
      <c r="R33" s="89">
        <f>AVERAGE(R8:R31)</f>
        <v>9.9654499999999988</v>
      </c>
      <c r="S33" s="90"/>
    </row>
    <row r="34" spans="1:19" x14ac:dyDescent="0.3">
      <c r="A34" s="87" t="s">
        <v>28</v>
      </c>
      <c r="B34" s="88"/>
      <c r="C34" s="88"/>
      <c r="D34" s="89">
        <f>MIN(D8:D31)</f>
        <v>6.9771999999999998</v>
      </c>
      <c r="E34" s="88"/>
      <c r="F34" s="89">
        <f>MIN(F8:F31)</f>
        <v>19.712599999999998</v>
      </c>
      <c r="G34" s="88"/>
      <c r="H34" s="89">
        <f>MIN(H8:H31)</f>
        <v>15.306800000000001</v>
      </c>
      <c r="I34" s="88"/>
      <c r="J34" s="89">
        <f>MIN(J8:J31)</f>
        <v>10.885400000000001</v>
      </c>
      <c r="K34" s="88"/>
      <c r="L34" s="89">
        <f>MIN(L8:L31)</f>
        <v>8.3132999999999999</v>
      </c>
      <c r="M34" s="88"/>
      <c r="N34" s="89">
        <f>MIN(N8:N31)</f>
        <v>10.9117</v>
      </c>
      <c r="O34" s="88"/>
      <c r="P34" s="89">
        <f>MIN(P8:P31)</f>
        <v>6.1311999999999998</v>
      </c>
      <c r="Q34" s="88"/>
      <c r="R34" s="89">
        <f>MIN(R8:R31)</f>
        <v>7.8616000000000001</v>
      </c>
      <c r="S34" s="90"/>
    </row>
    <row r="35" spans="1:19" ht="15" thickBot="1" x14ac:dyDescent="0.35">
      <c r="A35" s="91" t="s">
        <v>29</v>
      </c>
      <c r="B35" s="92"/>
      <c r="C35" s="92"/>
      <c r="D35" s="93">
        <f>MAX(D8:D31)</f>
        <v>20.6861</v>
      </c>
      <c r="E35" s="92"/>
      <c r="F35" s="93">
        <f>MAX(F8:F31)</f>
        <v>31.133500000000002</v>
      </c>
      <c r="G35" s="92"/>
      <c r="H35" s="93">
        <f>MAX(H8:H31)</f>
        <v>24.905799999999999</v>
      </c>
      <c r="I35" s="92"/>
      <c r="J35" s="93">
        <f>MAX(J8:J31)</f>
        <v>17.534199999999998</v>
      </c>
      <c r="K35" s="92"/>
      <c r="L35" s="93">
        <f>MAX(L8:L31)</f>
        <v>14.301500000000001</v>
      </c>
      <c r="M35" s="92"/>
      <c r="N35" s="93">
        <f>MAX(N8:N31)</f>
        <v>17.120699999999999</v>
      </c>
      <c r="O35" s="92"/>
      <c r="P35" s="93">
        <f>MAX(P8:P31)</f>
        <v>12.823499999999999</v>
      </c>
      <c r="Q35" s="92"/>
      <c r="R35" s="93">
        <f>MAX(R8:R31)</f>
        <v>11.7867</v>
      </c>
      <c r="S35" s="94"/>
    </row>
    <row r="36" spans="1:19" x14ac:dyDescent="0.3">
      <c r="A36" s="112" t="s">
        <v>434</v>
      </c>
    </row>
    <row r="37" spans="1:19" x14ac:dyDescent="0.3">
      <c r="A37" s="14" t="s">
        <v>340</v>
      </c>
    </row>
  </sheetData>
  <sheetProtection algorithmName="SHA-512" hashValue="m1KIODLD6BWDZ0sQ7y4OGMlZ4PVlZ6IAPI5impSpfwqwx4hXH9ZZ3iUl8R7tvBKv4R0FZpsl6ZU8gpa7624LeQ==" saltValue="DYYGqQSn8ydr9ls8/93wY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AE267F82-A3BF-4BBE-B38E-BBFB75BE52D8}"/>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8F55BE-98F8-447F-8DF9-D67E24BFACB3}">
  <dimension ref="A1:S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1689</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1435</v>
      </c>
      <c r="B8" s="64">
        <f>VLOOKUP($A8,'Return Data'!$B$7:$R$1700,3,0)</f>
        <v>44026</v>
      </c>
      <c r="C8" s="65">
        <f>VLOOKUP($A8,'Return Data'!$B$7:$R$1700,4,0)</f>
        <v>62.309699999999999</v>
      </c>
      <c r="D8" s="65">
        <f>VLOOKUP($A8,'Return Data'!$B$7:$R$1700,9,0)</f>
        <v>14.1198</v>
      </c>
      <c r="E8" s="66">
        <f>RANK(D8,D$8:D$34,0)</f>
        <v>13</v>
      </c>
      <c r="F8" s="65">
        <f>VLOOKUP($A8,'Return Data'!$B$7:$R$1700,10,0)</f>
        <v>28.9953</v>
      </c>
      <c r="G8" s="66">
        <f>RANK(F8,F$8:F$34,0)</f>
        <v>4</v>
      </c>
      <c r="H8" s="65">
        <f>VLOOKUP($A8,'Return Data'!$B$7:$R$1700,11,0)</f>
        <v>19.838899999999999</v>
      </c>
      <c r="I8" s="66">
        <f>RANK(H8,H$8:H$34,0)</f>
        <v>9</v>
      </c>
      <c r="J8" s="65">
        <f>VLOOKUP($A8,'Return Data'!$B$7:$R$1700,12,0)</f>
        <v>13.9937</v>
      </c>
      <c r="K8" s="66">
        <f>RANK(J8,J$8:J$34,0)</f>
        <v>10</v>
      </c>
      <c r="L8" s="65">
        <f>VLOOKUP($A8,'Return Data'!$B$7:$R$1700,13,0)</f>
        <v>11.156000000000001</v>
      </c>
      <c r="M8" s="66">
        <f>RANK(L8,L$8:L$34,0)</f>
        <v>10</v>
      </c>
      <c r="N8" s="65">
        <f>VLOOKUP($A8,'Return Data'!$B$7:$R$1700,17,0)</f>
        <v>13.3972</v>
      </c>
      <c r="O8" s="66">
        <f>RANK(N8,N$8:N$34,0)</f>
        <v>11</v>
      </c>
      <c r="P8" s="65">
        <f>VLOOKUP($A8,'Return Data'!$B$7:$R$1700,14,0)</f>
        <v>8.5728000000000009</v>
      </c>
      <c r="Q8" s="66">
        <f>RANK(P8,P$8:P$34,0)</f>
        <v>9</v>
      </c>
      <c r="R8" s="65">
        <f>VLOOKUP($A8,'Return Data'!$B$7:$R$1700,16,0)</f>
        <v>9.2068999999999992</v>
      </c>
      <c r="S8" s="67">
        <f>RANK(R8,R$8:R$34,0)</f>
        <v>8</v>
      </c>
    </row>
    <row r="9" spans="1:19" x14ac:dyDescent="0.3">
      <c r="A9" s="82" t="s">
        <v>1438</v>
      </c>
      <c r="B9" s="64">
        <f>VLOOKUP($A9,'Return Data'!$B$7:$R$1700,3,0)</f>
        <v>44026</v>
      </c>
      <c r="C9" s="65">
        <f>VLOOKUP($A9,'Return Data'!$B$7:$R$1700,4,0)</f>
        <v>19.232199999999999</v>
      </c>
      <c r="D9" s="65">
        <f>VLOOKUP($A9,'Return Data'!$B$7:$R$1700,9,0)</f>
        <v>11.6775</v>
      </c>
      <c r="E9" s="66">
        <f t="shared" ref="E9:E34" si="0">RANK(D9,D$8:D$34,0)</f>
        <v>20</v>
      </c>
      <c r="F9" s="65">
        <f>VLOOKUP($A9,'Return Data'!$B$7:$R$1700,10,0)</f>
        <v>22.641300000000001</v>
      </c>
      <c r="G9" s="66">
        <f t="shared" ref="G9:G34" si="1">RANK(F9,F$8:F$34,0)</f>
        <v>20</v>
      </c>
      <c r="H9" s="65">
        <f>VLOOKUP($A9,'Return Data'!$B$7:$R$1700,11,0)</f>
        <v>19.476299999999998</v>
      </c>
      <c r="I9" s="66">
        <f t="shared" ref="I9:I34" si="2">RANK(H9,H$8:H$34,0)</f>
        <v>11</v>
      </c>
      <c r="J9" s="65">
        <f>VLOOKUP($A9,'Return Data'!$B$7:$R$1700,12,0)</f>
        <v>13.9636</v>
      </c>
      <c r="K9" s="66">
        <f t="shared" ref="K9:K34" si="3">RANK(J9,J$8:J$34,0)</f>
        <v>11</v>
      </c>
      <c r="L9" s="65">
        <f>VLOOKUP($A9,'Return Data'!$B$7:$R$1700,13,0)</f>
        <v>12.097899999999999</v>
      </c>
      <c r="M9" s="66">
        <f t="shared" ref="M9:M34" si="4">RANK(L9,L$8:L$34,0)</f>
        <v>6</v>
      </c>
      <c r="N9" s="65">
        <f>VLOOKUP($A9,'Return Data'!$B$7:$R$1700,17,0)</f>
        <v>13.5158</v>
      </c>
      <c r="O9" s="66">
        <f t="shared" ref="O9:O34" si="5">RANK(N9,N$8:N$34,0)</f>
        <v>10</v>
      </c>
      <c r="P9" s="65">
        <f>VLOOKUP($A9,'Return Data'!$B$7:$R$1700,14,0)</f>
        <v>8.3472000000000008</v>
      </c>
      <c r="Q9" s="66">
        <f t="shared" ref="Q9:Q34" si="6">RANK(P9,P$8:P$34,0)</f>
        <v>14</v>
      </c>
      <c r="R9" s="65">
        <f>VLOOKUP($A9,'Return Data'!$B$7:$R$1700,16,0)</f>
        <v>8.0180000000000007</v>
      </c>
      <c r="S9" s="67">
        <f t="shared" ref="S9:S34" si="7">RANK(R9,R$8:R$34,0)</f>
        <v>20</v>
      </c>
    </row>
    <row r="10" spans="1:19" x14ac:dyDescent="0.3">
      <c r="A10" s="82" t="s">
        <v>1439</v>
      </c>
      <c r="B10" s="64">
        <f>VLOOKUP($A10,'Return Data'!$B$7:$R$1700,3,0)</f>
        <v>44026</v>
      </c>
      <c r="C10" s="65">
        <f>VLOOKUP($A10,'Return Data'!$B$7:$R$1700,4,0)</f>
        <v>32.870399999999997</v>
      </c>
      <c r="D10" s="65">
        <f>VLOOKUP($A10,'Return Data'!$B$7:$R$1700,9,0)</f>
        <v>16.0961</v>
      </c>
      <c r="E10" s="66">
        <f t="shared" si="0"/>
        <v>5</v>
      </c>
      <c r="F10" s="65">
        <f>VLOOKUP($A10,'Return Data'!$B$7:$R$1700,10,0)</f>
        <v>22.800599999999999</v>
      </c>
      <c r="G10" s="66">
        <f t="shared" si="1"/>
        <v>19</v>
      </c>
      <c r="H10" s="65">
        <f>VLOOKUP($A10,'Return Data'!$B$7:$R$1700,11,0)</f>
        <v>16.3337</v>
      </c>
      <c r="I10" s="66">
        <f t="shared" si="2"/>
        <v>22</v>
      </c>
      <c r="J10" s="65">
        <f>VLOOKUP($A10,'Return Data'!$B$7:$R$1700,12,0)</f>
        <v>11.398899999999999</v>
      </c>
      <c r="K10" s="66">
        <f t="shared" si="3"/>
        <v>21</v>
      </c>
      <c r="L10" s="65">
        <f>VLOOKUP($A10,'Return Data'!$B$7:$R$1700,13,0)</f>
        <v>8.9379000000000008</v>
      </c>
      <c r="M10" s="66">
        <f t="shared" si="4"/>
        <v>21</v>
      </c>
      <c r="N10" s="65">
        <f>VLOOKUP($A10,'Return Data'!$B$7:$R$1700,17,0)</f>
        <v>11.4869</v>
      </c>
      <c r="O10" s="66">
        <f t="shared" si="5"/>
        <v>20</v>
      </c>
      <c r="P10" s="65">
        <f>VLOOKUP($A10,'Return Data'!$B$7:$R$1700,14,0)</f>
        <v>7.3558000000000003</v>
      </c>
      <c r="Q10" s="66">
        <f t="shared" si="6"/>
        <v>19</v>
      </c>
      <c r="R10" s="65">
        <f>VLOOKUP($A10,'Return Data'!$B$7:$R$1700,16,0)</f>
        <v>6.7079000000000004</v>
      </c>
      <c r="S10" s="67">
        <f t="shared" si="7"/>
        <v>27</v>
      </c>
    </row>
    <row r="11" spans="1:19" x14ac:dyDescent="0.3">
      <c r="A11" s="82" t="s">
        <v>1442</v>
      </c>
      <c r="B11" s="64">
        <f>VLOOKUP($A11,'Return Data'!$B$7:$R$1700,3,0)</f>
        <v>44026</v>
      </c>
      <c r="C11" s="65">
        <f>VLOOKUP($A11,'Return Data'!$B$7:$R$1700,4,0)</f>
        <v>59.277700000000003</v>
      </c>
      <c r="D11" s="65">
        <f>VLOOKUP($A11,'Return Data'!$B$7:$R$1700,9,0)</f>
        <v>11.977600000000001</v>
      </c>
      <c r="E11" s="66">
        <f t="shared" si="0"/>
        <v>19</v>
      </c>
      <c r="F11" s="65">
        <f>VLOOKUP($A11,'Return Data'!$B$7:$R$1700,10,0)</f>
        <v>25.512</v>
      </c>
      <c r="G11" s="66">
        <f t="shared" si="1"/>
        <v>12</v>
      </c>
      <c r="H11" s="65">
        <f>VLOOKUP($A11,'Return Data'!$B$7:$R$1700,11,0)</f>
        <v>16.962399999999999</v>
      </c>
      <c r="I11" s="66">
        <f t="shared" si="2"/>
        <v>20</v>
      </c>
      <c r="J11" s="65">
        <f>VLOOKUP($A11,'Return Data'!$B$7:$R$1700,12,0)</f>
        <v>11.990399999999999</v>
      </c>
      <c r="K11" s="66">
        <f t="shared" si="3"/>
        <v>20</v>
      </c>
      <c r="L11" s="65">
        <f>VLOOKUP($A11,'Return Data'!$B$7:$R$1700,13,0)</f>
        <v>9.3139000000000003</v>
      </c>
      <c r="M11" s="66">
        <f t="shared" si="4"/>
        <v>20</v>
      </c>
      <c r="N11" s="65">
        <f>VLOOKUP($A11,'Return Data'!$B$7:$R$1700,17,0)</f>
        <v>11.3171</v>
      </c>
      <c r="O11" s="66">
        <f t="shared" si="5"/>
        <v>22</v>
      </c>
      <c r="P11" s="65">
        <f>VLOOKUP($A11,'Return Data'!$B$7:$R$1700,14,0)</f>
        <v>7.1439000000000004</v>
      </c>
      <c r="Q11" s="66">
        <f t="shared" si="6"/>
        <v>21</v>
      </c>
      <c r="R11" s="65">
        <f>VLOOKUP($A11,'Return Data'!$B$7:$R$1700,16,0)</f>
        <v>9.0433000000000003</v>
      </c>
      <c r="S11" s="67">
        <f t="shared" si="7"/>
        <v>11</v>
      </c>
    </row>
    <row r="12" spans="1:19" x14ac:dyDescent="0.3">
      <c r="A12" s="82" t="s">
        <v>1444</v>
      </c>
      <c r="B12" s="64">
        <f>VLOOKUP($A12,'Return Data'!$B$7:$R$1700,3,0)</f>
        <v>44026</v>
      </c>
      <c r="C12" s="65">
        <f>VLOOKUP($A12,'Return Data'!$B$7:$R$1700,4,0)</f>
        <v>72.044700000000006</v>
      </c>
      <c r="D12" s="65">
        <f>VLOOKUP($A12,'Return Data'!$B$7:$R$1700,9,0)</f>
        <v>12.9861</v>
      </c>
      <c r="E12" s="66">
        <f t="shared" si="0"/>
        <v>16</v>
      </c>
      <c r="F12" s="65">
        <f>VLOOKUP($A12,'Return Data'!$B$7:$R$1700,10,0)</f>
        <v>27.222000000000001</v>
      </c>
      <c r="G12" s="66">
        <f t="shared" si="1"/>
        <v>6</v>
      </c>
      <c r="H12" s="65">
        <f>VLOOKUP($A12,'Return Data'!$B$7:$R$1700,11,0)</f>
        <v>21.511099999999999</v>
      </c>
      <c r="I12" s="66">
        <f t="shared" si="2"/>
        <v>5</v>
      </c>
      <c r="J12" s="65">
        <f>VLOOKUP($A12,'Return Data'!$B$7:$R$1700,12,0)</f>
        <v>15.011200000000001</v>
      </c>
      <c r="K12" s="66">
        <f t="shared" si="3"/>
        <v>5</v>
      </c>
      <c r="L12" s="65">
        <f>VLOOKUP($A12,'Return Data'!$B$7:$R$1700,13,0)</f>
        <v>12.988799999999999</v>
      </c>
      <c r="M12" s="66">
        <f t="shared" si="4"/>
        <v>3</v>
      </c>
      <c r="N12" s="65">
        <f>VLOOKUP($A12,'Return Data'!$B$7:$R$1700,17,0)</f>
        <v>14.389799999999999</v>
      </c>
      <c r="O12" s="66">
        <f t="shared" si="5"/>
        <v>4</v>
      </c>
      <c r="P12" s="65">
        <f>VLOOKUP($A12,'Return Data'!$B$7:$R$1700,14,0)</f>
        <v>9.3415999999999997</v>
      </c>
      <c r="Q12" s="66">
        <f t="shared" si="6"/>
        <v>7</v>
      </c>
      <c r="R12" s="65">
        <f>VLOOKUP($A12,'Return Data'!$B$7:$R$1700,16,0)</f>
        <v>9.9575999999999993</v>
      </c>
      <c r="S12" s="67">
        <f t="shared" si="7"/>
        <v>3</v>
      </c>
    </row>
    <row r="13" spans="1:19" x14ac:dyDescent="0.3">
      <c r="A13" s="82" t="s">
        <v>1446</v>
      </c>
      <c r="B13" s="64">
        <f>VLOOKUP($A13,'Return Data'!$B$7:$R$1700,3,0)</f>
        <v>44026</v>
      </c>
      <c r="C13" s="65">
        <f>VLOOKUP($A13,'Return Data'!$B$7:$R$1700,4,0)</f>
        <v>18.2849</v>
      </c>
      <c r="D13" s="65">
        <f>VLOOKUP($A13,'Return Data'!$B$7:$R$1700,9,0)</f>
        <v>13.903700000000001</v>
      </c>
      <c r="E13" s="66">
        <f t="shared" si="0"/>
        <v>14</v>
      </c>
      <c r="F13" s="65">
        <f>VLOOKUP($A13,'Return Data'!$B$7:$R$1700,10,0)</f>
        <v>24.063099999999999</v>
      </c>
      <c r="G13" s="66">
        <f t="shared" si="1"/>
        <v>16</v>
      </c>
      <c r="H13" s="65">
        <f>VLOOKUP($A13,'Return Data'!$B$7:$R$1700,11,0)</f>
        <v>19.802199999999999</v>
      </c>
      <c r="I13" s="66">
        <f t="shared" si="2"/>
        <v>10</v>
      </c>
      <c r="J13" s="65">
        <f>VLOOKUP($A13,'Return Data'!$B$7:$R$1700,12,0)</f>
        <v>12.9618</v>
      </c>
      <c r="K13" s="66">
        <f t="shared" si="3"/>
        <v>15</v>
      </c>
      <c r="L13" s="65">
        <f>VLOOKUP($A13,'Return Data'!$B$7:$R$1700,13,0)</f>
        <v>9.5211000000000006</v>
      </c>
      <c r="M13" s="66">
        <f t="shared" si="4"/>
        <v>19</v>
      </c>
      <c r="N13" s="65">
        <f>VLOOKUP($A13,'Return Data'!$B$7:$R$1700,17,0)</f>
        <v>12.6343</v>
      </c>
      <c r="O13" s="66">
        <f t="shared" si="5"/>
        <v>17</v>
      </c>
      <c r="P13" s="65">
        <f>VLOOKUP($A13,'Return Data'!$B$7:$R$1700,14,0)</f>
        <v>9.5222999999999995</v>
      </c>
      <c r="Q13" s="66">
        <f t="shared" si="6"/>
        <v>5</v>
      </c>
      <c r="R13" s="65">
        <f>VLOOKUP($A13,'Return Data'!$B$7:$R$1700,16,0)</f>
        <v>9.8574999999999999</v>
      </c>
      <c r="S13" s="67">
        <f t="shared" si="7"/>
        <v>4</v>
      </c>
    </row>
    <row r="14" spans="1:19" x14ac:dyDescent="0.3">
      <c r="A14" s="82" t="s">
        <v>1447</v>
      </c>
      <c r="B14" s="64">
        <f>VLOOKUP($A14,'Return Data'!$B$7:$R$1700,3,0)</f>
        <v>44026</v>
      </c>
      <c r="C14" s="65">
        <f>VLOOKUP($A14,'Return Data'!$B$7:$R$1700,4,0)</f>
        <v>47.038400000000003</v>
      </c>
      <c r="D14" s="65">
        <f>VLOOKUP($A14,'Return Data'!$B$7:$R$1700,9,0)</f>
        <v>6.7394999999999996</v>
      </c>
      <c r="E14" s="66">
        <f t="shared" si="0"/>
        <v>25</v>
      </c>
      <c r="F14" s="65">
        <f>VLOOKUP($A14,'Return Data'!$B$7:$R$1700,10,0)</f>
        <v>19.569099999999999</v>
      </c>
      <c r="G14" s="66">
        <f t="shared" si="1"/>
        <v>25</v>
      </c>
      <c r="H14" s="65">
        <f>VLOOKUP($A14,'Return Data'!$B$7:$R$1700,11,0)</f>
        <v>15.232799999999999</v>
      </c>
      <c r="I14" s="66">
        <f t="shared" si="2"/>
        <v>25</v>
      </c>
      <c r="J14" s="65">
        <f>VLOOKUP($A14,'Return Data'!$B$7:$R$1700,12,0)</f>
        <v>10.7643</v>
      </c>
      <c r="K14" s="66">
        <f t="shared" si="3"/>
        <v>24</v>
      </c>
      <c r="L14" s="65">
        <f>VLOOKUP($A14,'Return Data'!$B$7:$R$1700,13,0)</f>
        <v>8.2563999999999993</v>
      </c>
      <c r="M14" s="66">
        <f t="shared" si="4"/>
        <v>24</v>
      </c>
      <c r="N14" s="65">
        <f>VLOOKUP($A14,'Return Data'!$B$7:$R$1700,17,0)</f>
        <v>10.835900000000001</v>
      </c>
      <c r="O14" s="66">
        <f t="shared" si="5"/>
        <v>25</v>
      </c>
      <c r="P14" s="65">
        <f>VLOOKUP($A14,'Return Data'!$B$7:$R$1700,14,0)</f>
        <v>5.3121999999999998</v>
      </c>
      <c r="Q14" s="66">
        <f t="shared" si="6"/>
        <v>26</v>
      </c>
      <c r="R14" s="65">
        <f>VLOOKUP($A14,'Return Data'!$B$7:$R$1700,16,0)</f>
        <v>8.6743000000000006</v>
      </c>
      <c r="S14" s="67">
        <f t="shared" si="7"/>
        <v>15</v>
      </c>
    </row>
    <row r="15" spans="1:19" x14ac:dyDescent="0.3">
      <c r="A15" s="82" t="s">
        <v>1449</v>
      </c>
      <c r="B15" s="64">
        <f>VLOOKUP($A15,'Return Data'!$B$7:$R$1700,3,0)</f>
        <v>44026</v>
      </c>
      <c r="C15" s="65">
        <f>VLOOKUP($A15,'Return Data'!$B$7:$R$1700,4,0)</f>
        <v>42.881700000000002</v>
      </c>
      <c r="D15" s="65">
        <f>VLOOKUP($A15,'Return Data'!$B$7:$R$1700,9,0)</f>
        <v>17.202000000000002</v>
      </c>
      <c r="E15" s="66">
        <f t="shared" si="0"/>
        <v>3</v>
      </c>
      <c r="F15" s="65">
        <f>VLOOKUP($A15,'Return Data'!$B$7:$R$1700,10,0)</f>
        <v>22.0242</v>
      </c>
      <c r="G15" s="66">
        <f t="shared" si="1"/>
        <v>23</v>
      </c>
      <c r="H15" s="65">
        <f>VLOOKUP($A15,'Return Data'!$B$7:$R$1700,11,0)</f>
        <v>16.840499999999999</v>
      </c>
      <c r="I15" s="66">
        <f t="shared" si="2"/>
        <v>21</v>
      </c>
      <c r="J15" s="65">
        <f>VLOOKUP($A15,'Return Data'!$B$7:$R$1700,12,0)</f>
        <v>12.1143</v>
      </c>
      <c r="K15" s="66">
        <f t="shared" si="3"/>
        <v>19</v>
      </c>
      <c r="L15" s="65">
        <f>VLOOKUP($A15,'Return Data'!$B$7:$R$1700,13,0)</f>
        <v>10.4697</v>
      </c>
      <c r="M15" s="66">
        <f t="shared" si="4"/>
        <v>15</v>
      </c>
      <c r="N15" s="65">
        <f>VLOOKUP($A15,'Return Data'!$B$7:$R$1700,17,0)</f>
        <v>10.785600000000001</v>
      </c>
      <c r="O15" s="66">
        <f t="shared" si="5"/>
        <v>26</v>
      </c>
      <c r="P15" s="65">
        <f>VLOOKUP($A15,'Return Data'!$B$7:$R$1700,14,0)</f>
        <v>6.9257999999999997</v>
      </c>
      <c r="Q15" s="66">
        <f t="shared" si="6"/>
        <v>22</v>
      </c>
      <c r="R15" s="65">
        <f>VLOOKUP($A15,'Return Data'!$B$7:$R$1700,16,0)</f>
        <v>7.9707999999999997</v>
      </c>
      <c r="S15" s="67">
        <f t="shared" si="7"/>
        <v>21</v>
      </c>
    </row>
    <row r="16" spans="1:19" x14ac:dyDescent="0.3">
      <c r="A16" s="82" t="s">
        <v>1451</v>
      </c>
      <c r="B16" s="64">
        <f>VLOOKUP($A16,'Return Data'!$B$7:$R$1700,3,0)</f>
        <v>44026</v>
      </c>
      <c r="C16" s="65">
        <f>VLOOKUP($A16,'Return Data'!$B$7:$R$1700,4,0)</f>
        <v>76.258200000000002</v>
      </c>
      <c r="D16" s="65">
        <f>VLOOKUP($A16,'Return Data'!$B$7:$R$1700,9,0)</f>
        <v>14.287599999999999</v>
      </c>
      <c r="E16" s="66">
        <f t="shared" si="0"/>
        <v>11</v>
      </c>
      <c r="F16" s="65">
        <f>VLOOKUP($A16,'Return Data'!$B$7:$R$1700,10,0)</f>
        <v>30.4893</v>
      </c>
      <c r="G16" s="66">
        <f t="shared" si="1"/>
        <v>2</v>
      </c>
      <c r="H16" s="65">
        <f>VLOOKUP($A16,'Return Data'!$B$7:$R$1700,11,0)</f>
        <v>22.278700000000001</v>
      </c>
      <c r="I16" s="66">
        <f t="shared" si="2"/>
        <v>3</v>
      </c>
      <c r="J16" s="65">
        <f>VLOOKUP($A16,'Return Data'!$B$7:$R$1700,12,0)</f>
        <v>16.5487</v>
      </c>
      <c r="K16" s="66">
        <f t="shared" si="3"/>
        <v>2</v>
      </c>
      <c r="L16" s="65">
        <f>VLOOKUP($A16,'Return Data'!$B$7:$R$1700,13,0)</f>
        <v>12.93</v>
      </c>
      <c r="M16" s="66">
        <f t="shared" si="4"/>
        <v>4</v>
      </c>
      <c r="N16" s="65">
        <f>VLOOKUP($A16,'Return Data'!$B$7:$R$1700,17,0)</f>
        <v>12.7658</v>
      </c>
      <c r="O16" s="66">
        <f t="shared" si="5"/>
        <v>15</v>
      </c>
      <c r="P16" s="65">
        <f>VLOOKUP($A16,'Return Data'!$B$7:$R$1700,14,0)</f>
        <v>8.4521999999999995</v>
      </c>
      <c r="Q16" s="66">
        <f t="shared" si="6"/>
        <v>10</v>
      </c>
      <c r="R16" s="65">
        <f>VLOOKUP($A16,'Return Data'!$B$7:$R$1700,16,0)</f>
        <v>10.199299999999999</v>
      </c>
      <c r="S16" s="67">
        <f t="shared" si="7"/>
        <v>2</v>
      </c>
    </row>
    <row r="17" spans="1:19" x14ac:dyDescent="0.3">
      <c r="A17" s="82" t="s">
        <v>1453</v>
      </c>
      <c r="B17" s="64">
        <f>VLOOKUP($A17,'Return Data'!$B$7:$R$1700,3,0)</f>
        <v>44026</v>
      </c>
      <c r="C17" s="65">
        <f>VLOOKUP($A17,'Return Data'!$B$7:$R$1700,4,0)</f>
        <v>16.927700000000002</v>
      </c>
      <c r="D17" s="65">
        <f>VLOOKUP($A17,'Return Data'!$B$7:$R$1700,9,0)</f>
        <v>6.0968</v>
      </c>
      <c r="E17" s="66">
        <f t="shared" si="0"/>
        <v>26</v>
      </c>
      <c r="F17" s="65">
        <f>VLOOKUP($A17,'Return Data'!$B$7:$R$1700,10,0)</f>
        <v>18.747299999999999</v>
      </c>
      <c r="G17" s="66">
        <f t="shared" si="1"/>
        <v>26</v>
      </c>
      <c r="H17" s="65">
        <f>VLOOKUP($A17,'Return Data'!$B$7:$R$1700,11,0)</f>
        <v>14.304399999999999</v>
      </c>
      <c r="I17" s="66">
        <f t="shared" si="2"/>
        <v>27</v>
      </c>
      <c r="J17" s="65">
        <f>VLOOKUP($A17,'Return Data'!$B$7:$R$1700,12,0)</f>
        <v>9.8755000000000006</v>
      </c>
      <c r="K17" s="66">
        <f t="shared" si="3"/>
        <v>27</v>
      </c>
      <c r="L17" s="65">
        <f>VLOOKUP($A17,'Return Data'!$B$7:$R$1700,13,0)</f>
        <v>7.3651</v>
      </c>
      <c r="M17" s="66">
        <f t="shared" si="4"/>
        <v>27</v>
      </c>
      <c r="N17" s="65">
        <f>VLOOKUP($A17,'Return Data'!$B$7:$R$1700,17,0)</f>
        <v>10.045299999999999</v>
      </c>
      <c r="O17" s="66">
        <f t="shared" si="5"/>
        <v>27</v>
      </c>
      <c r="P17" s="65">
        <f>VLOOKUP($A17,'Return Data'!$B$7:$R$1700,14,0)</f>
        <v>5.2983000000000002</v>
      </c>
      <c r="Q17" s="66">
        <f t="shared" si="6"/>
        <v>27</v>
      </c>
      <c r="R17" s="65">
        <f>VLOOKUP($A17,'Return Data'!$B$7:$R$1700,16,0)</f>
        <v>7.2035999999999998</v>
      </c>
      <c r="S17" s="67">
        <f t="shared" si="7"/>
        <v>24</v>
      </c>
    </row>
    <row r="18" spans="1:19" x14ac:dyDescent="0.3">
      <c r="A18" s="82" t="s">
        <v>1456</v>
      </c>
      <c r="B18" s="64">
        <f>VLOOKUP($A18,'Return Data'!$B$7:$R$1700,3,0)</f>
        <v>44026</v>
      </c>
      <c r="C18" s="65">
        <f>VLOOKUP($A18,'Return Data'!$B$7:$R$1700,4,0)</f>
        <v>27.248000000000001</v>
      </c>
      <c r="D18" s="65">
        <f>VLOOKUP($A18,'Return Data'!$B$7:$R$1700,9,0)</f>
        <v>20.054600000000001</v>
      </c>
      <c r="E18" s="66">
        <f t="shared" si="0"/>
        <v>1</v>
      </c>
      <c r="F18" s="65">
        <f>VLOOKUP($A18,'Return Data'!$B$7:$R$1700,10,0)</f>
        <v>30.476400000000002</v>
      </c>
      <c r="G18" s="66">
        <f t="shared" si="1"/>
        <v>3</v>
      </c>
      <c r="H18" s="65">
        <f>VLOOKUP($A18,'Return Data'!$B$7:$R$1700,11,0)</f>
        <v>24.226400000000002</v>
      </c>
      <c r="I18" s="66">
        <f t="shared" si="2"/>
        <v>1</v>
      </c>
      <c r="J18" s="65">
        <f>VLOOKUP($A18,'Return Data'!$B$7:$R$1700,12,0)</f>
        <v>16.8581</v>
      </c>
      <c r="K18" s="66">
        <f t="shared" si="3"/>
        <v>1</v>
      </c>
      <c r="L18" s="65">
        <f>VLOOKUP($A18,'Return Data'!$B$7:$R$1700,13,0)</f>
        <v>13.6317</v>
      </c>
      <c r="M18" s="66">
        <f t="shared" si="4"/>
        <v>1</v>
      </c>
      <c r="N18" s="65">
        <f>VLOOKUP($A18,'Return Data'!$B$7:$R$1700,17,0)</f>
        <v>15.640700000000001</v>
      </c>
      <c r="O18" s="66">
        <f t="shared" si="5"/>
        <v>2</v>
      </c>
      <c r="P18" s="65">
        <f>VLOOKUP($A18,'Return Data'!$B$7:$R$1700,14,0)</f>
        <v>9.8940000000000001</v>
      </c>
      <c r="Q18" s="66">
        <f t="shared" si="6"/>
        <v>4</v>
      </c>
      <c r="R18" s="65">
        <f>VLOOKUP($A18,'Return Data'!$B$7:$R$1700,16,0)</f>
        <v>9.0183</v>
      </c>
      <c r="S18" s="67">
        <f t="shared" si="7"/>
        <v>12</v>
      </c>
    </row>
    <row r="19" spans="1:19" x14ac:dyDescent="0.3">
      <c r="A19" s="82" t="s">
        <v>1457</v>
      </c>
      <c r="B19" s="64">
        <f>VLOOKUP($A19,'Return Data'!$B$7:$R$1700,3,0)</f>
        <v>44026</v>
      </c>
      <c r="C19" s="65">
        <f>VLOOKUP($A19,'Return Data'!$B$7:$R$1700,4,0)</f>
        <v>2244.7626</v>
      </c>
      <c r="D19" s="65">
        <f>VLOOKUP($A19,'Return Data'!$B$7:$R$1700,9,0)</f>
        <v>14.548</v>
      </c>
      <c r="E19" s="66">
        <f t="shared" si="0"/>
        <v>8</v>
      </c>
      <c r="F19" s="65">
        <f>VLOOKUP($A19,'Return Data'!$B$7:$R$1700,10,0)</f>
        <v>22.130700000000001</v>
      </c>
      <c r="G19" s="66">
        <f t="shared" si="1"/>
        <v>22</v>
      </c>
      <c r="H19" s="65">
        <f>VLOOKUP($A19,'Return Data'!$B$7:$R$1700,11,0)</f>
        <v>15.534599999999999</v>
      </c>
      <c r="I19" s="66">
        <f t="shared" si="2"/>
        <v>23</v>
      </c>
      <c r="J19" s="65">
        <f>VLOOKUP($A19,'Return Data'!$B$7:$R$1700,12,0)</f>
        <v>10.4969</v>
      </c>
      <c r="K19" s="66">
        <f t="shared" si="3"/>
        <v>25</v>
      </c>
      <c r="L19" s="65">
        <f>VLOOKUP($A19,'Return Data'!$B$7:$R$1700,13,0)</f>
        <v>7.5282999999999998</v>
      </c>
      <c r="M19" s="66">
        <f t="shared" si="4"/>
        <v>26</v>
      </c>
      <c r="N19" s="65">
        <f>VLOOKUP($A19,'Return Data'!$B$7:$R$1700,17,0)</f>
        <v>11.440099999999999</v>
      </c>
      <c r="O19" s="66">
        <f t="shared" si="5"/>
        <v>21</v>
      </c>
      <c r="P19" s="65">
        <f>VLOOKUP($A19,'Return Data'!$B$7:$R$1700,14,0)</f>
        <v>6.6321000000000003</v>
      </c>
      <c r="Q19" s="66">
        <f t="shared" si="6"/>
        <v>24</v>
      </c>
      <c r="R19" s="65">
        <f>VLOOKUP($A19,'Return Data'!$B$7:$R$1700,16,0)</f>
        <v>6.7183000000000002</v>
      </c>
      <c r="S19" s="67">
        <f t="shared" si="7"/>
        <v>26</v>
      </c>
    </row>
    <row r="20" spans="1:19" x14ac:dyDescent="0.3">
      <c r="A20" s="82" t="s">
        <v>1460</v>
      </c>
      <c r="B20" s="64">
        <f>VLOOKUP($A20,'Return Data'!$B$7:$R$1700,3,0)</f>
        <v>44026</v>
      </c>
      <c r="C20" s="65">
        <f>VLOOKUP($A20,'Return Data'!$B$7:$R$1700,4,0)</f>
        <v>74.337699999999998</v>
      </c>
      <c r="D20" s="65">
        <f>VLOOKUP($A20,'Return Data'!$B$7:$R$1700,9,0)</f>
        <v>9.1767000000000003</v>
      </c>
      <c r="E20" s="66">
        <f t="shared" si="0"/>
        <v>24</v>
      </c>
      <c r="F20" s="65">
        <f>VLOOKUP($A20,'Return Data'!$B$7:$R$1700,10,0)</f>
        <v>23.6509</v>
      </c>
      <c r="G20" s="66">
        <f t="shared" si="1"/>
        <v>17</v>
      </c>
      <c r="H20" s="65">
        <f>VLOOKUP($A20,'Return Data'!$B$7:$R$1700,11,0)</f>
        <v>21.063099999999999</v>
      </c>
      <c r="I20" s="66">
        <f t="shared" si="2"/>
        <v>6</v>
      </c>
      <c r="J20" s="65">
        <f>VLOOKUP($A20,'Return Data'!$B$7:$R$1700,12,0)</f>
        <v>14.545</v>
      </c>
      <c r="K20" s="66">
        <f t="shared" si="3"/>
        <v>7</v>
      </c>
      <c r="L20" s="65">
        <f>VLOOKUP($A20,'Return Data'!$B$7:$R$1700,13,0)</f>
        <v>10.7662</v>
      </c>
      <c r="M20" s="66">
        <f t="shared" si="4"/>
        <v>12</v>
      </c>
      <c r="N20" s="65">
        <f>VLOOKUP($A20,'Return Data'!$B$7:$R$1700,17,0)</f>
        <v>12.894600000000001</v>
      </c>
      <c r="O20" s="66">
        <f t="shared" si="5"/>
        <v>14</v>
      </c>
      <c r="P20" s="65">
        <f>VLOOKUP($A20,'Return Data'!$B$7:$R$1700,14,0)</f>
        <v>8.0596999999999994</v>
      </c>
      <c r="Q20" s="66">
        <f t="shared" si="6"/>
        <v>16</v>
      </c>
      <c r="R20" s="65">
        <f>VLOOKUP($A20,'Return Data'!$B$7:$R$1700,16,0)</f>
        <v>9.7528000000000006</v>
      </c>
      <c r="S20" s="67">
        <f t="shared" si="7"/>
        <v>6</v>
      </c>
    </row>
    <row r="21" spans="1:19" x14ac:dyDescent="0.3">
      <c r="A21" s="82" t="s">
        <v>1462</v>
      </c>
      <c r="B21" s="64">
        <f>VLOOKUP($A21,'Return Data'!$B$7:$R$1700,3,0)</f>
        <v>44026</v>
      </c>
      <c r="C21" s="65">
        <f>VLOOKUP($A21,'Return Data'!$B$7:$R$1700,4,0)</f>
        <v>53.1096</v>
      </c>
      <c r="D21" s="65">
        <f>VLOOKUP($A21,'Return Data'!$B$7:$R$1700,9,0)</f>
        <v>17.154299999999999</v>
      </c>
      <c r="E21" s="66">
        <f t="shared" si="0"/>
        <v>4</v>
      </c>
      <c r="F21" s="65">
        <f>VLOOKUP($A21,'Return Data'!$B$7:$R$1700,10,0)</f>
        <v>25.863199999999999</v>
      </c>
      <c r="G21" s="66">
        <f t="shared" si="1"/>
        <v>8</v>
      </c>
      <c r="H21" s="65">
        <f>VLOOKUP($A21,'Return Data'!$B$7:$R$1700,11,0)</f>
        <v>17.813300000000002</v>
      </c>
      <c r="I21" s="66">
        <f t="shared" si="2"/>
        <v>18</v>
      </c>
      <c r="J21" s="65">
        <f>VLOOKUP($A21,'Return Data'!$B$7:$R$1700,12,0)</f>
        <v>13.023</v>
      </c>
      <c r="K21" s="66">
        <f t="shared" si="3"/>
        <v>14</v>
      </c>
      <c r="L21" s="65">
        <f>VLOOKUP($A21,'Return Data'!$B$7:$R$1700,13,0)</f>
        <v>9.7757000000000005</v>
      </c>
      <c r="M21" s="66">
        <f t="shared" si="4"/>
        <v>17</v>
      </c>
      <c r="N21" s="65">
        <f>VLOOKUP($A21,'Return Data'!$B$7:$R$1700,17,0)</f>
        <v>11.2903</v>
      </c>
      <c r="O21" s="66">
        <f t="shared" si="5"/>
        <v>24</v>
      </c>
      <c r="P21" s="65">
        <f>VLOOKUP($A21,'Return Data'!$B$7:$R$1700,14,0)</f>
        <v>7.2812000000000001</v>
      </c>
      <c r="Q21" s="66">
        <f t="shared" si="6"/>
        <v>20</v>
      </c>
      <c r="R21" s="65">
        <f>VLOOKUP($A21,'Return Data'!$B$7:$R$1700,16,0)</f>
        <v>8.5701999999999998</v>
      </c>
      <c r="S21" s="67">
        <f t="shared" si="7"/>
        <v>16</v>
      </c>
    </row>
    <row r="22" spans="1:19" x14ac:dyDescent="0.3">
      <c r="A22" s="82" t="s">
        <v>1464</v>
      </c>
      <c r="B22" s="64">
        <f>VLOOKUP($A22,'Return Data'!$B$7:$R$1700,3,0)</f>
        <v>44026</v>
      </c>
      <c r="C22" s="65">
        <f>VLOOKUP($A22,'Return Data'!$B$7:$R$1700,4,0)</f>
        <v>47.2577</v>
      </c>
      <c r="D22" s="65">
        <f>VLOOKUP($A22,'Return Data'!$B$7:$R$1700,9,0)</f>
        <v>15.9992</v>
      </c>
      <c r="E22" s="66">
        <f t="shared" si="0"/>
        <v>6</v>
      </c>
      <c r="F22" s="65">
        <f>VLOOKUP($A22,'Return Data'!$B$7:$R$1700,10,0)</f>
        <v>23.581199999999999</v>
      </c>
      <c r="G22" s="66">
        <f t="shared" si="1"/>
        <v>18</v>
      </c>
      <c r="H22" s="65">
        <f>VLOOKUP($A22,'Return Data'!$B$7:$R$1700,11,0)</f>
        <v>17.987400000000001</v>
      </c>
      <c r="I22" s="66">
        <f t="shared" si="2"/>
        <v>17</v>
      </c>
      <c r="J22" s="65">
        <f>VLOOKUP($A22,'Return Data'!$B$7:$R$1700,12,0)</f>
        <v>12.8203</v>
      </c>
      <c r="K22" s="66">
        <f t="shared" si="3"/>
        <v>17</v>
      </c>
      <c r="L22" s="65">
        <f>VLOOKUP($A22,'Return Data'!$B$7:$R$1700,13,0)</f>
        <v>10.7469</v>
      </c>
      <c r="M22" s="66">
        <f t="shared" si="4"/>
        <v>13</v>
      </c>
      <c r="N22" s="65">
        <f>VLOOKUP($A22,'Return Data'!$B$7:$R$1700,17,0)</f>
        <v>13.1136</v>
      </c>
      <c r="O22" s="66">
        <f t="shared" si="5"/>
        <v>13</v>
      </c>
      <c r="P22" s="65">
        <f>VLOOKUP($A22,'Return Data'!$B$7:$R$1700,14,0)</f>
        <v>8.4512999999999998</v>
      </c>
      <c r="Q22" s="66">
        <f t="shared" si="6"/>
        <v>11</v>
      </c>
      <c r="R22" s="65">
        <f>VLOOKUP($A22,'Return Data'!$B$7:$R$1700,16,0)</f>
        <v>7.8152999999999997</v>
      </c>
      <c r="S22" s="67">
        <f t="shared" si="7"/>
        <v>22</v>
      </c>
    </row>
    <row r="23" spans="1:19" x14ac:dyDescent="0.3">
      <c r="A23" s="82" t="s">
        <v>1465</v>
      </c>
      <c r="B23" s="64">
        <f>VLOOKUP($A23,'Return Data'!$B$7:$R$1700,3,0)</f>
        <v>44026</v>
      </c>
      <c r="C23" s="65">
        <f>VLOOKUP($A23,'Return Data'!$B$7:$R$1700,4,0)</f>
        <v>29.8369</v>
      </c>
      <c r="D23" s="65">
        <f>VLOOKUP($A23,'Return Data'!$B$7:$R$1700,9,0)</f>
        <v>15.9314</v>
      </c>
      <c r="E23" s="66">
        <f t="shared" si="0"/>
        <v>7</v>
      </c>
      <c r="F23" s="65">
        <f>VLOOKUP($A23,'Return Data'!$B$7:$R$1700,10,0)</f>
        <v>25.698599999999999</v>
      </c>
      <c r="G23" s="66">
        <f t="shared" si="1"/>
        <v>10</v>
      </c>
      <c r="H23" s="65">
        <f>VLOOKUP($A23,'Return Data'!$B$7:$R$1700,11,0)</f>
        <v>20.0749</v>
      </c>
      <c r="I23" s="66">
        <f t="shared" si="2"/>
        <v>8</v>
      </c>
      <c r="J23" s="65">
        <f>VLOOKUP($A23,'Return Data'!$B$7:$R$1700,12,0)</f>
        <v>14.1145</v>
      </c>
      <c r="K23" s="66">
        <f t="shared" si="3"/>
        <v>9</v>
      </c>
      <c r="L23" s="65">
        <f>VLOOKUP($A23,'Return Data'!$B$7:$R$1700,13,0)</f>
        <v>11.6305</v>
      </c>
      <c r="M23" s="66">
        <f t="shared" si="4"/>
        <v>9</v>
      </c>
      <c r="N23" s="65">
        <f>VLOOKUP($A23,'Return Data'!$B$7:$R$1700,17,0)</f>
        <v>14.146800000000001</v>
      </c>
      <c r="O23" s="66">
        <f t="shared" si="5"/>
        <v>5</v>
      </c>
      <c r="P23" s="65">
        <f>VLOOKUP($A23,'Return Data'!$B$7:$R$1700,14,0)</f>
        <v>9.3472000000000008</v>
      </c>
      <c r="Q23" s="66">
        <f t="shared" si="6"/>
        <v>6</v>
      </c>
      <c r="R23" s="65">
        <f>VLOOKUP($A23,'Return Data'!$B$7:$R$1700,16,0)</f>
        <v>9.6202000000000005</v>
      </c>
      <c r="S23" s="67">
        <f t="shared" si="7"/>
        <v>7</v>
      </c>
    </row>
    <row r="24" spans="1:19" x14ac:dyDescent="0.3">
      <c r="A24" s="82" t="s">
        <v>1467</v>
      </c>
      <c r="B24" s="64">
        <f>VLOOKUP($A24,'Return Data'!$B$7:$R$1700,3,0)</f>
        <v>44026</v>
      </c>
      <c r="C24" s="65">
        <f>VLOOKUP($A24,'Return Data'!$B$7:$R$1700,4,0)</f>
        <v>23.473700000000001</v>
      </c>
      <c r="D24" s="65">
        <f>VLOOKUP($A24,'Return Data'!$B$7:$R$1700,9,0)</f>
        <v>11.4948</v>
      </c>
      <c r="E24" s="66">
        <f t="shared" si="0"/>
        <v>21</v>
      </c>
      <c r="F24" s="65">
        <f>VLOOKUP($A24,'Return Data'!$B$7:$R$1700,10,0)</f>
        <v>21.2881</v>
      </c>
      <c r="G24" s="66">
        <f t="shared" si="1"/>
        <v>24</v>
      </c>
      <c r="H24" s="65">
        <f>VLOOKUP($A24,'Return Data'!$B$7:$R$1700,11,0)</f>
        <v>15.4924</v>
      </c>
      <c r="I24" s="66">
        <f t="shared" si="2"/>
        <v>24</v>
      </c>
      <c r="J24" s="65">
        <f>VLOOKUP($A24,'Return Data'!$B$7:$R$1700,12,0)</f>
        <v>11.065200000000001</v>
      </c>
      <c r="K24" s="66">
        <f t="shared" si="3"/>
        <v>23</v>
      </c>
      <c r="L24" s="65">
        <f>VLOOKUP($A24,'Return Data'!$B$7:$R$1700,13,0)</f>
        <v>8.3111999999999995</v>
      </c>
      <c r="M24" s="66">
        <f t="shared" si="4"/>
        <v>23</v>
      </c>
      <c r="N24" s="65">
        <f>VLOOKUP($A24,'Return Data'!$B$7:$R$1700,17,0)</f>
        <v>11.313499999999999</v>
      </c>
      <c r="O24" s="66">
        <f t="shared" si="5"/>
        <v>23</v>
      </c>
      <c r="P24" s="65">
        <f>VLOOKUP($A24,'Return Data'!$B$7:$R$1700,14,0)</f>
        <v>7.9421999999999997</v>
      </c>
      <c r="Q24" s="66">
        <f t="shared" si="6"/>
        <v>18</v>
      </c>
      <c r="R24" s="65">
        <f>VLOOKUP($A24,'Return Data'!$B$7:$R$1700,16,0)</f>
        <v>7.5518999999999998</v>
      </c>
      <c r="S24" s="67">
        <f t="shared" si="7"/>
        <v>23</v>
      </c>
    </row>
    <row r="25" spans="1:19" x14ac:dyDescent="0.3">
      <c r="A25" s="82" t="s">
        <v>1470</v>
      </c>
      <c r="B25" s="64">
        <f>VLOOKUP($A25,'Return Data'!$B$7:$R$1700,3,0)</f>
        <v>44026</v>
      </c>
      <c r="C25" s="65">
        <f>VLOOKUP($A25,'Return Data'!$B$7:$R$1700,4,0)</f>
        <v>49.3459</v>
      </c>
      <c r="D25" s="65">
        <f>VLOOKUP($A25,'Return Data'!$B$7:$R$1700,9,0)</f>
        <v>10.996700000000001</v>
      </c>
      <c r="E25" s="66">
        <f t="shared" si="0"/>
        <v>23</v>
      </c>
      <c r="F25" s="65">
        <f>VLOOKUP($A25,'Return Data'!$B$7:$R$1700,10,0)</f>
        <v>25.851700000000001</v>
      </c>
      <c r="G25" s="66">
        <f t="shared" si="1"/>
        <v>9</v>
      </c>
      <c r="H25" s="65">
        <f>VLOOKUP($A25,'Return Data'!$B$7:$R$1700,11,0)</f>
        <v>19.034400000000002</v>
      </c>
      <c r="I25" s="66">
        <f t="shared" si="2"/>
        <v>13</v>
      </c>
      <c r="J25" s="65">
        <f>VLOOKUP($A25,'Return Data'!$B$7:$R$1700,12,0)</f>
        <v>14.615600000000001</v>
      </c>
      <c r="K25" s="66">
        <f t="shared" si="3"/>
        <v>6</v>
      </c>
      <c r="L25" s="65">
        <f>VLOOKUP($A25,'Return Data'!$B$7:$R$1700,13,0)</f>
        <v>11.7597</v>
      </c>
      <c r="M25" s="66">
        <f t="shared" si="4"/>
        <v>7</v>
      </c>
      <c r="N25" s="65">
        <f>VLOOKUP($A25,'Return Data'!$B$7:$R$1700,17,0)</f>
        <v>13.65</v>
      </c>
      <c r="O25" s="66">
        <f t="shared" si="5"/>
        <v>7</v>
      </c>
      <c r="P25" s="65">
        <f>VLOOKUP($A25,'Return Data'!$B$7:$R$1700,14,0)</f>
        <v>8.6776</v>
      </c>
      <c r="Q25" s="66">
        <f t="shared" si="6"/>
        <v>8</v>
      </c>
      <c r="R25" s="65">
        <f>VLOOKUP($A25,'Return Data'!$B$7:$R$1700,16,0)</f>
        <v>8.4986999999999995</v>
      </c>
      <c r="S25" s="67">
        <f t="shared" si="7"/>
        <v>17</v>
      </c>
    </row>
    <row r="26" spans="1:19" x14ac:dyDescent="0.3">
      <c r="A26" s="82" t="s">
        <v>1472</v>
      </c>
      <c r="B26" s="64">
        <f>VLOOKUP($A26,'Return Data'!$B$7:$R$1700,3,0)</f>
        <v>44026</v>
      </c>
      <c r="C26" s="65">
        <f>VLOOKUP($A26,'Return Data'!$B$7:$R$1700,4,0)</f>
        <v>61.381700000000002</v>
      </c>
      <c r="D26" s="65">
        <f>VLOOKUP($A26,'Return Data'!$B$7:$R$1700,9,0)</f>
        <v>14.2483</v>
      </c>
      <c r="E26" s="66">
        <f t="shared" si="0"/>
        <v>12</v>
      </c>
      <c r="F26" s="65">
        <f>VLOOKUP($A26,'Return Data'!$B$7:$R$1700,10,0)</f>
        <v>22.5154</v>
      </c>
      <c r="G26" s="66">
        <f t="shared" si="1"/>
        <v>21</v>
      </c>
      <c r="H26" s="65">
        <f>VLOOKUP($A26,'Return Data'!$B$7:$R$1700,11,0)</f>
        <v>17.543600000000001</v>
      </c>
      <c r="I26" s="66">
        <f t="shared" si="2"/>
        <v>19</v>
      </c>
      <c r="J26" s="65">
        <f>VLOOKUP($A26,'Return Data'!$B$7:$R$1700,12,0)</f>
        <v>11.3874</v>
      </c>
      <c r="K26" s="66">
        <f t="shared" si="3"/>
        <v>22</v>
      </c>
      <c r="L26" s="65">
        <f>VLOOKUP($A26,'Return Data'!$B$7:$R$1700,13,0)</f>
        <v>8.1952999999999996</v>
      </c>
      <c r="M26" s="66">
        <f t="shared" si="4"/>
        <v>25</v>
      </c>
      <c r="N26" s="65">
        <f>VLOOKUP($A26,'Return Data'!$B$7:$R$1700,17,0)</f>
        <v>12.254799999999999</v>
      </c>
      <c r="O26" s="66">
        <f t="shared" si="5"/>
        <v>18</v>
      </c>
      <c r="P26" s="65">
        <f>VLOOKUP($A26,'Return Data'!$B$7:$R$1700,14,0)</f>
        <v>6.6985000000000001</v>
      </c>
      <c r="Q26" s="66">
        <f t="shared" si="6"/>
        <v>23</v>
      </c>
      <c r="R26" s="65">
        <f>VLOOKUP($A26,'Return Data'!$B$7:$R$1700,16,0)</f>
        <v>9.0817999999999994</v>
      </c>
      <c r="S26" s="67">
        <f t="shared" si="7"/>
        <v>10</v>
      </c>
    </row>
    <row r="27" spans="1:19" x14ac:dyDescent="0.3">
      <c r="A27" s="82" t="s">
        <v>1474</v>
      </c>
      <c r="B27" s="64">
        <f>VLOOKUP($A27,'Return Data'!$B$7:$R$1700,3,0)</f>
        <v>44026</v>
      </c>
      <c r="C27" s="65">
        <f>VLOOKUP($A27,'Return Data'!$B$7:$R$1700,4,0)</f>
        <v>48.761499999999998</v>
      </c>
      <c r="D27" s="65">
        <f>VLOOKUP($A27,'Return Data'!$B$7:$R$1700,9,0)</f>
        <v>11.058299999999999</v>
      </c>
      <c r="E27" s="66">
        <f t="shared" si="0"/>
        <v>22</v>
      </c>
      <c r="F27" s="65">
        <f>VLOOKUP($A27,'Return Data'!$B$7:$R$1700,10,0)</f>
        <v>25.480499999999999</v>
      </c>
      <c r="G27" s="66">
        <f t="shared" si="1"/>
        <v>13</v>
      </c>
      <c r="H27" s="65">
        <f>VLOOKUP($A27,'Return Data'!$B$7:$R$1700,11,0)</f>
        <v>18.763400000000001</v>
      </c>
      <c r="I27" s="66">
        <f t="shared" si="2"/>
        <v>14</v>
      </c>
      <c r="J27" s="65">
        <f>VLOOKUP($A27,'Return Data'!$B$7:$R$1700,12,0)</f>
        <v>13.077400000000001</v>
      </c>
      <c r="K27" s="66">
        <f t="shared" si="3"/>
        <v>13</v>
      </c>
      <c r="L27" s="65">
        <f>VLOOKUP($A27,'Return Data'!$B$7:$R$1700,13,0)</f>
        <v>10.540900000000001</v>
      </c>
      <c r="M27" s="66">
        <f t="shared" si="4"/>
        <v>14</v>
      </c>
      <c r="N27" s="65">
        <f>VLOOKUP($A27,'Return Data'!$B$7:$R$1700,17,0)</f>
        <v>12.7506</v>
      </c>
      <c r="O27" s="66">
        <f t="shared" si="5"/>
        <v>16</v>
      </c>
      <c r="P27" s="65">
        <f>VLOOKUP($A27,'Return Data'!$B$7:$R$1700,14,0)</f>
        <v>8.3666</v>
      </c>
      <c r="Q27" s="66">
        <f t="shared" si="6"/>
        <v>12</v>
      </c>
      <c r="R27" s="65">
        <f>VLOOKUP($A27,'Return Data'!$B$7:$R$1700,16,0)</f>
        <v>8.9463000000000008</v>
      </c>
      <c r="S27" s="67">
        <f t="shared" si="7"/>
        <v>14</v>
      </c>
    </row>
    <row r="28" spans="1:19" x14ac:dyDescent="0.3">
      <c r="A28" s="82" t="s">
        <v>886</v>
      </c>
      <c r="B28" s="64">
        <f>VLOOKUP($A28,'Return Data'!$B$7:$R$1700,3,0)</f>
        <v>44026</v>
      </c>
      <c r="C28" s="65">
        <f>VLOOKUP($A28,'Return Data'!$B$7:$R$1700,4,0)</f>
        <v>17.250699999999998</v>
      </c>
      <c r="D28" s="65">
        <f>VLOOKUP($A28,'Return Data'!$B$7:$R$1700,9,0)</f>
        <v>14.2936</v>
      </c>
      <c r="E28" s="66">
        <f t="shared" si="0"/>
        <v>10</v>
      </c>
      <c r="F28" s="65">
        <f>VLOOKUP($A28,'Return Data'!$B$7:$R$1700,10,0)</f>
        <v>26.450099999999999</v>
      </c>
      <c r="G28" s="66">
        <f t="shared" si="1"/>
        <v>7</v>
      </c>
      <c r="H28" s="65">
        <f>VLOOKUP($A28,'Return Data'!$B$7:$R$1700,11,0)</f>
        <v>20.096499999999999</v>
      </c>
      <c r="I28" s="66">
        <f t="shared" si="2"/>
        <v>7</v>
      </c>
      <c r="J28" s="65">
        <f>VLOOKUP($A28,'Return Data'!$B$7:$R$1700,12,0)</f>
        <v>14.4725</v>
      </c>
      <c r="K28" s="66">
        <f t="shared" si="3"/>
        <v>8</v>
      </c>
      <c r="L28" s="65">
        <f>VLOOKUP($A28,'Return Data'!$B$7:$R$1700,13,0)</f>
        <v>11.7028</v>
      </c>
      <c r="M28" s="66">
        <f t="shared" si="4"/>
        <v>8</v>
      </c>
      <c r="N28" s="65">
        <f>VLOOKUP($A28,'Return Data'!$B$7:$R$1700,17,0)</f>
        <v>13.5388</v>
      </c>
      <c r="O28" s="66">
        <f t="shared" si="5"/>
        <v>9</v>
      </c>
      <c r="P28" s="65">
        <f>VLOOKUP($A28,'Return Data'!$B$7:$R$1700,14,0)</f>
        <v>8.0691000000000006</v>
      </c>
      <c r="Q28" s="66">
        <f t="shared" si="6"/>
        <v>15</v>
      </c>
      <c r="R28" s="65">
        <f>VLOOKUP($A28,'Return Data'!$B$7:$R$1700,16,0)</f>
        <v>9.8523999999999994</v>
      </c>
      <c r="S28" s="67">
        <f t="shared" si="7"/>
        <v>5</v>
      </c>
    </row>
    <row r="29" spans="1:19" x14ac:dyDescent="0.3">
      <c r="A29" s="82" t="s">
        <v>887</v>
      </c>
      <c r="B29" s="64">
        <f>VLOOKUP($A29,'Return Data'!$B$7:$R$1700,3,0)</f>
        <v>44026</v>
      </c>
      <c r="C29" s="65">
        <f>VLOOKUP($A29,'Return Data'!$B$7:$R$1700,4,0)</f>
        <v>18.591100000000001</v>
      </c>
      <c r="D29" s="65">
        <f>VLOOKUP($A29,'Return Data'!$B$7:$R$1700,9,0)</f>
        <v>14.401300000000001</v>
      </c>
      <c r="E29" s="66">
        <f t="shared" si="0"/>
        <v>9</v>
      </c>
      <c r="F29" s="65">
        <f>VLOOKUP($A29,'Return Data'!$B$7:$R$1700,10,0)</f>
        <v>28.546700000000001</v>
      </c>
      <c r="G29" s="66">
        <f t="shared" si="1"/>
        <v>5</v>
      </c>
      <c r="H29" s="65">
        <f>VLOOKUP($A29,'Return Data'!$B$7:$R$1700,11,0)</f>
        <v>21.786200000000001</v>
      </c>
      <c r="I29" s="66">
        <f t="shared" si="2"/>
        <v>4</v>
      </c>
      <c r="J29" s="65">
        <f>VLOOKUP($A29,'Return Data'!$B$7:$R$1700,12,0)</f>
        <v>15.478400000000001</v>
      </c>
      <c r="K29" s="66">
        <f t="shared" si="3"/>
        <v>4</v>
      </c>
      <c r="L29" s="65">
        <f>VLOOKUP($A29,'Return Data'!$B$7:$R$1700,13,0)</f>
        <v>13.025</v>
      </c>
      <c r="M29" s="66">
        <f t="shared" si="4"/>
        <v>2</v>
      </c>
      <c r="N29" s="65">
        <f>VLOOKUP($A29,'Return Data'!$B$7:$R$1700,17,0)</f>
        <v>15.4091</v>
      </c>
      <c r="O29" s="66">
        <f t="shared" si="5"/>
        <v>3</v>
      </c>
      <c r="P29" s="65">
        <f>VLOOKUP($A29,'Return Data'!$B$7:$R$1700,14,0)</f>
        <v>10.6732</v>
      </c>
      <c r="Q29" s="66">
        <f t="shared" si="6"/>
        <v>3</v>
      </c>
      <c r="R29" s="65">
        <f>VLOOKUP($A29,'Return Data'!$B$7:$R$1700,16,0)</f>
        <v>11.200100000000001</v>
      </c>
      <c r="S29" s="67">
        <f t="shared" si="7"/>
        <v>1</v>
      </c>
    </row>
    <row r="30" spans="1:19" x14ac:dyDescent="0.3">
      <c r="A30" s="82" t="s">
        <v>890</v>
      </c>
      <c r="B30" s="64">
        <f>VLOOKUP($A30,'Return Data'!$B$7:$R$1700,3,0)</f>
        <v>44026</v>
      </c>
      <c r="C30" s="65">
        <f>VLOOKUP($A30,'Return Data'!$B$7:$R$1700,4,0)</f>
        <v>35.096600000000002</v>
      </c>
      <c r="D30" s="65">
        <f>VLOOKUP($A30,'Return Data'!$B$7:$R$1700,9,0)</f>
        <v>17.904499999999999</v>
      </c>
      <c r="E30" s="66">
        <f t="shared" si="0"/>
        <v>2</v>
      </c>
      <c r="F30" s="65">
        <f>VLOOKUP($A30,'Return Data'!$B$7:$R$1700,10,0)</f>
        <v>30.620699999999999</v>
      </c>
      <c r="G30" s="66">
        <f t="shared" si="1"/>
        <v>1</v>
      </c>
      <c r="H30" s="65">
        <f>VLOOKUP($A30,'Return Data'!$B$7:$R$1700,11,0)</f>
        <v>22.6</v>
      </c>
      <c r="I30" s="66">
        <f t="shared" si="2"/>
        <v>2</v>
      </c>
      <c r="J30" s="65">
        <f>VLOOKUP($A30,'Return Data'!$B$7:$R$1700,12,0)</f>
        <v>16.298200000000001</v>
      </c>
      <c r="K30" s="66">
        <f t="shared" si="3"/>
        <v>3</v>
      </c>
      <c r="L30" s="65">
        <f>VLOOKUP($A30,'Return Data'!$B$7:$R$1700,13,0)</f>
        <v>12.9155</v>
      </c>
      <c r="M30" s="66">
        <f t="shared" si="4"/>
        <v>5</v>
      </c>
      <c r="N30" s="65">
        <f>VLOOKUP($A30,'Return Data'!$B$7:$R$1700,17,0)</f>
        <v>16.9788</v>
      </c>
      <c r="O30" s="66">
        <f t="shared" si="5"/>
        <v>1</v>
      </c>
      <c r="P30" s="65">
        <f>VLOOKUP($A30,'Return Data'!$B$7:$R$1700,14,0)</f>
        <v>12.7111</v>
      </c>
      <c r="Q30" s="66">
        <f t="shared" si="6"/>
        <v>1</v>
      </c>
      <c r="R30" s="65">
        <f>VLOOKUP($A30,'Return Data'!$B$7:$R$1700,16,0)</f>
        <v>7.0769000000000002</v>
      </c>
      <c r="S30" s="67">
        <f t="shared" si="7"/>
        <v>25</v>
      </c>
    </row>
    <row r="31" spans="1:19" x14ac:dyDescent="0.3">
      <c r="A31" s="82" t="s">
        <v>891</v>
      </c>
      <c r="B31" s="64">
        <f>VLOOKUP($A31,'Return Data'!$B$7:$R$1700,3,0)</f>
        <v>44026</v>
      </c>
      <c r="C31" s="65">
        <f>VLOOKUP($A31,'Return Data'!$B$7:$R$1700,4,0)</f>
        <v>48.656100000000002</v>
      </c>
      <c r="D31" s="65">
        <f>VLOOKUP($A31,'Return Data'!$B$7:$R$1700,9,0)</f>
        <v>13.249499999999999</v>
      </c>
      <c r="E31" s="66">
        <f t="shared" si="0"/>
        <v>15</v>
      </c>
      <c r="F31" s="65">
        <f>VLOOKUP($A31,'Return Data'!$B$7:$R$1700,10,0)</f>
        <v>25.563199999999998</v>
      </c>
      <c r="G31" s="66">
        <f t="shared" si="1"/>
        <v>11</v>
      </c>
      <c r="H31" s="65">
        <f>VLOOKUP($A31,'Return Data'!$B$7:$R$1700,11,0)</f>
        <v>19.106100000000001</v>
      </c>
      <c r="I31" s="66">
        <f t="shared" si="2"/>
        <v>12</v>
      </c>
      <c r="J31" s="65">
        <f>VLOOKUP($A31,'Return Data'!$B$7:$R$1700,12,0)</f>
        <v>13.4748</v>
      </c>
      <c r="K31" s="66">
        <f t="shared" si="3"/>
        <v>12</v>
      </c>
      <c r="L31" s="65">
        <f>VLOOKUP($A31,'Return Data'!$B$7:$R$1700,13,0)</f>
        <v>10.9526</v>
      </c>
      <c r="M31" s="66">
        <f t="shared" si="4"/>
        <v>11</v>
      </c>
      <c r="N31" s="65">
        <f>VLOOKUP($A31,'Return Data'!$B$7:$R$1700,17,0)</f>
        <v>13.744300000000001</v>
      </c>
      <c r="O31" s="66">
        <f t="shared" si="5"/>
        <v>6</v>
      </c>
      <c r="P31" s="65">
        <f>VLOOKUP($A31,'Return Data'!$B$7:$R$1700,14,0)</f>
        <v>10.8947</v>
      </c>
      <c r="Q31" s="66">
        <f t="shared" si="6"/>
        <v>2</v>
      </c>
      <c r="R31" s="65">
        <f>VLOOKUP($A31,'Return Data'!$B$7:$R$1700,16,0)</f>
        <v>8.4230999999999998</v>
      </c>
      <c r="S31" s="67">
        <f t="shared" si="7"/>
        <v>18</v>
      </c>
    </row>
    <row r="32" spans="1:19" x14ac:dyDescent="0.3">
      <c r="A32" s="82" t="s">
        <v>733</v>
      </c>
      <c r="B32" s="64">
        <f>VLOOKUP($A32,'Return Data'!$B$7:$R$1700,3,0)</f>
        <v>44026</v>
      </c>
      <c r="C32" s="65">
        <f>VLOOKUP($A32,'Return Data'!$B$7:$R$1700,4,0)</f>
        <v>21.616099999999999</v>
      </c>
      <c r="D32" s="65">
        <f>VLOOKUP($A32,'Return Data'!$B$7:$R$1700,9,0)</f>
        <v>12.8279</v>
      </c>
      <c r="E32" s="66">
        <f t="shared" si="0"/>
        <v>18</v>
      </c>
      <c r="F32" s="65">
        <f>VLOOKUP($A32,'Return Data'!$B$7:$R$1700,10,0)</f>
        <v>24.2409</v>
      </c>
      <c r="G32" s="66">
        <f t="shared" si="1"/>
        <v>14</v>
      </c>
      <c r="H32" s="65">
        <f>VLOOKUP($A32,'Return Data'!$B$7:$R$1700,11,0)</f>
        <v>18.452400000000001</v>
      </c>
      <c r="I32" s="66">
        <f t="shared" si="2"/>
        <v>16</v>
      </c>
      <c r="J32" s="65">
        <f>VLOOKUP($A32,'Return Data'!$B$7:$R$1700,12,0)</f>
        <v>12.7485</v>
      </c>
      <c r="K32" s="66">
        <f t="shared" si="3"/>
        <v>18</v>
      </c>
      <c r="L32" s="65">
        <f>VLOOKUP($A32,'Return Data'!$B$7:$R$1700,13,0)</f>
        <v>9.5439000000000007</v>
      </c>
      <c r="M32" s="66">
        <f t="shared" si="4"/>
        <v>18</v>
      </c>
      <c r="N32" s="65">
        <f>VLOOKUP($A32,'Return Data'!$B$7:$R$1700,17,0)</f>
        <v>13.2293</v>
      </c>
      <c r="O32" s="66">
        <f t="shared" si="5"/>
        <v>12</v>
      </c>
      <c r="P32" s="65">
        <f>VLOOKUP($A32,'Return Data'!$B$7:$R$1700,14,0)</f>
        <v>8.0338999999999992</v>
      </c>
      <c r="Q32" s="66">
        <f t="shared" si="6"/>
        <v>17</v>
      </c>
      <c r="R32" s="65">
        <f>VLOOKUP($A32,'Return Data'!$B$7:$R$1700,16,0)</f>
        <v>8.9687999999999999</v>
      </c>
      <c r="S32" s="67">
        <f t="shared" si="7"/>
        <v>13</v>
      </c>
    </row>
    <row r="33" spans="1:19" x14ac:dyDescent="0.3">
      <c r="A33" s="82" t="s">
        <v>734</v>
      </c>
      <c r="B33" s="64">
        <f>VLOOKUP($A33,'Return Data'!$B$7:$R$1700,3,0)</f>
        <v>44026</v>
      </c>
      <c r="C33" s="65">
        <f>VLOOKUP($A33,'Return Data'!$B$7:$R$1700,4,0)</f>
        <v>21.942599999999999</v>
      </c>
      <c r="D33" s="65">
        <f>VLOOKUP($A33,'Return Data'!$B$7:$R$1700,9,0)</f>
        <v>12.922000000000001</v>
      </c>
      <c r="E33" s="66">
        <f t="shared" si="0"/>
        <v>17</v>
      </c>
      <c r="F33" s="65">
        <f>VLOOKUP($A33,'Return Data'!$B$7:$R$1700,10,0)</f>
        <v>24.196100000000001</v>
      </c>
      <c r="G33" s="66">
        <f t="shared" si="1"/>
        <v>15</v>
      </c>
      <c r="H33" s="65">
        <f>VLOOKUP($A33,'Return Data'!$B$7:$R$1700,11,0)</f>
        <v>18.501300000000001</v>
      </c>
      <c r="I33" s="66">
        <f t="shared" si="2"/>
        <v>15</v>
      </c>
      <c r="J33" s="65">
        <f>VLOOKUP($A33,'Return Data'!$B$7:$R$1700,12,0)</f>
        <v>12.83</v>
      </c>
      <c r="K33" s="66">
        <f t="shared" si="3"/>
        <v>16</v>
      </c>
      <c r="L33" s="65">
        <f>VLOOKUP($A33,'Return Data'!$B$7:$R$1700,13,0)</f>
        <v>10.0708</v>
      </c>
      <c r="M33" s="66">
        <f t="shared" si="4"/>
        <v>16</v>
      </c>
      <c r="N33" s="65">
        <f>VLOOKUP($A33,'Return Data'!$B$7:$R$1700,17,0)</f>
        <v>13.637499999999999</v>
      </c>
      <c r="O33" s="66">
        <f t="shared" si="5"/>
        <v>8</v>
      </c>
      <c r="P33" s="65">
        <f>VLOOKUP($A33,'Return Data'!$B$7:$R$1700,14,0)</f>
        <v>8.3529</v>
      </c>
      <c r="Q33" s="66">
        <f t="shared" si="6"/>
        <v>13</v>
      </c>
      <c r="R33" s="65">
        <f>VLOOKUP($A33,'Return Data'!$B$7:$R$1700,16,0)</f>
        <v>9.1758000000000006</v>
      </c>
      <c r="S33" s="67">
        <f t="shared" si="7"/>
        <v>9</v>
      </c>
    </row>
    <row r="34" spans="1:19" x14ac:dyDescent="0.3">
      <c r="A34" s="82" t="s">
        <v>735</v>
      </c>
      <c r="B34" s="64">
        <f>VLOOKUP($A34,'Return Data'!$B$7:$R$1700,3,0)</f>
        <v>44026</v>
      </c>
      <c r="C34" s="65">
        <f>VLOOKUP($A34,'Return Data'!$B$7:$R$1700,4,0)</f>
        <v>199.84289999999999</v>
      </c>
      <c r="D34" s="65">
        <f>VLOOKUP($A34,'Return Data'!$B$7:$R$1700,9,0)</f>
        <v>3.2219000000000002</v>
      </c>
      <c r="E34" s="66">
        <f t="shared" si="0"/>
        <v>27</v>
      </c>
      <c r="F34" s="65">
        <f>VLOOKUP($A34,'Return Data'!$B$7:$R$1700,10,0)</f>
        <v>18.029399999999999</v>
      </c>
      <c r="G34" s="66">
        <f t="shared" si="1"/>
        <v>27</v>
      </c>
      <c r="H34" s="65">
        <f>VLOOKUP($A34,'Return Data'!$B$7:$R$1700,11,0)</f>
        <v>15.056900000000001</v>
      </c>
      <c r="I34" s="66">
        <f t="shared" si="2"/>
        <v>26</v>
      </c>
      <c r="J34" s="65">
        <f>VLOOKUP($A34,'Return Data'!$B$7:$R$1700,12,0)</f>
        <v>10.368499999999999</v>
      </c>
      <c r="K34" s="66">
        <f t="shared" si="3"/>
        <v>26</v>
      </c>
      <c r="L34" s="65">
        <f>VLOOKUP($A34,'Return Data'!$B$7:$R$1700,13,0)</f>
        <v>8.5089000000000006</v>
      </c>
      <c r="M34" s="66">
        <f t="shared" si="4"/>
        <v>22</v>
      </c>
      <c r="N34" s="65">
        <f>VLOOKUP($A34,'Return Data'!$B$7:$R$1700,17,0)</f>
        <v>11.693899999999999</v>
      </c>
      <c r="O34" s="66">
        <f t="shared" si="5"/>
        <v>19</v>
      </c>
      <c r="P34" s="65">
        <f>VLOOKUP($A34,'Return Data'!$B$7:$R$1700,14,0)</f>
        <v>6.5368000000000004</v>
      </c>
      <c r="Q34" s="66">
        <f t="shared" si="6"/>
        <v>25</v>
      </c>
      <c r="R34" s="65">
        <f>VLOOKUP($A34,'Return Data'!$B$7:$R$1700,16,0)</f>
        <v>8.0484000000000009</v>
      </c>
      <c r="S34" s="67">
        <f t="shared" si="7"/>
        <v>19</v>
      </c>
    </row>
    <row r="35" spans="1:19" x14ac:dyDescent="0.3">
      <c r="A35" s="83"/>
      <c r="B35" s="84"/>
      <c r="C35" s="84"/>
      <c r="D35" s="85"/>
      <c r="E35" s="84"/>
      <c r="F35" s="85"/>
      <c r="G35" s="84"/>
      <c r="H35" s="85"/>
      <c r="I35" s="84"/>
      <c r="J35" s="85"/>
      <c r="K35" s="84"/>
      <c r="L35" s="85"/>
      <c r="M35" s="84"/>
      <c r="N35" s="85"/>
      <c r="O35" s="84"/>
      <c r="P35" s="85"/>
      <c r="Q35" s="84"/>
      <c r="R35" s="85"/>
      <c r="S35" s="86"/>
    </row>
    <row r="36" spans="1:19" x14ac:dyDescent="0.3">
      <c r="A36" s="87" t="s">
        <v>27</v>
      </c>
      <c r="B36" s="88"/>
      <c r="C36" s="88"/>
      <c r="D36" s="89">
        <f>AVERAGE(D8:D34)</f>
        <v>13.132211111111113</v>
      </c>
      <c r="E36" s="88"/>
      <c r="F36" s="89">
        <f>AVERAGE(F8:F34)</f>
        <v>24.675851851851853</v>
      </c>
      <c r="G36" s="88"/>
      <c r="H36" s="89">
        <f>AVERAGE(H8:H34)</f>
        <v>18.730144444444445</v>
      </c>
      <c r="I36" s="88"/>
      <c r="J36" s="89">
        <f>AVERAGE(J8:J34)</f>
        <v>13.196174074074076</v>
      </c>
      <c r="K36" s="88"/>
      <c r="L36" s="89">
        <f>AVERAGE(L8:L34)</f>
        <v>10.468248148148151</v>
      </c>
      <c r="M36" s="88"/>
      <c r="N36" s="89">
        <f>AVERAGE(N8:N34)</f>
        <v>12.885199999999999</v>
      </c>
      <c r="O36" s="88"/>
      <c r="P36" s="89">
        <f>AVERAGE(P8:P34)</f>
        <v>8.2553407407407402</v>
      </c>
      <c r="Q36" s="88"/>
      <c r="R36" s="89">
        <f>AVERAGE(R8:R34)</f>
        <v>8.7095740740740748</v>
      </c>
      <c r="S36" s="90"/>
    </row>
    <row r="37" spans="1:19" x14ac:dyDescent="0.3">
      <c r="A37" s="87" t="s">
        <v>28</v>
      </c>
      <c r="B37" s="88"/>
      <c r="C37" s="88"/>
      <c r="D37" s="89">
        <f>MIN(D8:D34)</f>
        <v>3.2219000000000002</v>
      </c>
      <c r="E37" s="88"/>
      <c r="F37" s="89">
        <f>MIN(F8:F34)</f>
        <v>18.029399999999999</v>
      </c>
      <c r="G37" s="88"/>
      <c r="H37" s="89">
        <f>MIN(H8:H34)</f>
        <v>14.304399999999999</v>
      </c>
      <c r="I37" s="88"/>
      <c r="J37" s="89">
        <f>MIN(J8:J34)</f>
        <v>9.8755000000000006</v>
      </c>
      <c r="K37" s="88"/>
      <c r="L37" s="89">
        <f>MIN(L8:L34)</f>
        <v>7.3651</v>
      </c>
      <c r="M37" s="88"/>
      <c r="N37" s="89">
        <f>MIN(N8:N34)</f>
        <v>10.045299999999999</v>
      </c>
      <c r="O37" s="88"/>
      <c r="P37" s="89">
        <f>MIN(P8:P34)</f>
        <v>5.2983000000000002</v>
      </c>
      <c r="Q37" s="88"/>
      <c r="R37" s="89">
        <f>MIN(R8:R34)</f>
        <v>6.7079000000000004</v>
      </c>
      <c r="S37" s="90"/>
    </row>
    <row r="38" spans="1:19" ht="15" thickBot="1" x14ac:dyDescent="0.35">
      <c r="A38" s="91" t="s">
        <v>29</v>
      </c>
      <c r="B38" s="92"/>
      <c r="C38" s="92"/>
      <c r="D38" s="93">
        <f>MAX(D8:D34)</f>
        <v>20.054600000000001</v>
      </c>
      <c r="E38" s="92"/>
      <c r="F38" s="93">
        <f>MAX(F8:F34)</f>
        <v>30.620699999999999</v>
      </c>
      <c r="G38" s="92"/>
      <c r="H38" s="93">
        <f>MAX(H8:H34)</f>
        <v>24.226400000000002</v>
      </c>
      <c r="I38" s="92"/>
      <c r="J38" s="93">
        <f>MAX(J8:J34)</f>
        <v>16.8581</v>
      </c>
      <c r="K38" s="92"/>
      <c r="L38" s="93">
        <f>MAX(L8:L34)</f>
        <v>13.6317</v>
      </c>
      <c r="M38" s="92"/>
      <c r="N38" s="93">
        <f>MAX(N8:N34)</f>
        <v>16.9788</v>
      </c>
      <c r="O38" s="92"/>
      <c r="P38" s="93">
        <f>MAX(P8:P34)</f>
        <v>12.7111</v>
      </c>
      <c r="Q38" s="92"/>
      <c r="R38" s="93">
        <f>MAX(R8:R34)</f>
        <v>11.200100000000001</v>
      </c>
      <c r="S38" s="94"/>
    </row>
    <row r="39" spans="1:19" x14ac:dyDescent="0.3">
      <c r="A39" s="112" t="s">
        <v>434</v>
      </c>
    </row>
    <row r="40" spans="1:19" x14ac:dyDescent="0.3">
      <c r="A40" s="14" t="s">
        <v>340</v>
      </c>
    </row>
  </sheetData>
  <sheetProtection algorithmName="SHA-512" hashValue="0NGkbkbx6kjzNaB792qqBgH1eVgr1VRJnjzT5uO5kEAuE6KjB8iFChrJj/IrCoO1maheuDhJUrReZemrtt3B4g==" saltValue="t+tGuf/N6EqPqVYsqSV7k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3B62D26-63EC-4E73-8039-6A68AE963D41}"/>
  </hyperlink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2F2455-3206-436C-B1B2-878289BE34AE}">
  <dimension ref="A1:S32"/>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1690</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577</v>
      </c>
      <c r="B8" s="64">
        <f>VLOOKUP($A8,'Return Data'!$B$7:$R$1700,3,0)</f>
        <v>44026</v>
      </c>
      <c r="C8" s="65">
        <f>VLOOKUP($A8,'Return Data'!$B$7:$R$1700,4,0)</f>
        <v>280.95350000000002</v>
      </c>
      <c r="D8" s="65">
        <f>VLOOKUP($A8,'Return Data'!$B$7:$R$1700,9,0)</f>
        <v>28.6175</v>
      </c>
      <c r="E8" s="66">
        <f>RANK(D8,D$8:D$26,0)</f>
        <v>4</v>
      </c>
      <c r="F8" s="65">
        <f>VLOOKUP($A8,'Return Data'!$B$7:$R$1700,10,0)</f>
        <v>25.3292</v>
      </c>
      <c r="G8" s="66">
        <f>RANK(F8,F$8:F$26,0)</f>
        <v>5</v>
      </c>
      <c r="H8" s="65">
        <f>VLOOKUP($A8,'Return Data'!$B$7:$R$1700,11,0)</f>
        <v>15.2927</v>
      </c>
      <c r="I8" s="66">
        <f>RANK(H8,H$8:H$26,0)</f>
        <v>5</v>
      </c>
      <c r="J8" s="65">
        <f>VLOOKUP($A8,'Return Data'!$B$7:$R$1700,12,0)</f>
        <v>13.0501</v>
      </c>
      <c r="K8" s="66">
        <f>RANK(J8,J$8:J$26,0)</f>
        <v>6</v>
      </c>
      <c r="L8" s="65">
        <f>VLOOKUP($A8,'Return Data'!$B$7:$R$1700,13,0)</f>
        <v>11.753</v>
      </c>
      <c r="M8" s="66">
        <f>RANK(L8,L$8:L$26,0)</f>
        <v>10</v>
      </c>
      <c r="N8" s="65">
        <f>VLOOKUP($A8,'Return Data'!$B$7:$R$1700,17,0)</f>
        <v>11.2524</v>
      </c>
      <c r="O8" s="66">
        <f>RANK(N8,N$8:N$26,0)</f>
        <v>7</v>
      </c>
      <c r="P8" s="65">
        <f>VLOOKUP($A8,'Return Data'!$B$7:$R$1700,14,0)</f>
        <v>9.0719999999999992</v>
      </c>
      <c r="Q8" s="66">
        <f>RANK(P8,P$8:P$26,0)</f>
        <v>10</v>
      </c>
      <c r="R8" s="65">
        <f>VLOOKUP($A8,'Return Data'!$B$7:$R$1700,16,0)</f>
        <v>9.9490999999999996</v>
      </c>
      <c r="S8" s="67">
        <f>RANK(R8,R$8:R$26,0)</f>
        <v>2</v>
      </c>
    </row>
    <row r="9" spans="1:19" x14ac:dyDescent="0.3">
      <c r="A9" s="82" t="s">
        <v>578</v>
      </c>
      <c r="B9" s="64">
        <f>VLOOKUP($A9,'Return Data'!$B$7:$R$1700,3,0)</f>
        <v>44026</v>
      </c>
      <c r="C9" s="65">
        <f>VLOOKUP($A9,'Return Data'!$B$7:$R$1700,4,0)</f>
        <v>2030.2689</v>
      </c>
      <c r="D9" s="65">
        <f>VLOOKUP($A9,'Return Data'!$B$7:$R$1700,9,0)</f>
        <v>21.1099</v>
      </c>
      <c r="E9" s="66">
        <f t="shared" ref="E9:E26" si="0">RANK(D9,D$8:D$26,0)</f>
        <v>15</v>
      </c>
      <c r="F9" s="65">
        <f>VLOOKUP($A9,'Return Data'!$B$7:$R$1700,10,0)</f>
        <v>20.836099999999998</v>
      </c>
      <c r="G9" s="66">
        <f t="shared" ref="G9:G26" si="1">RANK(F9,F$8:F$26,0)</f>
        <v>15</v>
      </c>
      <c r="H9" s="65">
        <f>VLOOKUP($A9,'Return Data'!$B$7:$R$1700,11,0)</f>
        <v>13.0861</v>
      </c>
      <c r="I9" s="66">
        <f t="shared" ref="I9:I26" si="2">RANK(H9,H$8:H$26,0)</f>
        <v>14</v>
      </c>
      <c r="J9" s="65">
        <f>VLOOKUP($A9,'Return Data'!$B$7:$R$1700,12,0)</f>
        <v>11.678599999999999</v>
      </c>
      <c r="K9" s="66">
        <f t="shared" ref="K9:K26" si="3">RANK(J9,J$8:J$26,0)</f>
        <v>14</v>
      </c>
      <c r="L9" s="65">
        <f>VLOOKUP($A9,'Return Data'!$B$7:$R$1700,13,0)</f>
        <v>11.6022</v>
      </c>
      <c r="M9" s="66">
        <f t="shared" ref="M9:M26" si="4">RANK(L9,L$8:L$26,0)</f>
        <v>12</v>
      </c>
      <c r="N9" s="65">
        <f>VLOOKUP($A9,'Return Data'!$B$7:$R$1700,17,0)</f>
        <v>11.22</v>
      </c>
      <c r="O9" s="66">
        <f t="shared" ref="O9:O26" si="5">RANK(N9,N$8:N$26,0)</f>
        <v>8</v>
      </c>
      <c r="P9" s="65">
        <f>VLOOKUP($A9,'Return Data'!$B$7:$R$1700,14,0)</f>
        <v>9.5800999999999998</v>
      </c>
      <c r="Q9" s="66">
        <f t="shared" ref="Q9:Q26" si="6">RANK(P9,P$8:P$26,0)</f>
        <v>4</v>
      </c>
      <c r="R9" s="65">
        <f>VLOOKUP($A9,'Return Data'!$B$7:$R$1700,16,0)</f>
        <v>9.1037999999999997</v>
      </c>
      <c r="S9" s="67">
        <f t="shared" ref="S9:S26" si="7">RANK(R9,R$8:R$26,0)</f>
        <v>12</v>
      </c>
    </row>
    <row r="10" spans="1:19" x14ac:dyDescent="0.3">
      <c r="A10" s="82" t="s">
        <v>580</v>
      </c>
      <c r="B10" s="64">
        <f>VLOOKUP($A10,'Return Data'!$B$7:$R$1700,3,0)</f>
        <v>44026</v>
      </c>
      <c r="C10" s="65">
        <f>VLOOKUP($A10,'Return Data'!$B$7:$R$1700,4,0)</f>
        <v>18.6129</v>
      </c>
      <c r="D10" s="65">
        <f>VLOOKUP($A10,'Return Data'!$B$7:$R$1700,9,0)</f>
        <v>21.299700000000001</v>
      </c>
      <c r="E10" s="66">
        <f t="shared" si="0"/>
        <v>13</v>
      </c>
      <c r="F10" s="65">
        <f>VLOOKUP($A10,'Return Data'!$B$7:$R$1700,10,0)</f>
        <v>23.872399999999999</v>
      </c>
      <c r="G10" s="66">
        <f t="shared" si="1"/>
        <v>6</v>
      </c>
      <c r="H10" s="65">
        <f>VLOOKUP($A10,'Return Data'!$B$7:$R$1700,11,0)</f>
        <v>15.4032</v>
      </c>
      <c r="I10" s="66">
        <f t="shared" si="2"/>
        <v>4</v>
      </c>
      <c r="J10" s="65">
        <f>VLOOKUP($A10,'Return Data'!$B$7:$R$1700,12,0)</f>
        <v>13.2218</v>
      </c>
      <c r="K10" s="66">
        <f t="shared" si="3"/>
        <v>5</v>
      </c>
      <c r="L10" s="65">
        <f>VLOOKUP($A10,'Return Data'!$B$7:$R$1700,13,0)</f>
        <v>12.552099999999999</v>
      </c>
      <c r="M10" s="66">
        <f t="shared" si="4"/>
        <v>4</v>
      </c>
      <c r="N10" s="65">
        <f>VLOOKUP($A10,'Return Data'!$B$7:$R$1700,17,0)</f>
        <v>11.315899999999999</v>
      </c>
      <c r="O10" s="66">
        <f t="shared" si="5"/>
        <v>6</v>
      </c>
      <c r="P10" s="65">
        <f>VLOOKUP($A10,'Return Data'!$B$7:$R$1700,14,0)</f>
        <v>8.9751999999999992</v>
      </c>
      <c r="Q10" s="66">
        <f t="shared" si="6"/>
        <v>12</v>
      </c>
      <c r="R10" s="65">
        <f>VLOOKUP($A10,'Return Data'!$B$7:$R$1700,16,0)</f>
        <v>9.5145</v>
      </c>
      <c r="S10" s="67">
        <f t="shared" si="7"/>
        <v>4</v>
      </c>
    </row>
    <row r="11" spans="1:19" x14ac:dyDescent="0.3">
      <c r="A11" s="82" t="s">
        <v>582</v>
      </c>
      <c r="B11" s="64">
        <f>VLOOKUP($A11,'Return Data'!$B$7:$R$1700,3,0)</f>
        <v>44026</v>
      </c>
      <c r="C11" s="65">
        <f>VLOOKUP($A11,'Return Data'!$B$7:$R$1700,4,0)</f>
        <v>18.992899999999999</v>
      </c>
      <c r="D11" s="65">
        <f>VLOOKUP($A11,'Return Data'!$B$7:$R$1700,9,0)</f>
        <v>33.837200000000003</v>
      </c>
      <c r="E11" s="66">
        <f t="shared" si="0"/>
        <v>1</v>
      </c>
      <c r="F11" s="65">
        <f>VLOOKUP($A11,'Return Data'!$B$7:$R$1700,10,0)</f>
        <v>35.629100000000001</v>
      </c>
      <c r="G11" s="66">
        <f t="shared" si="1"/>
        <v>1</v>
      </c>
      <c r="H11" s="65">
        <f>VLOOKUP($A11,'Return Data'!$B$7:$R$1700,11,0)</f>
        <v>21.206600000000002</v>
      </c>
      <c r="I11" s="66">
        <f t="shared" si="2"/>
        <v>1</v>
      </c>
      <c r="J11" s="65">
        <f>VLOOKUP($A11,'Return Data'!$B$7:$R$1700,12,0)</f>
        <v>17.479600000000001</v>
      </c>
      <c r="K11" s="66">
        <f t="shared" si="3"/>
        <v>1</v>
      </c>
      <c r="L11" s="65">
        <f>VLOOKUP($A11,'Return Data'!$B$7:$R$1700,13,0)</f>
        <v>14.262</v>
      </c>
      <c r="M11" s="66">
        <f t="shared" si="4"/>
        <v>1</v>
      </c>
      <c r="N11" s="65">
        <f>VLOOKUP($A11,'Return Data'!$B$7:$R$1700,17,0)</f>
        <v>13.6966</v>
      </c>
      <c r="O11" s="66">
        <f t="shared" si="5"/>
        <v>1</v>
      </c>
      <c r="P11" s="65">
        <f>VLOOKUP($A11,'Return Data'!$B$7:$R$1700,14,0)</f>
        <v>10.627000000000001</v>
      </c>
      <c r="Q11" s="66">
        <f t="shared" si="6"/>
        <v>1</v>
      </c>
      <c r="R11" s="65">
        <f>VLOOKUP($A11,'Return Data'!$B$7:$R$1700,16,0)</f>
        <v>9.8346999999999998</v>
      </c>
      <c r="S11" s="67">
        <f t="shared" si="7"/>
        <v>3</v>
      </c>
    </row>
    <row r="12" spans="1:19" x14ac:dyDescent="0.3">
      <c r="A12" s="82" t="s">
        <v>585</v>
      </c>
      <c r="B12" s="64">
        <f>VLOOKUP($A12,'Return Data'!$B$7:$R$1700,3,0)</f>
        <v>44026</v>
      </c>
      <c r="C12" s="65">
        <f>VLOOKUP($A12,'Return Data'!$B$7:$R$1700,4,0)</f>
        <v>17.532599999999999</v>
      </c>
      <c r="D12" s="65">
        <f>VLOOKUP($A12,'Return Data'!$B$7:$R$1700,9,0)</f>
        <v>24.210100000000001</v>
      </c>
      <c r="E12" s="66">
        <f t="shared" si="0"/>
        <v>9</v>
      </c>
      <c r="F12" s="65">
        <f>VLOOKUP($A12,'Return Data'!$B$7:$R$1700,10,0)</f>
        <v>20.682300000000001</v>
      </c>
      <c r="G12" s="66">
        <f t="shared" si="1"/>
        <v>16</v>
      </c>
      <c r="H12" s="65">
        <f>VLOOKUP($A12,'Return Data'!$B$7:$R$1700,11,0)</f>
        <v>13.3896</v>
      </c>
      <c r="I12" s="66">
        <f t="shared" si="2"/>
        <v>13</v>
      </c>
      <c r="J12" s="65">
        <f>VLOOKUP($A12,'Return Data'!$B$7:$R$1700,12,0)</f>
        <v>12.2065</v>
      </c>
      <c r="K12" s="66">
        <f t="shared" si="3"/>
        <v>12</v>
      </c>
      <c r="L12" s="65">
        <f>VLOOKUP($A12,'Return Data'!$B$7:$R$1700,13,0)</f>
        <v>11.7209</v>
      </c>
      <c r="M12" s="66">
        <f t="shared" si="4"/>
        <v>11</v>
      </c>
      <c r="N12" s="65">
        <f>VLOOKUP($A12,'Return Data'!$B$7:$R$1700,17,0)</f>
        <v>11.7454</v>
      </c>
      <c r="O12" s="66">
        <f t="shared" si="5"/>
        <v>3</v>
      </c>
      <c r="P12" s="65">
        <f>VLOOKUP($A12,'Return Data'!$B$7:$R$1700,14,0)</f>
        <v>9.4562000000000008</v>
      </c>
      <c r="Q12" s="66">
        <f t="shared" si="6"/>
        <v>5</v>
      </c>
      <c r="R12" s="65">
        <f>VLOOKUP($A12,'Return Data'!$B$7:$R$1700,16,0)</f>
        <v>9.4395000000000007</v>
      </c>
      <c r="S12" s="67">
        <f t="shared" si="7"/>
        <v>5</v>
      </c>
    </row>
    <row r="13" spans="1:19" x14ac:dyDescent="0.3">
      <c r="A13" s="82" t="s">
        <v>586</v>
      </c>
      <c r="B13" s="64">
        <f>VLOOKUP($A13,'Return Data'!$B$7:$R$1700,3,0)</f>
        <v>44026</v>
      </c>
      <c r="C13" s="65">
        <f>VLOOKUP($A13,'Return Data'!$B$7:$R$1700,4,0)</f>
        <v>17.595500000000001</v>
      </c>
      <c r="D13" s="65">
        <f>VLOOKUP($A13,'Return Data'!$B$7:$R$1700,9,0)</f>
        <v>27.6541</v>
      </c>
      <c r="E13" s="66">
        <f t="shared" si="0"/>
        <v>6</v>
      </c>
      <c r="F13" s="65">
        <f>VLOOKUP($A13,'Return Data'!$B$7:$R$1700,10,0)</f>
        <v>22.4817</v>
      </c>
      <c r="G13" s="66">
        <f t="shared" si="1"/>
        <v>13</v>
      </c>
      <c r="H13" s="65">
        <f>VLOOKUP($A13,'Return Data'!$B$7:$R$1700,11,0)</f>
        <v>13.911899999999999</v>
      </c>
      <c r="I13" s="66">
        <f t="shared" si="2"/>
        <v>12</v>
      </c>
      <c r="J13" s="65">
        <f>VLOOKUP($A13,'Return Data'!$B$7:$R$1700,12,0)</f>
        <v>12.4933</v>
      </c>
      <c r="K13" s="66">
        <f t="shared" si="3"/>
        <v>10</v>
      </c>
      <c r="L13" s="65">
        <f>VLOOKUP($A13,'Return Data'!$B$7:$R$1700,13,0)</f>
        <v>11.9826</v>
      </c>
      <c r="M13" s="66">
        <f t="shared" si="4"/>
        <v>8</v>
      </c>
      <c r="N13" s="65">
        <f>VLOOKUP($A13,'Return Data'!$B$7:$R$1700,17,0)</f>
        <v>11.0937</v>
      </c>
      <c r="O13" s="66">
        <f t="shared" si="5"/>
        <v>10</v>
      </c>
      <c r="P13" s="65">
        <f>VLOOKUP($A13,'Return Data'!$B$7:$R$1700,14,0)</f>
        <v>8.9362999999999992</v>
      </c>
      <c r="Q13" s="66">
        <f t="shared" si="6"/>
        <v>13</v>
      </c>
      <c r="R13" s="65">
        <f>VLOOKUP($A13,'Return Data'!$B$7:$R$1700,16,0)</f>
        <v>9.3731000000000009</v>
      </c>
      <c r="S13" s="67">
        <f t="shared" si="7"/>
        <v>8</v>
      </c>
    </row>
    <row r="14" spans="1:19" x14ac:dyDescent="0.3">
      <c r="A14" s="82" t="s">
        <v>589</v>
      </c>
      <c r="B14" s="64">
        <f>VLOOKUP($A14,'Return Data'!$B$7:$R$1700,3,0)</f>
        <v>44026</v>
      </c>
      <c r="C14" s="65">
        <f>VLOOKUP($A14,'Return Data'!$B$7:$R$1700,4,0)</f>
        <v>24.733699999999999</v>
      </c>
      <c r="D14" s="65">
        <f>VLOOKUP($A14,'Return Data'!$B$7:$R$1700,9,0)</f>
        <v>22.051400000000001</v>
      </c>
      <c r="E14" s="66">
        <f t="shared" si="0"/>
        <v>11</v>
      </c>
      <c r="F14" s="65">
        <f>VLOOKUP($A14,'Return Data'!$B$7:$R$1700,10,0)</f>
        <v>23.086099999999998</v>
      </c>
      <c r="G14" s="66">
        <f t="shared" si="1"/>
        <v>11</v>
      </c>
      <c r="H14" s="65">
        <f>VLOOKUP($A14,'Return Data'!$B$7:$R$1700,11,0)</f>
        <v>12.5662</v>
      </c>
      <c r="I14" s="66">
        <f t="shared" si="2"/>
        <v>16</v>
      </c>
      <c r="J14" s="65">
        <f>VLOOKUP($A14,'Return Data'!$B$7:$R$1700,12,0)</f>
        <v>11.8188</v>
      </c>
      <c r="K14" s="66">
        <f t="shared" si="3"/>
        <v>13</v>
      </c>
      <c r="L14" s="65">
        <f>VLOOKUP($A14,'Return Data'!$B$7:$R$1700,13,0)</f>
        <v>10.4087</v>
      </c>
      <c r="M14" s="66">
        <f t="shared" si="4"/>
        <v>15</v>
      </c>
      <c r="N14" s="65">
        <f>VLOOKUP($A14,'Return Data'!$B$7:$R$1700,17,0)</f>
        <v>10.1663</v>
      </c>
      <c r="O14" s="66">
        <f t="shared" si="5"/>
        <v>15</v>
      </c>
      <c r="P14" s="65">
        <f>VLOOKUP($A14,'Return Data'!$B$7:$R$1700,14,0)</f>
        <v>8.1742000000000008</v>
      </c>
      <c r="Q14" s="66">
        <f t="shared" si="6"/>
        <v>15</v>
      </c>
      <c r="R14" s="65">
        <f>VLOOKUP($A14,'Return Data'!$B$7:$R$1700,16,0)</f>
        <v>9.2965</v>
      </c>
      <c r="S14" s="67">
        <f t="shared" si="7"/>
        <v>10</v>
      </c>
    </row>
    <row r="15" spans="1:19" x14ac:dyDescent="0.3">
      <c r="A15" s="82" t="s">
        <v>590</v>
      </c>
      <c r="B15" s="64">
        <f>VLOOKUP($A15,'Return Data'!$B$7:$R$1700,3,0)</f>
        <v>44026</v>
      </c>
      <c r="C15" s="65">
        <f>VLOOKUP($A15,'Return Data'!$B$7:$R$1700,4,0)</f>
        <v>18.897099999999998</v>
      </c>
      <c r="D15" s="65">
        <f>VLOOKUP($A15,'Return Data'!$B$7:$R$1700,9,0)</f>
        <v>24.093</v>
      </c>
      <c r="E15" s="66">
        <f t="shared" si="0"/>
        <v>10</v>
      </c>
      <c r="F15" s="65">
        <f>VLOOKUP($A15,'Return Data'!$B$7:$R$1700,10,0)</f>
        <v>23.718299999999999</v>
      </c>
      <c r="G15" s="66">
        <f t="shared" si="1"/>
        <v>9</v>
      </c>
      <c r="H15" s="65">
        <f>VLOOKUP($A15,'Return Data'!$B$7:$R$1700,11,0)</f>
        <v>15.483599999999999</v>
      </c>
      <c r="I15" s="66">
        <f t="shared" si="2"/>
        <v>3</v>
      </c>
      <c r="J15" s="65">
        <f>VLOOKUP($A15,'Return Data'!$B$7:$R$1700,12,0)</f>
        <v>13.337199999999999</v>
      </c>
      <c r="K15" s="66">
        <f t="shared" si="3"/>
        <v>2</v>
      </c>
      <c r="L15" s="65">
        <f>VLOOKUP($A15,'Return Data'!$B$7:$R$1700,13,0)</f>
        <v>12.9262</v>
      </c>
      <c r="M15" s="66">
        <f t="shared" si="4"/>
        <v>2</v>
      </c>
      <c r="N15" s="65">
        <f>VLOOKUP($A15,'Return Data'!$B$7:$R$1700,17,0)</f>
        <v>12.235200000000001</v>
      </c>
      <c r="O15" s="66">
        <f t="shared" si="5"/>
        <v>2</v>
      </c>
      <c r="P15" s="65">
        <f>VLOOKUP($A15,'Return Data'!$B$7:$R$1700,14,0)</f>
        <v>9.8231999999999999</v>
      </c>
      <c r="Q15" s="66">
        <f t="shared" si="6"/>
        <v>2</v>
      </c>
      <c r="R15" s="65">
        <f>VLOOKUP($A15,'Return Data'!$B$7:$R$1700,16,0)</f>
        <v>9.0333000000000006</v>
      </c>
      <c r="S15" s="67">
        <f t="shared" si="7"/>
        <v>13</v>
      </c>
    </row>
    <row r="16" spans="1:19" x14ac:dyDescent="0.3">
      <c r="A16" s="82" t="s">
        <v>592</v>
      </c>
      <c r="B16" s="64">
        <f>VLOOKUP($A16,'Return Data'!$B$7:$R$1700,3,0)</f>
        <v>44026</v>
      </c>
      <c r="C16" s="65">
        <f>VLOOKUP($A16,'Return Data'!$B$7:$R$1700,4,0)</f>
        <v>1099.4260999999999</v>
      </c>
      <c r="D16" s="65">
        <f>VLOOKUP($A16,'Return Data'!$B$7:$R$1700,9,0)</f>
        <v>9.6591000000000005</v>
      </c>
      <c r="E16" s="66">
        <f t="shared" si="0"/>
        <v>19</v>
      </c>
      <c r="F16" s="65">
        <f>VLOOKUP($A16,'Return Data'!$B$7:$R$1700,10,0)</f>
        <v>7.8971</v>
      </c>
      <c r="G16" s="66">
        <f t="shared" si="1"/>
        <v>19</v>
      </c>
      <c r="H16" s="65">
        <f>VLOOKUP($A16,'Return Data'!$B$7:$R$1700,11,0)</f>
        <v>6.2389000000000001</v>
      </c>
      <c r="I16" s="66">
        <f t="shared" si="2"/>
        <v>19</v>
      </c>
      <c r="J16" s="65">
        <f>VLOOKUP($A16,'Return Data'!$B$7:$R$1700,12,0)</f>
        <v>6.5304000000000002</v>
      </c>
      <c r="K16" s="66">
        <f t="shared" si="3"/>
        <v>18</v>
      </c>
      <c r="L16" s="65">
        <f>VLOOKUP($A16,'Return Data'!$B$7:$R$1700,13,0)</f>
        <v>7.1306000000000003</v>
      </c>
      <c r="M16" s="66">
        <f t="shared" si="4"/>
        <v>18</v>
      </c>
      <c r="N16" s="65"/>
      <c r="O16" s="66"/>
      <c r="P16" s="65"/>
      <c r="Q16" s="66"/>
      <c r="R16" s="65">
        <f>VLOOKUP($A16,'Return Data'!$B$7:$R$1700,16,0)</f>
        <v>8.4192999999999998</v>
      </c>
      <c r="S16" s="67">
        <f t="shared" si="7"/>
        <v>17</v>
      </c>
    </row>
    <row r="17" spans="1:19" x14ac:dyDescent="0.3">
      <c r="A17" s="82" t="s">
        <v>595</v>
      </c>
      <c r="B17" s="64">
        <f>VLOOKUP($A17,'Return Data'!$B$7:$R$1700,3,0)</f>
        <v>44026</v>
      </c>
      <c r="C17" s="65">
        <f>VLOOKUP($A17,'Return Data'!$B$7:$R$1700,4,0)</f>
        <v>1861.9416000000001</v>
      </c>
      <c r="D17" s="65">
        <f>VLOOKUP($A17,'Return Data'!$B$7:$R$1700,9,0)</f>
        <v>29.893899999999999</v>
      </c>
      <c r="E17" s="66">
        <f t="shared" si="0"/>
        <v>3</v>
      </c>
      <c r="F17" s="65">
        <f>VLOOKUP($A17,'Return Data'!$B$7:$R$1700,10,0)</f>
        <v>33.034100000000002</v>
      </c>
      <c r="G17" s="66">
        <f t="shared" si="1"/>
        <v>2</v>
      </c>
      <c r="H17" s="65">
        <f>VLOOKUP($A17,'Return Data'!$B$7:$R$1700,11,0)</f>
        <v>14.8422</v>
      </c>
      <c r="I17" s="66">
        <f t="shared" si="2"/>
        <v>8</v>
      </c>
      <c r="J17" s="65">
        <f>VLOOKUP($A17,'Return Data'!$B$7:$R$1700,12,0)</f>
        <v>12.6404</v>
      </c>
      <c r="K17" s="66">
        <f t="shared" si="3"/>
        <v>9</v>
      </c>
      <c r="L17" s="65">
        <f>VLOOKUP($A17,'Return Data'!$B$7:$R$1700,13,0)</f>
        <v>12.025399999999999</v>
      </c>
      <c r="M17" s="66">
        <f t="shared" si="4"/>
        <v>7</v>
      </c>
      <c r="N17" s="65">
        <f>VLOOKUP($A17,'Return Data'!$B$7:$R$1700,17,0)</f>
        <v>10.777100000000001</v>
      </c>
      <c r="O17" s="66">
        <f t="shared" si="5"/>
        <v>13</v>
      </c>
      <c r="P17" s="65">
        <f>VLOOKUP($A17,'Return Data'!$B$7:$R$1700,14,0)</f>
        <v>9.1219999999999999</v>
      </c>
      <c r="Q17" s="66">
        <f t="shared" si="6"/>
        <v>9</v>
      </c>
      <c r="R17" s="65">
        <f>VLOOKUP($A17,'Return Data'!$B$7:$R$1700,16,0)</f>
        <v>8.5437999999999992</v>
      </c>
      <c r="S17" s="67">
        <f t="shared" si="7"/>
        <v>16</v>
      </c>
    </row>
    <row r="18" spans="1:19" x14ac:dyDescent="0.3">
      <c r="A18" s="82" t="s">
        <v>597</v>
      </c>
      <c r="B18" s="64">
        <f>VLOOKUP($A18,'Return Data'!$B$7:$R$1700,3,0)</f>
        <v>44026</v>
      </c>
      <c r="C18" s="65">
        <f>VLOOKUP($A18,'Return Data'!$B$7:$R$1700,4,0)</f>
        <v>49.981400000000001</v>
      </c>
      <c r="D18" s="65">
        <f>VLOOKUP($A18,'Return Data'!$B$7:$R$1700,9,0)</f>
        <v>26.5228</v>
      </c>
      <c r="E18" s="66">
        <f t="shared" si="0"/>
        <v>7</v>
      </c>
      <c r="F18" s="65">
        <f>VLOOKUP($A18,'Return Data'!$B$7:$R$1700,10,0)</f>
        <v>23.821899999999999</v>
      </c>
      <c r="G18" s="66">
        <f t="shared" si="1"/>
        <v>8</v>
      </c>
      <c r="H18" s="65">
        <f>VLOOKUP($A18,'Return Data'!$B$7:$R$1700,11,0)</f>
        <v>14.5154</v>
      </c>
      <c r="I18" s="66">
        <f t="shared" si="2"/>
        <v>9</v>
      </c>
      <c r="J18" s="65">
        <f>VLOOKUP($A18,'Return Data'!$B$7:$R$1700,12,0)</f>
        <v>12.900700000000001</v>
      </c>
      <c r="K18" s="66">
        <f t="shared" si="3"/>
        <v>7</v>
      </c>
      <c r="L18" s="65">
        <f>VLOOKUP($A18,'Return Data'!$B$7:$R$1700,13,0)</f>
        <v>11.7971</v>
      </c>
      <c r="M18" s="66">
        <f t="shared" si="4"/>
        <v>9</v>
      </c>
      <c r="N18" s="65">
        <f>VLOOKUP($A18,'Return Data'!$B$7:$R$1700,17,0)</f>
        <v>11.5754</v>
      </c>
      <c r="O18" s="66">
        <f t="shared" si="5"/>
        <v>5</v>
      </c>
      <c r="P18" s="65">
        <f>VLOOKUP($A18,'Return Data'!$B$7:$R$1700,14,0)</f>
        <v>9.3190000000000008</v>
      </c>
      <c r="Q18" s="66">
        <f t="shared" si="6"/>
        <v>6</v>
      </c>
      <c r="R18" s="65">
        <f>VLOOKUP($A18,'Return Data'!$B$7:$R$1700,16,0)</f>
        <v>9.4368999999999996</v>
      </c>
      <c r="S18" s="67">
        <f t="shared" si="7"/>
        <v>6</v>
      </c>
    </row>
    <row r="19" spans="1:19" x14ac:dyDescent="0.3">
      <c r="A19" s="82" t="s">
        <v>598</v>
      </c>
      <c r="B19" s="64">
        <f>VLOOKUP($A19,'Return Data'!$B$7:$R$1700,3,0)</f>
        <v>44026</v>
      </c>
      <c r="C19" s="65">
        <f>VLOOKUP($A19,'Return Data'!$B$7:$R$1700,4,0)</f>
        <v>19.4938</v>
      </c>
      <c r="D19" s="65">
        <f>VLOOKUP($A19,'Return Data'!$B$7:$R$1700,9,0)</f>
        <v>21.248200000000001</v>
      </c>
      <c r="E19" s="66">
        <f t="shared" si="0"/>
        <v>14</v>
      </c>
      <c r="F19" s="65">
        <f>VLOOKUP($A19,'Return Data'!$B$7:$R$1700,10,0)</f>
        <v>22.779599999999999</v>
      </c>
      <c r="G19" s="66">
        <f t="shared" si="1"/>
        <v>12</v>
      </c>
      <c r="H19" s="65">
        <f>VLOOKUP($A19,'Return Data'!$B$7:$R$1700,11,0)</f>
        <v>14.307399999999999</v>
      </c>
      <c r="I19" s="66">
        <f t="shared" si="2"/>
        <v>10</v>
      </c>
      <c r="J19" s="65">
        <f>VLOOKUP($A19,'Return Data'!$B$7:$R$1700,12,0)</f>
        <v>12.735900000000001</v>
      </c>
      <c r="K19" s="66">
        <f t="shared" si="3"/>
        <v>8</v>
      </c>
      <c r="L19" s="65">
        <f>VLOOKUP($A19,'Return Data'!$B$7:$R$1700,13,0)</f>
        <v>12.311999999999999</v>
      </c>
      <c r="M19" s="66">
        <f t="shared" si="4"/>
        <v>5</v>
      </c>
      <c r="N19" s="65">
        <f>VLOOKUP($A19,'Return Data'!$B$7:$R$1700,17,0)</f>
        <v>10.5846</v>
      </c>
      <c r="O19" s="66">
        <f t="shared" si="5"/>
        <v>14</v>
      </c>
      <c r="P19" s="65">
        <f>VLOOKUP($A19,'Return Data'!$B$7:$R$1700,14,0)</f>
        <v>8.8207000000000004</v>
      </c>
      <c r="Q19" s="66">
        <f t="shared" si="6"/>
        <v>14</v>
      </c>
      <c r="R19" s="65">
        <f>VLOOKUP($A19,'Return Data'!$B$7:$R$1700,16,0)</f>
        <v>8.9</v>
      </c>
      <c r="S19" s="67">
        <f t="shared" si="7"/>
        <v>14</v>
      </c>
    </row>
    <row r="20" spans="1:19" x14ac:dyDescent="0.3">
      <c r="A20" s="82" t="s">
        <v>601</v>
      </c>
      <c r="B20" s="64">
        <f>VLOOKUP($A20,'Return Data'!$B$7:$R$1700,3,0)</f>
        <v>44026</v>
      </c>
      <c r="C20" s="65">
        <f>VLOOKUP($A20,'Return Data'!$B$7:$R$1700,4,0)</f>
        <v>28.201599999999999</v>
      </c>
      <c r="D20" s="65">
        <f>VLOOKUP($A20,'Return Data'!$B$7:$R$1700,9,0)</f>
        <v>20.520600000000002</v>
      </c>
      <c r="E20" s="66">
        <f t="shared" si="0"/>
        <v>16</v>
      </c>
      <c r="F20" s="65">
        <f>VLOOKUP($A20,'Return Data'!$B$7:$R$1700,10,0)</f>
        <v>21.8249</v>
      </c>
      <c r="G20" s="66">
        <f t="shared" si="1"/>
        <v>14</v>
      </c>
      <c r="H20" s="65">
        <f>VLOOKUP($A20,'Return Data'!$B$7:$R$1700,11,0)</f>
        <v>12.739100000000001</v>
      </c>
      <c r="I20" s="66">
        <f t="shared" si="2"/>
        <v>15</v>
      </c>
      <c r="J20" s="65">
        <f>VLOOKUP($A20,'Return Data'!$B$7:$R$1700,12,0)</f>
        <v>11.1234</v>
      </c>
      <c r="K20" s="66">
        <f t="shared" si="3"/>
        <v>15</v>
      </c>
      <c r="L20" s="65">
        <f>VLOOKUP($A20,'Return Data'!$B$7:$R$1700,13,0)</f>
        <v>10.5671</v>
      </c>
      <c r="M20" s="66">
        <f t="shared" si="4"/>
        <v>14</v>
      </c>
      <c r="N20" s="65">
        <f>VLOOKUP($A20,'Return Data'!$B$7:$R$1700,17,0)</f>
        <v>10.7944</v>
      </c>
      <c r="O20" s="66">
        <f t="shared" si="5"/>
        <v>12</v>
      </c>
      <c r="P20" s="65">
        <f>VLOOKUP($A20,'Return Data'!$B$7:$R$1700,14,0)</f>
        <v>9.2645</v>
      </c>
      <c r="Q20" s="66">
        <f t="shared" si="6"/>
        <v>8</v>
      </c>
      <c r="R20" s="65">
        <f>VLOOKUP($A20,'Return Data'!$B$7:$R$1700,16,0)</f>
        <v>8.5789000000000009</v>
      </c>
      <c r="S20" s="67">
        <f t="shared" si="7"/>
        <v>15</v>
      </c>
    </row>
    <row r="21" spans="1:19" x14ac:dyDescent="0.3">
      <c r="A21" s="82" t="s">
        <v>603</v>
      </c>
      <c r="B21" s="64">
        <f>VLOOKUP($A21,'Return Data'!$B$7:$R$1700,3,0)</f>
        <v>44026</v>
      </c>
      <c r="C21" s="65">
        <f>VLOOKUP($A21,'Return Data'!$B$7:$R$1700,4,0)</f>
        <v>15.883699999999999</v>
      </c>
      <c r="D21" s="65">
        <f>VLOOKUP($A21,'Return Data'!$B$7:$R$1700,9,0)</f>
        <v>24.387699999999999</v>
      </c>
      <c r="E21" s="66">
        <f t="shared" si="0"/>
        <v>8</v>
      </c>
      <c r="F21" s="65">
        <f>VLOOKUP($A21,'Return Data'!$B$7:$R$1700,10,0)</f>
        <v>23.8583</v>
      </c>
      <c r="G21" s="66">
        <f t="shared" si="1"/>
        <v>7</v>
      </c>
      <c r="H21" s="65">
        <f>VLOOKUP($A21,'Return Data'!$B$7:$R$1700,11,0)</f>
        <v>15.6959</v>
      </c>
      <c r="I21" s="66">
        <f t="shared" si="2"/>
        <v>2</v>
      </c>
      <c r="J21" s="65">
        <f>VLOOKUP($A21,'Return Data'!$B$7:$R$1700,12,0)</f>
        <v>13.262600000000001</v>
      </c>
      <c r="K21" s="66">
        <f t="shared" si="3"/>
        <v>3</v>
      </c>
      <c r="L21" s="65">
        <f>VLOOKUP($A21,'Return Data'!$B$7:$R$1700,13,0)</f>
        <v>12.7719</v>
      </c>
      <c r="M21" s="66">
        <f t="shared" si="4"/>
        <v>3</v>
      </c>
      <c r="N21" s="65">
        <f>VLOOKUP($A21,'Return Data'!$B$7:$R$1700,17,0)</f>
        <v>11.7271</v>
      </c>
      <c r="O21" s="66">
        <f t="shared" si="5"/>
        <v>4</v>
      </c>
      <c r="P21" s="65">
        <f>VLOOKUP($A21,'Return Data'!$B$7:$R$1700,14,0)</f>
        <v>9.3021999999999991</v>
      </c>
      <c r="Q21" s="66">
        <f t="shared" si="6"/>
        <v>7</v>
      </c>
      <c r="R21" s="65">
        <f>VLOOKUP($A21,'Return Data'!$B$7:$R$1700,16,0)</f>
        <v>9.3628999999999998</v>
      </c>
      <c r="S21" s="67">
        <f t="shared" si="7"/>
        <v>9</v>
      </c>
    </row>
    <row r="22" spans="1:19" x14ac:dyDescent="0.3">
      <c r="A22" s="82" t="s">
        <v>605</v>
      </c>
      <c r="B22" s="64">
        <f>VLOOKUP($A22,'Return Data'!$B$7:$R$1700,3,0)</f>
        <v>44026</v>
      </c>
      <c r="C22" s="65">
        <f>VLOOKUP($A22,'Return Data'!$B$7:$R$1700,4,0)</f>
        <v>19.152699999999999</v>
      </c>
      <c r="D22" s="65">
        <f>VLOOKUP($A22,'Return Data'!$B$7:$R$1700,9,0)</f>
        <v>22.004899999999999</v>
      </c>
      <c r="E22" s="66">
        <f t="shared" si="0"/>
        <v>12</v>
      </c>
      <c r="F22" s="65">
        <f>VLOOKUP($A22,'Return Data'!$B$7:$R$1700,10,0)</f>
        <v>23.139399999999998</v>
      </c>
      <c r="G22" s="66">
        <f t="shared" si="1"/>
        <v>10</v>
      </c>
      <c r="H22" s="65">
        <f>VLOOKUP($A22,'Return Data'!$B$7:$R$1700,11,0)</f>
        <v>14.0579</v>
      </c>
      <c r="I22" s="66">
        <f t="shared" si="2"/>
        <v>11</v>
      </c>
      <c r="J22" s="65">
        <f>VLOOKUP($A22,'Return Data'!$B$7:$R$1700,12,0)</f>
        <v>12.4648</v>
      </c>
      <c r="K22" s="66">
        <f t="shared" si="3"/>
        <v>11</v>
      </c>
      <c r="L22" s="65">
        <f>VLOOKUP($A22,'Return Data'!$B$7:$R$1700,13,0)</f>
        <v>11.583</v>
      </c>
      <c r="M22" s="66">
        <f t="shared" si="4"/>
        <v>13</v>
      </c>
      <c r="N22" s="65">
        <f>VLOOKUP($A22,'Return Data'!$B$7:$R$1700,17,0)</f>
        <v>11.147</v>
      </c>
      <c r="O22" s="66">
        <f t="shared" si="5"/>
        <v>9</v>
      </c>
      <c r="P22" s="65">
        <f>VLOOKUP($A22,'Return Data'!$B$7:$R$1700,14,0)</f>
        <v>9.0027000000000008</v>
      </c>
      <c r="Q22" s="66">
        <f t="shared" si="6"/>
        <v>11</v>
      </c>
      <c r="R22" s="65">
        <f>VLOOKUP($A22,'Return Data'!$B$7:$R$1700,16,0)</f>
        <v>9.2362000000000002</v>
      </c>
      <c r="S22" s="67">
        <f t="shared" si="7"/>
        <v>11</v>
      </c>
    </row>
    <row r="23" spans="1:19" x14ac:dyDescent="0.3">
      <c r="A23" s="82" t="s">
        <v>606</v>
      </c>
      <c r="B23" s="64">
        <f>VLOOKUP($A23,'Return Data'!$B$7:$R$1700,3,0)</f>
        <v>44026</v>
      </c>
      <c r="C23" s="65">
        <f>VLOOKUP($A23,'Return Data'!$B$7:$R$1700,4,0)</f>
        <v>2491.4290000000001</v>
      </c>
      <c r="D23" s="65">
        <f>VLOOKUP($A23,'Return Data'!$B$7:$R$1700,9,0)</f>
        <v>27.8048</v>
      </c>
      <c r="E23" s="66">
        <f t="shared" si="0"/>
        <v>5</v>
      </c>
      <c r="F23" s="65">
        <f>VLOOKUP($A23,'Return Data'!$B$7:$R$1700,10,0)</f>
        <v>25.4817</v>
      </c>
      <c r="G23" s="66">
        <f t="shared" si="1"/>
        <v>4</v>
      </c>
      <c r="H23" s="65">
        <f>VLOOKUP($A23,'Return Data'!$B$7:$R$1700,11,0)</f>
        <v>14.984400000000001</v>
      </c>
      <c r="I23" s="66">
        <f t="shared" si="2"/>
        <v>6</v>
      </c>
      <c r="J23" s="65">
        <f>VLOOKUP($A23,'Return Data'!$B$7:$R$1700,12,0)</f>
        <v>13.236700000000001</v>
      </c>
      <c r="K23" s="66">
        <f t="shared" si="3"/>
        <v>4</v>
      </c>
      <c r="L23" s="65">
        <f>VLOOKUP($A23,'Return Data'!$B$7:$R$1700,13,0)</f>
        <v>12.102399999999999</v>
      </c>
      <c r="M23" s="66">
        <f t="shared" si="4"/>
        <v>6</v>
      </c>
      <c r="N23" s="65">
        <f>VLOOKUP($A23,'Return Data'!$B$7:$R$1700,17,0)</f>
        <v>11.0916</v>
      </c>
      <c r="O23" s="66">
        <f t="shared" si="5"/>
        <v>11</v>
      </c>
      <c r="P23" s="65">
        <f>VLOOKUP($A23,'Return Data'!$B$7:$R$1700,14,0)</f>
        <v>9.6745999999999999</v>
      </c>
      <c r="Q23" s="66">
        <f t="shared" si="6"/>
        <v>3</v>
      </c>
      <c r="R23" s="65">
        <f>VLOOKUP($A23,'Return Data'!$B$7:$R$1700,16,0)</f>
        <v>9.3876000000000008</v>
      </c>
      <c r="S23" s="67">
        <f t="shared" si="7"/>
        <v>7</v>
      </c>
    </row>
    <row r="24" spans="1:19" x14ac:dyDescent="0.3">
      <c r="A24" s="82" t="s">
        <v>609</v>
      </c>
      <c r="B24" s="64">
        <f>VLOOKUP($A24,'Return Data'!$B$7:$R$1700,3,0)</f>
        <v>44026</v>
      </c>
      <c r="C24" s="65">
        <f>VLOOKUP($A24,'Return Data'!$B$7:$R$1700,4,0)</f>
        <v>33.191600000000001</v>
      </c>
      <c r="D24" s="65">
        <f>VLOOKUP($A24,'Return Data'!$B$7:$R$1700,9,0)</f>
        <v>11.8506</v>
      </c>
      <c r="E24" s="66">
        <f t="shared" si="0"/>
        <v>18</v>
      </c>
      <c r="F24" s="65">
        <f>VLOOKUP($A24,'Return Data'!$B$7:$R$1700,10,0)</f>
        <v>15.109500000000001</v>
      </c>
      <c r="G24" s="66">
        <f t="shared" si="1"/>
        <v>18</v>
      </c>
      <c r="H24" s="65">
        <f>VLOOKUP($A24,'Return Data'!$B$7:$R$1700,11,0)</f>
        <v>10.3454</v>
      </c>
      <c r="I24" s="66">
        <f t="shared" si="2"/>
        <v>18</v>
      </c>
      <c r="J24" s="65">
        <f>VLOOKUP($A24,'Return Data'!$B$7:$R$1700,12,0)</f>
        <v>9.7274999999999991</v>
      </c>
      <c r="K24" s="66">
        <f t="shared" si="3"/>
        <v>17</v>
      </c>
      <c r="L24" s="65">
        <f>VLOOKUP($A24,'Return Data'!$B$7:$R$1700,13,0)</f>
        <v>10.0694</v>
      </c>
      <c r="M24" s="66">
        <f t="shared" si="4"/>
        <v>16</v>
      </c>
      <c r="N24" s="65">
        <f>VLOOKUP($A24,'Return Data'!$B$7:$R$1700,17,0)</f>
        <v>9.9509000000000007</v>
      </c>
      <c r="O24" s="66">
        <f t="shared" si="5"/>
        <v>16</v>
      </c>
      <c r="P24" s="65">
        <f>VLOOKUP($A24,'Return Data'!$B$7:$R$1700,14,0)</f>
        <v>7.9086999999999996</v>
      </c>
      <c r="Q24" s="66">
        <f t="shared" si="6"/>
        <v>16</v>
      </c>
      <c r="R24" s="65">
        <f>VLOOKUP($A24,'Return Data'!$B$7:$R$1700,16,0)</f>
        <v>8.3206000000000007</v>
      </c>
      <c r="S24" s="67">
        <f t="shared" si="7"/>
        <v>18</v>
      </c>
    </row>
    <row r="25" spans="1:19" x14ac:dyDescent="0.3">
      <c r="A25" s="82" t="s">
        <v>610</v>
      </c>
      <c r="B25" s="64">
        <f>VLOOKUP($A25,'Return Data'!$B$7:$R$1700,3,0)</f>
        <v>44026</v>
      </c>
      <c r="C25" s="65">
        <f>VLOOKUP($A25,'Return Data'!$B$7:$R$1700,4,0)</f>
        <v>10.9504</v>
      </c>
      <c r="D25" s="65">
        <f>VLOOKUP($A25,'Return Data'!$B$7:$R$1700,9,0)</f>
        <v>31.0839</v>
      </c>
      <c r="E25" s="66">
        <f t="shared" si="0"/>
        <v>2</v>
      </c>
      <c r="F25" s="65">
        <f>VLOOKUP($A25,'Return Data'!$B$7:$R$1700,10,0)</f>
        <v>27.345700000000001</v>
      </c>
      <c r="G25" s="66">
        <f t="shared" si="1"/>
        <v>3</v>
      </c>
      <c r="H25" s="65">
        <f>VLOOKUP($A25,'Return Data'!$B$7:$R$1700,11,0)</f>
        <v>14.9739</v>
      </c>
      <c r="I25" s="66">
        <f t="shared" si="2"/>
        <v>7</v>
      </c>
      <c r="J25" s="65"/>
      <c r="K25" s="66"/>
      <c r="L25" s="65"/>
      <c r="M25" s="66"/>
      <c r="N25" s="65"/>
      <c r="O25" s="66"/>
      <c r="P25" s="65"/>
      <c r="Q25" s="66"/>
      <c r="R25" s="65">
        <f>VLOOKUP($A25,'Return Data'!$B$7:$R$1700,16,0)</f>
        <v>12.478300000000001</v>
      </c>
      <c r="S25" s="67">
        <f t="shared" si="7"/>
        <v>1</v>
      </c>
    </row>
    <row r="26" spans="1:19" x14ac:dyDescent="0.3">
      <c r="A26" s="82" t="s">
        <v>612</v>
      </c>
      <c r="B26" s="64">
        <f>VLOOKUP($A26,'Return Data'!$B$7:$R$1700,3,0)</f>
        <v>44026</v>
      </c>
      <c r="C26" s="65">
        <f>VLOOKUP($A26,'Return Data'!$B$7:$R$1700,4,0)</f>
        <v>15.847300000000001</v>
      </c>
      <c r="D26" s="65">
        <f>VLOOKUP($A26,'Return Data'!$B$7:$R$1700,9,0)</f>
        <v>17.013200000000001</v>
      </c>
      <c r="E26" s="66">
        <f t="shared" si="0"/>
        <v>17</v>
      </c>
      <c r="F26" s="65">
        <f>VLOOKUP($A26,'Return Data'!$B$7:$R$1700,10,0)</f>
        <v>19.758800000000001</v>
      </c>
      <c r="G26" s="66">
        <f t="shared" si="1"/>
        <v>17</v>
      </c>
      <c r="H26" s="65">
        <f>VLOOKUP($A26,'Return Data'!$B$7:$R$1700,11,0)</f>
        <v>12.5459</v>
      </c>
      <c r="I26" s="66">
        <f t="shared" si="2"/>
        <v>17</v>
      </c>
      <c r="J26" s="65">
        <f>VLOOKUP($A26,'Return Data'!$B$7:$R$1700,12,0)</f>
        <v>10.926299999999999</v>
      </c>
      <c r="K26" s="66">
        <f t="shared" si="3"/>
        <v>16</v>
      </c>
      <c r="L26" s="65">
        <f>VLOOKUP($A26,'Return Data'!$B$7:$R$1700,13,0)</f>
        <v>8.1815999999999995</v>
      </c>
      <c r="M26" s="66">
        <f t="shared" si="4"/>
        <v>17</v>
      </c>
      <c r="N26" s="65">
        <f>VLOOKUP($A26,'Return Data'!$B$7:$R$1700,17,0)</f>
        <v>4.6214000000000004</v>
      </c>
      <c r="O26" s="66">
        <f t="shared" si="5"/>
        <v>17</v>
      </c>
      <c r="P26" s="65">
        <f>VLOOKUP($A26,'Return Data'!$B$7:$R$1700,14,0)</f>
        <v>4.9282000000000004</v>
      </c>
      <c r="Q26" s="66">
        <f t="shared" si="6"/>
        <v>17</v>
      </c>
      <c r="R26" s="65">
        <f>VLOOKUP($A26,'Return Data'!$B$7:$R$1700,16,0)</f>
        <v>7.4032</v>
      </c>
      <c r="S26" s="67">
        <f t="shared" si="7"/>
        <v>19</v>
      </c>
    </row>
    <row r="27" spans="1:19" x14ac:dyDescent="0.3">
      <c r="A27" s="83"/>
      <c r="B27" s="84"/>
      <c r="C27" s="84"/>
      <c r="D27" s="85"/>
      <c r="E27" s="84"/>
      <c r="F27" s="85"/>
      <c r="G27" s="84"/>
      <c r="H27" s="85"/>
      <c r="I27" s="84"/>
      <c r="J27" s="85"/>
      <c r="K27" s="84"/>
      <c r="L27" s="85"/>
      <c r="M27" s="84"/>
      <c r="N27" s="85"/>
      <c r="O27" s="84"/>
      <c r="P27" s="85"/>
      <c r="Q27" s="84"/>
      <c r="R27" s="85"/>
      <c r="S27" s="86"/>
    </row>
    <row r="28" spans="1:19" x14ac:dyDescent="0.3">
      <c r="A28" s="87" t="s">
        <v>27</v>
      </c>
      <c r="B28" s="88"/>
      <c r="C28" s="88"/>
      <c r="D28" s="89">
        <f>AVERAGE(D8:D26)</f>
        <v>23.41382105263158</v>
      </c>
      <c r="E28" s="88"/>
      <c r="F28" s="89">
        <f>AVERAGE(F8:F26)</f>
        <v>23.141378947368423</v>
      </c>
      <c r="G28" s="88"/>
      <c r="H28" s="89">
        <f>AVERAGE(H8:H26)</f>
        <v>13.978226315789474</v>
      </c>
      <c r="I28" s="88"/>
      <c r="J28" s="89">
        <f>AVERAGE(J8:J26)</f>
        <v>12.268588888888889</v>
      </c>
      <c r="K28" s="88"/>
      <c r="L28" s="89">
        <f>AVERAGE(L8:L26)</f>
        <v>11.430455555555556</v>
      </c>
      <c r="M28" s="88"/>
      <c r="N28" s="89">
        <f>AVERAGE(N8:N26)</f>
        <v>10.882058823529411</v>
      </c>
      <c r="O28" s="88"/>
      <c r="P28" s="89">
        <f>AVERAGE(P8:P26)</f>
        <v>8.9404000000000003</v>
      </c>
      <c r="Q28" s="88"/>
      <c r="R28" s="89">
        <f>AVERAGE(R8:R26)</f>
        <v>9.2427473684210533</v>
      </c>
      <c r="S28" s="90"/>
    </row>
    <row r="29" spans="1:19" x14ac:dyDescent="0.3">
      <c r="A29" s="87" t="s">
        <v>28</v>
      </c>
      <c r="B29" s="88"/>
      <c r="C29" s="88"/>
      <c r="D29" s="89">
        <f>MIN(D8:D26)</f>
        <v>9.6591000000000005</v>
      </c>
      <c r="E29" s="88"/>
      <c r="F29" s="89">
        <f>MIN(F8:F26)</f>
        <v>7.8971</v>
      </c>
      <c r="G29" s="88"/>
      <c r="H29" s="89">
        <f>MIN(H8:H26)</f>
        <v>6.2389000000000001</v>
      </c>
      <c r="I29" s="88"/>
      <c r="J29" s="89">
        <f>MIN(J8:J26)</f>
        <v>6.5304000000000002</v>
      </c>
      <c r="K29" s="88"/>
      <c r="L29" s="89">
        <f>MIN(L8:L26)</f>
        <v>7.1306000000000003</v>
      </c>
      <c r="M29" s="88"/>
      <c r="N29" s="89">
        <f>MIN(N8:N26)</f>
        <v>4.6214000000000004</v>
      </c>
      <c r="O29" s="88"/>
      <c r="P29" s="89">
        <f>MIN(P8:P26)</f>
        <v>4.9282000000000004</v>
      </c>
      <c r="Q29" s="88"/>
      <c r="R29" s="89">
        <f>MIN(R8:R26)</f>
        <v>7.4032</v>
      </c>
      <c r="S29" s="90"/>
    </row>
    <row r="30" spans="1:19" ht="15" thickBot="1" x14ac:dyDescent="0.35">
      <c r="A30" s="91" t="s">
        <v>29</v>
      </c>
      <c r="B30" s="92"/>
      <c r="C30" s="92"/>
      <c r="D30" s="93">
        <f>MAX(D8:D26)</f>
        <v>33.837200000000003</v>
      </c>
      <c r="E30" s="92"/>
      <c r="F30" s="93">
        <f>MAX(F8:F26)</f>
        <v>35.629100000000001</v>
      </c>
      <c r="G30" s="92"/>
      <c r="H30" s="93">
        <f>MAX(H8:H26)</f>
        <v>21.206600000000002</v>
      </c>
      <c r="I30" s="92"/>
      <c r="J30" s="93">
        <f>MAX(J8:J26)</f>
        <v>17.479600000000001</v>
      </c>
      <c r="K30" s="92"/>
      <c r="L30" s="93">
        <f>MAX(L8:L26)</f>
        <v>14.262</v>
      </c>
      <c r="M30" s="92"/>
      <c r="N30" s="93">
        <f>MAX(N8:N26)</f>
        <v>13.6966</v>
      </c>
      <c r="O30" s="92"/>
      <c r="P30" s="93">
        <f>MAX(P8:P26)</f>
        <v>10.627000000000001</v>
      </c>
      <c r="Q30" s="92"/>
      <c r="R30" s="93">
        <f>MAX(R8:R26)</f>
        <v>12.478300000000001</v>
      </c>
      <c r="S30" s="94"/>
    </row>
    <row r="31" spans="1:19" x14ac:dyDescent="0.3">
      <c r="A31" s="112" t="s">
        <v>434</v>
      </c>
    </row>
    <row r="32" spans="1:19" x14ac:dyDescent="0.3">
      <c r="A32" s="14" t="s">
        <v>340</v>
      </c>
    </row>
  </sheetData>
  <sheetProtection algorithmName="SHA-512" hashValue="hVq9En3qlIO8XHDLjcvOiuWRRXwzEkL8OvUfx0sCctOMJpnS0CAjOW/2RNnyctceNEXbCcTEKyVRfE1BSVDHvA==" saltValue="oh8IWLXjas/QxxTVV/wCq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808145C-1E1C-49B7-84BB-30C14A7A37CF}"/>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D421B3-7F96-4C2A-8475-0B7E057C69C6}">
  <dimension ref="A1:S34"/>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5.55468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1691</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576</v>
      </c>
      <c r="B8" s="64">
        <f>VLOOKUP($A8,'Return Data'!$B$7:$R$1700,3,0)</f>
        <v>44026</v>
      </c>
      <c r="C8" s="65">
        <f>VLOOKUP($A8,'Return Data'!$B$7:$R$1700,4,0)</f>
        <v>275.3184</v>
      </c>
      <c r="D8" s="65">
        <f>VLOOKUP($A8,'Return Data'!$B$7:$R$1700,9,0)</f>
        <v>28.180199999999999</v>
      </c>
      <c r="E8" s="66">
        <f>RANK(D8,D$8:D$28,0)</f>
        <v>5</v>
      </c>
      <c r="F8" s="65">
        <f>VLOOKUP($A8,'Return Data'!$B$7:$R$1700,10,0)</f>
        <v>24.949200000000001</v>
      </c>
      <c r="G8" s="66">
        <f>RANK(F8,F$8:F$28,0)</f>
        <v>6</v>
      </c>
      <c r="H8" s="65">
        <f>VLOOKUP($A8,'Return Data'!$B$7:$R$1700,11,0)</f>
        <v>14.931900000000001</v>
      </c>
      <c r="I8" s="66">
        <f>RANK(H8,H$8:H$28,0)</f>
        <v>5</v>
      </c>
      <c r="J8" s="65">
        <f>VLOOKUP($A8,'Return Data'!$B$7:$R$1700,12,0)</f>
        <v>12.6953</v>
      </c>
      <c r="K8" s="66">
        <f>RANK(J8,J$8:J$28,0)</f>
        <v>6</v>
      </c>
      <c r="L8" s="65">
        <f>VLOOKUP($A8,'Return Data'!$B$7:$R$1700,13,0)</f>
        <v>11.4</v>
      </c>
      <c r="M8" s="66">
        <f>RANK(L8,L$8:L$28,0)</f>
        <v>10</v>
      </c>
      <c r="N8" s="65">
        <f>VLOOKUP($A8,'Return Data'!$B$7:$R$1700,17,0)</f>
        <v>10.9117</v>
      </c>
      <c r="O8" s="66">
        <f>RANK(N8,N$8:N$28,0)</f>
        <v>7</v>
      </c>
      <c r="P8" s="65">
        <f>VLOOKUP($A8,'Return Data'!$B$7:$R$1700,14,0)</f>
        <v>8.7447999999999997</v>
      </c>
      <c r="Q8" s="66">
        <f>RANK(P8,P$8:P$28,0)</f>
        <v>8</v>
      </c>
      <c r="R8" s="65">
        <f>VLOOKUP($A8,'Return Data'!$B$7:$R$1700,16,0)</f>
        <v>8.6485000000000003</v>
      </c>
      <c r="S8" s="67">
        <f>RANK(R8,R$8:R$28,0)</f>
        <v>13</v>
      </c>
    </row>
    <row r="9" spans="1:19" x14ac:dyDescent="0.3">
      <c r="A9" s="82" t="s">
        <v>579</v>
      </c>
      <c r="B9" s="64">
        <f>VLOOKUP($A9,'Return Data'!$B$7:$R$1700,3,0)</f>
        <v>44026</v>
      </c>
      <c r="C9" s="65">
        <f>VLOOKUP($A9,'Return Data'!$B$7:$R$1700,4,0)</f>
        <v>1997.5235</v>
      </c>
      <c r="D9" s="65">
        <f>VLOOKUP($A9,'Return Data'!$B$7:$R$1700,9,0)</f>
        <v>20.7942</v>
      </c>
      <c r="E9" s="66">
        <f t="shared" ref="E9:E28" si="0">RANK(D9,D$8:D$28,0)</f>
        <v>17</v>
      </c>
      <c r="F9" s="65">
        <f>VLOOKUP($A9,'Return Data'!$B$7:$R$1700,10,0)</f>
        <v>20.5151</v>
      </c>
      <c r="G9" s="66">
        <f t="shared" ref="G9:G28" si="1">RANK(F9,F$8:F$28,0)</f>
        <v>17</v>
      </c>
      <c r="H9" s="65">
        <f>VLOOKUP($A9,'Return Data'!$B$7:$R$1700,11,0)</f>
        <v>12.7646</v>
      </c>
      <c r="I9" s="66">
        <f t="shared" ref="I9:I26" si="2">RANK(H9,H$8:H$28,0)</f>
        <v>14</v>
      </c>
      <c r="J9" s="65">
        <f>VLOOKUP($A9,'Return Data'!$B$7:$R$1700,12,0)</f>
        <v>11.3515</v>
      </c>
      <c r="K9" s="66">
        <f t="shared" ref="K9:K26" si="3">RANK(J9,J$8:J$28,0)</f>
        <v>13</v>
      </c>
      <c r="L9" s="65">
        <f>VLOOKUP($A9,'Return Data'!$B$7:$R$1700,13,0)</f>
        <v>11.266999999999999</v>
      </c>
      <c r="M9" s="66">
        <f t="shared" ref="M9:M26" si="4">RANK(L9,L$8:L$28,0)</f>
        <v>12</v>
      </c>
      <c r="N9" s="65">
        <f>VLOOKUP($A9,'Return Data'!$B$7:$R$1700,17,0)</f>
        <v>10.901999999999999</v>
      </c>
      <c r="O9" s="66">
        <f t="shared" ref="O9:O26" si="5">RANK(N9,N$8:N$28,0)</f>
        <v>8</v>
      </c>
      <c r="P9" s="65">
        <f>VLOOKUP($A9,'Return Data'!$B$7:$R$1700,14,0)</f>
        <v>9.2815999999999992</v>
      </c>
      <c r="Q9" s="66">
        <f t="shared" ref="Q9:Q26" si="6">RANK(P9,P$8:P$28,0)</f>
        <v>3</v>
      </c>
      <c r="R9" s="65">
        <f>VLOOKUP($A9,'Return Data'!$B$7:$R$1700,16,0)</f>
        <v>8.9128000000000007</v>
      </c>
      <c r="S9" s="67">
        <f t="shared" ref="S9:S28" si="7">RANK(R9,R$8:R$28,0)</f>
        <v>9</v>
      </c>
    </row>
    <row r="10" spans="1:19" x14ac:dyDescent="0.3">
      <c r="A10" s="82" t="s">
        <v>581</v>
      </c>
      <c r="B10" s="64">
        <f>VLOOKUP($A10,'Return Data'!$B$7:$R$1700,3,0)</f>
        <v>44026</v>
      </c>
      <c r="C10" s="65">
        <f>VLOOKUP($A10,'Return Data'!$B$7:$R$1700,4,0)</f>
        <v>18.208300000000001</v>
      </c>
      <c r="D10" s="65">
        <f>VLOOKUP($A10,'Return Data'!$B$7:$R$1700,9,0)</f>
        <v>21.034300000000002</v>
      </c>
      <c r="E10" s="66">
        <f t="shared" si="0"/>
        <v>15</v>
      </c>
      <c r="F10" s="65">
        <f>VLOOKUP($A10,'Return Data'!$B$7:$R$1700,10,0)</f>
        <v>23.59</v>
      </c>
      <c r="G10" s="66">
        <f t="shared" si="1"/>
        <v>8</v>
      </c>
      <c r="H10" s="65">
        <f>VLOOKUP($A10,'Return Data'!$B$7:$R$1700,11,0)</f>
        <v>15.1145</v>
      </c>
      <c r="I10" s="66">
        <f t="shared" si="2"/>
        <v>3</v>
      </c>
      <c r="J10" s="65">
        <f>VLOOKUP($A10,'Return Data'!$B$7:$R$1700,12,0)</f>
        <v>12.915100000000001</v>
      </c>
      <c r="K10" s="66">
        <f t="shared" si="3"/>
        <v>3</v>
      </c>
      <c r="L10" s="65">
        <f>VLOOKUP($A10,'Return Data'!$B$7:$R$1700,13,0)</f>
        <v>12.2326</v>
      </c>
      <c r="M10" s="66">
        <f t="shared" si="4"/>
        <v>4</v>
      </c>
      <c r="N10" s="65">
        <f>VLOOKUP($A10,'Return Data'!$B$7:$R$1700,17,0)</f>
        <v>10.9678</v>
      </c>
      <c r="O10" s="66">
        <f t="shared" si="5"/>
        <v>6</v>
      </c>
      <c r="P10" s="65">
        <f>VLOOKUP($A10,'Return Data'!$B$7:$R$1700,14,0)</f>
        <v>8.6571999999999996</v>
      </c>
      <c r="Q10" s="66">
        <f t="shared" si="6"/>
        <v>10</v>
      </c>
      <c r="R10" s="65">
        <f>VLOOKUP($A10,'Return Data'!$B$7:$R$1700,16,0)</f>
        <v>9.1630000000000003</v>
      </c>
      <c r="S10" s="67">
        <f t="shared" si="7"/>
        <v>5</v>
      </c>
    </row>
    <row r="11" spans="1:19" x14ac:dyDescent="0.3">
      <c r="A11" s="82" t="s">
        <v>583</v>
      </c>
      <c r="B11" s="64">
        <f>VLOOKUP($A11,'Return Data'!$B$7:$R$1700,3,0)</f>
        <v>44026</v>
      </c>
      <c r="C11" s="65">
        <f>VLOOKUP($A11,'Return Data'!$B$7:$R$1700,4,0)</f>
        <v>18.622699999999998</v>
      </c>
      <c r="D11" s="65">
        <f>VLOOKUP($A11,'Return Data'!$B$7:$R$1700,9,0)</f>
        <v>33.451900000000002</v>
      </c>
      <c r="E11" s="66">
        <f t="shared" si="0"/>
        <v>2</v>
      </c>
      <c r="F11" s="65">
        <f>VLOOKUP($A11,'Return Data'!$B$7:$R$1700,10,0)</f>
        <v>35.244999999999997</v>
      </c>
      <c r="G11" s="66">
        <f t="shared" si="1"/>
        <v>2</v>
      </c>
      <c r="H11" s="65">
        <f>VLOOKUP($A11,'Return Data'!$B$7:$R$1700,11,0)</f>
        <v>20.813700000000001</v>
      </c>
      <c r="I11" s="66">
        <f t="shared" si="2"/>
        <v>1</v>
      </c>
      <c r="J11" s="65">
        <f>VLOOKUP($A11,'Return Data'!$B$7:$R$1700,12,0)</f>
        <v>17.0792</v>
      </c>
      <c r="K11" s="66">
        <f t="shared" si="3"/>
        <v>1</v>
      </c>
      <c r="L11" s="65">
        <f>VLOOKUP($A11,'Return Data'!$B$7:$R$1700,13,0)</f>
        <v>13.8596</v>
      </c>
      <c r="M11" s="66">
        <f t="shared" si="4"/>
        <v>1</v>
      </c>
      <c r="N11" s="65">
        <f>VLOOKUP($A11,'Return Data'!$B$7:$R$1700,17,0)</f>
        <v>13.3771</v>
      </c>
      <c r="O11" s="66">
        <f t="shared" si="5"/>
        <v>1</v>
      </c>
      <c r="P11" s="65">
        <f>VLOOKUP($A11,'Return Data'!$B$7:$R$1700,14,0)</f>
        <v>10.3215</v>
      </c>
      <c r="Q11" s="66">
        <f t="shared" si="6"/>
        <v>1</v>
      </c>
      <c r="R11" s="65">
        <f>VLOOKUP($A11,'Return Data'!$B$7:$R$1700,16,0)</f>
        <v>9.5190000000000001</v>
      </c>
      <c r="S11" s="67">
        <f t="shared" si="7"/>
        <v>4</v>
      </c>
    </row>
    <row r="12" spans="1:19" x14ac:dyDescent="0.3">
      <c r="A12" s="82" t="s">
        <v>584</v>
      </c>
      <c r="B12" s="64">
        <f>VLOOKUP($A12,'Return Data'!$B$7:$R$1700,3,0)</f>
        <v>44026</v>
      </c>
      <c r="C12" s="65">
        <f>VLOOKUP($A12,'Return Data'!$B$7:$R$1700,4,0)</f>
        <v>17.061199999999999</v>
      </c>
      <c r="D12" s="65">
        <f>VLOOKUP($A12,'Return Data'!$B$7:$R$1700,9,0)</f>
        <v>23.882300000000001</v>
      </c>
      <c r="E12" s="66">
        <f t="shared" si="0"/>
        <v>11</v>
      </c>
      <c r="F12" s="65">
        <f>VLOOKUP($A12,'Return Data'!$B$7:$R$1700,10,0)</f>
        <v>20.321100000000001</v>
      </c>
      <c r="G12" s="66">
        <f t="shared" si="1"/>
        <v>18</v>
      </c>
      <c r="H12" s="65">
        <f>VLOOKUP($A12,'Return Data'!$B$7:$R$1700,11,0)</f>
        <v>13.0411</v>
      </c>
      <c r="I12" s="66">
        <f t="shared" si="2"/>
        <v>13</v>
      </c>
      <c r="J12" s="65">
        <f>VLOOKUP($A12,'Return Data'!$B$7:$R$1700,12,0)</f>
        <v>11.8591</v>
      </c>
      <c r="K12" s="66">
        <f t="shared" si="3"/>
        <v>12</v>
      </c>
      <c r="L12" s="65">
        <f>VLOOKUP($A12,'Return Data'!$B$7:$R$1700,13,0)</f>
        <v>11.360900000000001</v>
      </c>
      <c r="M12" s="66">
        <f t="shared" si="4"/>
        <v>11</v>
      </c>
      <c r="N12" s="65">
        <f>VLOOKUP($A12,'Return Data'!$B$7:$R$1700,17,0)</f>
        <v>11.3635</v>
      </c>
      <c r="O12" s="66">
        <f t="shared" si="5"/>
        <v>3</v>
      </c>
      <c r="P12" s="65">
        <f>VLOOKUP($A12,'Return Data'!$B$7:$R$1700,14,0)</f>
        <v>9.0587</v>
      </c>
      <c r="Q12" s="66">
        <f t="shared" si="6"/>
        <v>5</v>
      </c>
      <c r="R12" s="65">
        <f>VLOOKUP($A12,'Return Data'!$B$7:$R$1700,16,0)</f>
        <v>8.9613999999999994</v>
      </c>
      <c r="S12" s="67">
        <f t="shared" si="7"/>
        <v>8</v>
      </c>
    </row>
    <row r="13" spans="1:19" x14ac:dyDescent="0.3">
      <c r="A13" s="82" t="s">
        <v>587</v>
      </c>
      <c r="B13" s="64">
        <f>VLOOKUP($A13,'Return Data'!$B$7:$R$1700,3,0)</f>
        <v>44026</v>
      </c>
      <c r="C13" s="65">
        <f>VLOOKUP($A13,'Return Data'!$B$7:$R$1700,4,0)</f>
        <v>17.2547</v>
      </c>
      <c r="D13" s="65">
        <f>VLOOKUP($A13,'Return Data'!$B$7:$R$1700,9,0)</f>
        <v>27.1874</v>
      </c>
      <c r="E13" s="66">
        <f t="shared" si="0"/>
        <v>7</v>
      </c>
      <c r="F13" s="65">
        <f>VLOOKUP($A13,'Return Data'!$B$7:$R$1700,10,0)</f>
        <v>22.004100000000001</v>
      </c>
      <c r="G13" s="66">
        <f t="shared" si="1"/>
        <v>15</v>
      </c>
      <c r="H13" s="65">
        <f>VLOOKUP($A13,'Return Data'!$B$7:$R$1700,11,0)</f>
        <v>13.4306</v>
      </c>
      <c r="I13" s="66">
        <f t="shared" si="2"/>
        <v>12</v>
      </c>
      <c r="J13" s="65">
        <f>VLOOKUP($A13,'Return Data'!$B$7:$R$1700,12,0)</f>
        <v>12.001899999999999</v>
      </c>
      <c r="K13" s="66">
        <f t="shared" si="3"/>
        <v>10</v>
      </c>
      <c r="L13" s="65">
        <f>VLOOKUP($A13,'Return Data'!$B$7:$R$1700,13,0)</f>
        <v>11.479699999999999</v>
      </c>
      <c r="M13" s="66">
        <f t="shared" si="4"/>
        <v>8</v>
      </c>
      <c r="N13" s="65">
        <f>VLOOKUP($A13,'Return Data'!$B$7:$R$1700,17,0)</f>
        <v>10.594900000000001</v>
      </c>
      <c r="O13" s="66">
        <f t="shared" si="5"/>
        <v>10</v>
      </c>
      <c r="P13" s="65">
        <f>VLOOKUP($A13,'Return Data'!$B$7:$R$1700,14,0)</f>
        <v>8.4468999999999994</v>
      </c>
      <c r="Q13" s="66">
        <f t="shared" si="6"/>
        <v>13</v>
      </c>
      <c r="R13" s="65">
        <f>VLOOKUP($A13,'Return Data'!$B$7:$R$1700,16,0)</f>
        <v>9.0343999999999998</v>
      </c>
      <c r="S13" s="67">
        <f t="shared" si="7"/>
        <v>7</v>
      </c>
    </row>
    <row r="14" spans="1:19" x14ac:dyDescent="0.3">
      <c r="A14" s="82" t="s">
        <v>588</v>
      </c>
      <c r="B14" s="64">
        <f>VLOOKUP($A14,'Return Data'!$B$7:$R$1700,3,0)</f>
        <v>44026</v>
      </c>
      <c r="C14" s="65">
        <f>VLOOKUP($A14,'Return Data'!$B$7:$R$1700,4,0)</f>
        <v>24.198899999999998</v>
      </c>
      <c r="D14" s="65">
        <f>VLOOKUP($A14,'Return Data'!$B$7:$R$1700,9,0)</f>
        <v>21.5884</v>
      </c>
      <c r="E14" s="66">
        <f t="shared" si="0"/>
        <v>13</v>
      </c>
      <c r="F14" s="65">
        <f>VLOOKUP($A14,'Return Data'!$B$7:$R$1700,10,0)</f>
        <v>22.609500000000001</v>
      </c>
      <c r="G14" s="66">
        <f t="shared" si="1"/>
        <v>13</v>
      </c>
      <c r="H14" s="65">
        <f>VLOOKUP($A14,'Return Data'!$B$7:$R$1700,11,0)</f>
        <v>12.0884</v>
      </c>
      <c r="I14" s="66">
        <f t="shared" si="2"/>
        <v>17</v>
      </c>
      <c r="J14" s="65">
        <f>VLOOKUP($A14,'Return Data'!$B$7:$R$1700,12,0)</f>
        <v>11.330299999999999</v>
      </c>
      <c r="K14" s="66">
        <f t="shared" si="3"/>
        <v>14</v>
      </c>
      <c r="L14" s="65">
        <f>VLOOKUP($A14,'Return Data'!$B$7:$R$1700,13,0)</f>
        <v>9.9076000000000004</v>
      </c>
      <c r="M14" s="66">
        <f t="shared" si="4"/>
        <v>16</v>
      </c>
      <c r="N14" s="65">
        <f>VLOOKUP($A14,'Return Data'!$B$7:$R$1700,17,0)</f>
        <v>9.6839999999999993</v>
      </c>
      <c r="O14" s="66">
        <f t="shared" si="5"/>
        <v>16</v>
      </c>
      <c r="P14" s="65">
        <f>VLOOKUP($A14,'Return Data'!$B$7:$R$1700,14,0)</f>
        <v>7.7393000000000001</v>
      </c>
      <c r="Q14" s="66">
        <f t="shared" si="6"/>
        <v>16</v>
      </c>
      <c r="R14" s="65">
        <f>VLOOKUP($A14,'Return Data'!$B$7:$R$1700,16,0)</f>
        <v>8.7462</v>
      </c>
      <c r="S14" s="67">
        <f t="shared" si="7"/>
        <v>11</v>
      </c>
    </row>
    <row r="15" spans="1:19" x14ac:dyDescent="0.3">
      <c r="A15" s="82" t="s">
        <v>591</v>
      </c>
      <c r="B15" s="64">
        <f>VLOOKUP($A15,'Return Data'!$B$7:$R$1700,3,0)</f>
        <v>44026</v>
      </c>
      <c r="C15" s="65">
        <f>VLOOKUP($A15,'Return Data'!$B$7:$R$1700,4,0)</f>
        <v>18.6462</v>
      </c>
      <c r="D15" s="65">
        <f>VLOOKUP($A15,'Return Data'!$B$7:$R$1700,9,0)</f>
        <v>23.741700000000002</v>
      </c>
      <c r="E15" s="66">
        <f t="shared" si="0"/>
        <v>12</v>
      </c>
      <c r="F15" s="65">
        <f>VLOOKUP($A15,'Return Data'!$B$7:$R$1700,10,0)</f>
        <v>23.354299999999999</v>
      </c>
      <c r="G15" s="66">
        <f t="shared" si="1"/>
        <v>10</v>
      </c>
      <c r="H15" s="65">
        <f>VLOOKUP($A15,'Return Data'!$B$7:$R$1700,11,0)</f>
        <v>15.110900000000001</v>
      </c>
      <c r="I15" s="66">
        <f t="shared" si="2"/>
        <v>4</v>
      </c>
      <c r="J15" s="65">
        <f>VLOOKUP($A15,'Return Data'!$B$7:$R$1700,12,0)</f>
        <v>12.9581</v>
      </c>
      <c r="K15" s="66">
        <f t="shared" si="3"/>
        <v>2</v>
      </c>
      <c r="L15" s="65">
        <f>VLOOKUP($A15,'Return Data'!$B$7:$R$1700,13,0)</f>
        <v>12.542400000000001</v>
      </c>
      <c r="M15" s="66">
        <f t="shared" si="4"/>
        <v>2</v>
      </c>
      <c r="N15" s="65">
        <f>VLOOKUP($A15,'Return Data'!$B$7:$R$1700,17,0)</f>
        <v>11.904299999999999</v>
      </c>
      <c r="O15" s="66">
        <f t="shared" si="5"/>
        <v>2</v>
      </c>
      <c r="P15" s="65">
        <f>VLOOKUP($A15,'Return Data'!$B$7:$R$1700,14,0)</f>
        <v>9.5121000000000002</v>
      </c>
      <c r="Q15" s="66">
        <f t="shared" si="6"/>
        <v>2</v>
      </c>
      <c r="R15" s="65">
        <f>VLOOKUP($A15,'Return Data'!$B$7:$R$1700,16,0)</f>
        <v>8.8354999999999997</v>
      </c>
      <c r="S15" s="67">
        <f t="shared" si="7"/>
        <v>10</v>
      </c>
    </row>
    <row r="16" spans="1:19" x14ac:dyDescent="0.3">
      <c r="A16" s="82" t="s">
        <v>593</v>
      </c>
      <c r="B16" s="64">
        <f>VLOOKUP($A16,'Return Data'!$B$7:$R$1700,3,0)</f>
        <v>44026</v>
      </c>
      <c r="C16" s="65">
        <f>VLOOKUP($A16,'Return Data'!$B$7:$R$1700,4,0)</f>
        <v>1092.645</v>
      </c>
      <c r="D16" s="65">
        <f>VLOOKUP($A16,'Return Data'!$B$7:$R$1700,9,0)</f>
        <v>9.1441999999999997</v>
      </c>
      <c r="E16" s="66">
        <f t="shared" si="0"/>
        <v>21</v>
      </c>
      <c r="F16" s="65">
        <f>VLOOKUP($A16,'Return Data'!$B$7:$R$1700,10,0)</f>
        <v>7.3761000000000001</v>
      </c>
      <c r="G16" s="66">
        <f t="shared" si="1"/>
        <v>21</v>
      </c>
      <c r="H16" s="65">
        <f>VLOOKUP($A16,'Return Data'!$B$7:$R$1700,11,0)</f>
        <v>5.7117000000000004</v>
      </c>
      <c r="I16" s="66">
        <f t="shared" si="2"/>
        <v>19</v>
      </c>
      <c r="J16" s="65">
        <f>VLOOKUP($A16,'Return Data'!$B$7:$R$1700,12,0)</f>
        <v>5.9856999999999996</v>
      </c>
      <c r="K16" s="66">
        <f t="shared" si="3"/>
        <v>18</v>
      </c>
      <c r="L16" s="65">
        <f>VLOOKUP($A16,'Return Data'!$B$7:$R$1700,13,0)</f>
        <v>6.5678999999999998</v>
      </c>
      <c r="M16" s="66">
        <f t="shared" si="4"/>
        <v>18</v>
      </c>
      <c r="N16" s="65"/>
      <c r="O16" s="66"/>
      <c r="P16" s="65"/>
      <c r="Q16" s="66"/>
      <c r="R16" s="65">
        <f>VLOOKUP($A16,'Return Data'!$B$7:$R$1700,16,0)</f>
        <v>7.8487</v>
      </c>
      <c r="S16" s="67">
        <f t="shared" si="7"/>
        <v>17</v>
      </c>
    </row>
    <row r="17" spans="1:19" x14ac:dyDescent="0.3">
      <c r="A17" s="82" t="s">
        <v>594</v>
      </c>
      <c r="B17" s="64">
        <f>VLOOKUP($A17,'Return Data'!$B$7:$R$1700,3,0)</f>
        <v>44026</v>
      </c>
      <c r="C17" s="65">
        <f>VLOOKUP($A17,'Return Data'!$B$7:$R$1700,4,0)</f>
        <v>1772.3118999999999</v>
      </c>
      <c r="D17" s="65">
        <f>VLOOKUP($A17,'Return Data'!$B$7:$R$1700,9,0)</f>
        <v>29.463699999999999</v>
      </c>
      <c r="E17" s="66">
        <f t="shared" si="0"/>
        <v>4</v>
      </c>
      <c r="F17" s="65">
        <f>VLOOKUP($A17,'Return Data'!$B$7:$R$1700,10,0)</f>
        <v>32.479300000000002</v>
      </c>
      <c r="G17" s="66">
        <f t="shared" si="1"/>
        <v>3</v>
      </c>
      <c r="H17" s="65">
        <f>VLOOKUP($A17,'Return Data'!$B$7:$R$1700,11,0)</f>
        <v>14.277200000000001</v>
      </c>
      <c r="I17" s="66">
        <f t="shared" si="2"/>
        <v>8</v>
      </c>
      <c r="J17" s="65">
        <f>VLOOKUP($A17,'Return Data'!$B$7:$R$1700,12,0)</f>
        <v>12.1084</v>
      </c>
      <c r="K17" s="66">
        <f t="shared" si="3"/>
        <v>9</v>
      </c>
      <c r="L17" s="65">
        <f>VLOOKUP($A17,'Return Data'!$B$7:$R$1700,13,0)</f>
        <v>11.506</v>
      </c>
      <c r="M17" s="66">
        <f t="shared" si="4"/>
        <v>7</v>
      </c>
      <c r="N17" s="65">
        <f>VLOOKUP($A17,'Return Data'!$B$7:$R$1700,17,0)</f>
        <v>10.299300000000001</v>
      </c>
      <c r="O17" s="66">
        <f t="shared" si="5"/>
        <v>12</v>
      </c>
      <c r="P17" s="65">
        <f>VLOOKUP($A17,'Return Data'!$B$7:$R$1700,14,0)</f>
        <v>8.6629000000000005</v>
      </c>
      <c r="Q17" s="66">
        <f t="shared" si="6"/>
        <v>9</v>
      </c>
      <c r="R17" s="65">
        <f>VLOOKUP($A17,'Return Data'!$B$7:$R$1700,16,0)</f>
        <v>7.8798000000000004</v>
      </c>
      <c r="S17" s="67">
        <f t="shared" si="7"/>
        <v>16</v>
      </c>
    </row>
    <row r="18" spans="1:19" x14ac:dyDescent="0.3">
      <c r="A18" s="82" t="s">
        <v>596</v>
      </c>
      <c r="B18" s="64">
        <f>VLOOKUP($A18,'Return Data'!$B$7:$R$1700,3,0)</f>
        <v>44026</v>
      </c>
      <c r="C18" s="65">
        <f>VLOOKUP($A18,'Return Data'!$B$7:$R$1700,4,0)</f>
        <v>48.955599999999997</v>
      </c>
      <c r="D18" s="65">
        <f>VLOOKUP($A18,'Return Data'!$B$7:$R$1700,9,0)</f>
        <v>26.084099999999999</v>
      </c>
      <c r="E18" s="66">
        <f t="shared" si="0"/>
        <v>8</v>
      </c>
      <c r="F18" s="65">
        <f>VLOOKUP($A18,'Return Data'!$B$7:$R$1700,10,0)</f>
        <v>23.439800000000002</v>
      </c>
      <c r="G18" s="66">
        <f t="shared" si="1"/>
        <v>9</v>
      </c>
      <c r="H18" s="65">
        <f>VLOOKUP($A18,'Return Data'!$B$7:$R$1700,11,0)</f>
        <v>14.1553</v>
      </c>
      <c r="I18" s="66">
        <f t="shared" si="2"/>
        <v>9</v>
      </c>
      <c r="J18" s="65">
        <f>VLOOKUP($A18,'Return Data'!$B$7:$R$1700,12,0)</f>
        <v>12.544600000000001</v>
      </c>
      <c r="K18" s="66">
        <f t="shared" si="3"/>
        <v>7</v>
      </c>
      <c r="L18" s="65">
        <f>VLOOKUP($A18,'Return Data'!$B$7:$R$1700,13,0)</f>
        <v>11.4422</v>
      </c>
      <c r="M18" s="66">
        <f t="shared" si="4"/>
        <v>9</v>
      </c>
      <c r="N18" s="65">
        <f>VLOOKUP($A18,'Return Data'!$B$7:$R$1700,17,0)</f>
        <v>11.2096</v>
      </c>
      <c r="O18" s="66">
        <f t="shared" si="5"/>
        <v>5</v>
      </c>
      <c r="P18" s="65">
        <f>VLOOKUP($A18,'Return Data'!$B$7:$R$1700,14,0)</f>
        <v>8.9505999999999997</v>
      </c>
      <c r="Q18" s="66">
        <f t="shared" si="6"/>
        <v>6</v>
      </c>
      <c r="R18" s="65">
        <f>VLOOKUP($A18,'Return Data'!$B$7:$R$1700,16,0)</f>
        <v>7.6466000000000003</v>
      </c>
      <c r="S18" s="67">
        <f t="shared" si="7"/>
        <v>19</v>
      </c>
    </row>
    <row r="19" spans="1:19" x14ac:dyDescent="0.3">
      <c r="A19" s="82" t="s">
        <v>599</v>
      </c>
      <c r="B19" s="64">
        <f>VLOOKUP($A19,'Return Data'!$B$7:$R$1700,3,0)</f>
        <v>44026</v>
      </c>
      <c r="C19" s="65">
        <f>VLOOKUP($A19,'Return Data'!$B$7:$R$1700,4,0)</f>
        <v>18.861599999999999</v>
      </c>
      <c r="D19" s="65">
        <f>VLOOKUP($A19,'Return Data'!$B$7:$R$1700,9,0)</f>
        <v>20.838100000000001</v>
      </c>
      <c r="E19" s="66">
        <f t="shared" si="0"/>
        <v>16</v>
      </c>
      <c r="F19" s="65">
        <f>VLOOKUP($A19,'Return Data'!$B$7:$R$1700,10,0)</f>
        <v>22.357299999999999</v>
      </c>
      <c r="G19" s="66">
        <f t="shared" si="1"/>
        <v>14</v>
      </c>
      <c r="H19" s="65">
        <f>VLOOKUP($A19,'Return Data'!$B$7:$R$1700,11,0)</f>
        <v>13.876200000000001</v>
      </c>
      <c r="I19" s="66">
        <f t="shared" si="2"/>
        <v>10</v>
      </c>
      <c r="J19" s="65">
        <f>VLOOKUP($A19,'Return Data'!$B$7:$R$1700,12,0)</f>
        <v>12.297800000000001</v>
      </c>
      <c r="K19" s="66">
        <f t="shared" si="3"/>
        <v>8</v>
      </c>
      <c r="L19" s="65">
        <f>VLOOKUP($A19,'Return Data'!$B$7:$R$1700,13,0)</f>
        <v>11.868600000000001</v>
      </c>
      <c r="M19" s="66">
        <f t="shared" si="4"/>
        <v>5</v>
      </c>
      <c r="N19" s="65">
        <f>VLOOKUP($A19,'Return Data'!$B$7:$R$1700,17,0)</f>
        <v>10.1388</v>
      </c>
      <c r="O19" s="66">
        <f t="shared" si="5"/>
        <v>14</v>
      </c>
      <c r="P19" s="65">
        <f>VLOOKUP($A19,'Return Data'!$B$7:$R$1700,14,0)</f>
        <v>8.3629999999999995</v>
      </c>
      <c r="Q19" s="66">
        <f t="shared" si="6"/>
        <v>14</v>
      </c>
      <c r="R19" s="65">
        <f>VLOOKUP($A19,'Return Data'!$B$7:$R$1700,16,0)</f>
        <v>5.0723000000000003</v>
      </c>
      <c r="S19" s="67">
        <f t="shared" si="7"/>
        <v>21</v>
      </c>
    </row>
    <row r="20" spans="1:19" x14ac:dyDescent="0.3">
      <c r="A20" s="82" t="s">
        <v>600</v>
      </c>
      <c r="B20" s="64">
        <f>VLOOKUP($A20,'Return Data'!$B$7:$R$1700,3,0)</f>
        <v>44026</v>
      </c>
      <c r="C20" s="65">
        <f>VLOOKUP($A20,'Return Data'!$B$7:$R$1700,4,0)</f>
        <v>26.844799999999999</v>
      </c>
      <c r="D20" s="65">
        <f>VLOOKUP($A20,'Return Data'!$B$7:$R$1700,9,0)</f>
        <v>19.965199999999999</v>
      </c>
      <c r="E20" s="66">
        <f t="shared" si="0"/>
        <v>18</v>
      </c>
      <c r="F20" s="65">
        <f>VLOOKUP($A20,'Return Data'!$B$7:$R$1700,10,0)</f>
        <v>21.245799999999999</v>
      </c>
      <c r="G20" s="66">
        <f t="shared" si="1"/>
        <v>16</v>
      </c>
      <c r="H20" s="65">
        <f>VLOOKUP($A20,'Return Data'!$B$7:$R$1700,11,0)</f>
        <v>12.1554</v>
      </c>
      <c r="I20" s="66">
        <f t="shared" si="2"/>
        <v>16</v>
      </c>
      <c r="J20" s="65">
        <f>VLOOKUP($A20,'Return Data'!$B$7:$R$1700,12,0)</f>
        <v>10.545299999999999</v>
      </c>
      <c r="K20" s="66">
        <f t="shared" si="3"/>
        <v>16</v>
      </c>
      <c r="L20" s="65">
        <f>VLOOKUP($A20,'Return Data'!$B$7:$R$1700,13,0)</f>
        <v>9.9728999999999992</v>
      </c>
      <c r="M20" s="66">
        <f t="shared" si="4"/>
        <v>14</v>
      </c>
      <c r="N20" s="65">
        <f>VLOOKUP($A20,'Return Data'!$B$7:$R$1700,17,0)</f>
        <v>10.203200000000001</v>
      </c>
      <c r="O20" s="66">
        <f t="shared" si="5"/>
        <v>13</v>
      </c>
      <c r="P20" s="65">
        <f>VLOOKUP($A20,'Return Data'!$B$7:$R$1700,14,0)</f>
        <v>8.6264000000000003</v>
      </c>
      <c r="Q20" s="66">
        <f t="shared" si="6"/>
        <v>11</v>
      </c>
      <c r="R20" s="65">
        <f>VLOOKUP($A20,'Return Data'!$B$7:$R$1700,16,0)</f>
        <v>7.8083</v>
      </c>
      <c r="S20" s="67">
        <f t="shared" si="7"/>
        <v>18</v>
      </c>
    </row>
    <row r="21" spans="1:19" x14ac:dyDescent="0.3">
      <c r="A21" s="82" t="s">
        <v>602</v>
      </c>
      <c r="B21" s="64">
        <f>VLOOKUP($A21,'Return Data'!$B$7:$R$1700,3,0)</f>
        <v>44026</v>
      </c>
      <c r="C21" s="65">
        <f>VLOOKUP($A21,'Return Data'!$B$7:$R$1700,4,0)</f>
        <v>15.641299999999999</v>
      </c>
      <c r="D21" s="65">
        <f>VLOOKUP($A21,'Return Data'!$B$7:$R$1700,9,0)</f>
        <v>23.883800000000001</v>
      </c>
      <c r="E21" s="66">
        <f t="shared" si="0"/>
        <v>10</v>
      </c>
      <c r="F21" s="65">
        <f>VLOOKUP($A21,'Return Data'!$B$7:$R$1700,10,0)</f>
        <v>23.338699999999999</v>
      </c>
      <c r="G21" s="66">
        <f t="shared" si="1"/>
        <v>11</v>
      </c>
      <c r="H21" s="65">
        <f>VLOOKUP($A21,'Return Data'!$B$7:$R$1700,11,0)</f>
        <v>15.167899999999999</v>
      </c>
      <c r="I21" s="66">
        <f t="shared" si="2"/>
        <v>2</v>
      </c>
      <c r="J21" s="65">
        <f>VLOOKUP($A21,'Return Data'!$B$7:$R$1700,12,0)</f>
        <v>12.7439</v>
      </c>
      <c r="K21" s="66">
        <f t="shared" si="3"/>
        <v>4</v>
      </c>
      <c r="L21" s="65">
        <f>VLOOKUP($A21,'Return Data'!$B$7:$R$1700,13,0)</f>
        <v>12.2576</v>
      </c>
      <c r="M21" s="66">
        <f t="shared" si="4"/>
        <v>3</v>
      </c>
      <c r="N21" s="65">
        <f>VLOOKUP($A21,'Return Data'!$B$7:$R$1700,17,0)</f>
        <v>11.2441</v>
      </c>
      <c r="O21" s="66">
        <f t="shared" si="5"/>
        <v>4</v>
      </c>
      <c r="P21" s="65">
        <f>VLOOKUP($A21,'Return Data'!$B$7:$R$1700,14,0)</f>
        <v>8.9009999999999998</v>
      </c>
      <c r="Q21" s="66">
        <f t="shared" si="6"/>
        <v>7</v>
      </c>
      <c r="R21" s="65">
        <f>VLOOKUP($A21,'Return Data'!$B$7:$R$1700,16,0)</f>
        <v>9.0380000000000003</v>
      </c>
      <c r="S21" s="67">
        <f t="shared" si="7"/>
        <v>6</v>
      </c>
    </row>
    <row r="22" spans="1:19" x14ac:dyDescent="0.3">
      <c r="A22" s="82" t="s">
        <v>604</v>
      </c>
      <c r="B22" s="64">
        <f>VLOOKUP($A22,'Return Data'!$B$7:$R$1700,3,0)</f>
        <v>44026</v>
      </c>
      <c r="C22" s="65">
        <f>VLOOKUP($A22,'Return Data'!$B$7:$R$1700,4,0)</f>
        <v>18.487500000000001</v>
      </c>
      <c r="D22" s="65">
        <f>VLOOKUP($A22,'Return Data'!$B$7:$R$1700,9,0)</f>
        <v>21.517299999999999</v>
      </c>
      <c r="E22" s="66">
        <f t="shared" si="0"/>
        <v>14</v>
      </c>
      <c r="F22" s="65">
        <f>VLOOKUP($A22,'Return Data'!$B$7:$R$1700,10,0)</f>
        <v>22.619900000000001</v>
      </c>
      <c r="G22" s="66">
        <f t="shared" si="1"/>
        <v>12</v>
      </c>
      <c r="H22" s="65">
        <f>VLOOKUP($A22,'Return Data'!$B$7:$R$1700,11,0)</f>
        <v>13.540800000000001</v>
      </c>
      <c r="I22" s="66">
        <f t="shared" si="2"/>
        <v>11</v>
      </c>
      <c r="J22" s="65">
        <f>VLOOKUP($A22,'Return Data'!$B$7:$R$1700,12,0)</f>
        <v>11.9352</v>
      </c>
      <c r="K22" s="66">
        <f t="shared" si="3"/>
        <v>11</v>
      </c>
      <c r="L22" s="65">
        <f>VLOOKUP($A22,'Return Data'!$B$7:$R$1700,13,0)</f>
        <v>11.0639</v>
      </c>
      <c r="M22" s="66">
        <f t="shared" si="4"/>
        <v>13</v>
      </c>
      <c r="N22" s="65">
        <f>VLOOKUP($A22,'Return Data'!$B$7:$R$1700,17,0)</f>
        <v>10.6046</v>
      </c>
      <c r="O22" s="66">
        <f t="shared" si="5"/>
        <v>9</v>
      </c>
      <c r="P22" s="65">
        <f>VLOOKUP($A22,'Return Data'!$B$7:$R$1700,14,0)</f>
        <v>8.4510000000000005</v>
      </c>
      <c r="Q22" s="66">
        <f t="shared" si="6"/>
        <v>12</v>
      </c>
      <c r="R22" s="65">
        <f>VLOOKUP($A22,'Return Data'!$B$7:$R$1700,16,0)</f>
        <v>8.7125000000000004</v>
      </c>
      <c r="S22" s="67">
        <f t="shared" si="7"/>
        <v>12</v>
      </c>
    </row>
    <row r="23" spans="1:19" x14ac:dyDescent="0.3">
      <c r="A23" s="82" t="s">
        <v>607</v>
      </c>
      <c r="B23" s="64">
        <f>VLOOKUP($A23,'Return Data'!$B$7:$R$1700,3,0)</f>
        <v>44026</v>
      </c>
      <c r="C23" s="65">
        <f>VLOOKUP($A23,'Return Data'!$B$7:$R$1700,4,0)</f>
        <v>2398.9054999999998</v>
      </c>
      <c r="D23" s="65">
        <f>VLOOKUP($A23,'Return Data'!$B$7:$R$1700,9,0)</f>
        <v>27.319600000000001</v>
      </c>
      <c r="E23" s="66">
        <f t="shared" si="0"/>
        <v>6</v>
      </c>
      <c r="F23" s="65">
        <f>VLOOKUP($A23,'Return Data'!$B$7:$R$1700,10,0)</f>
        <v>24.976800000000001</v>
      </c>
      <c r="G23" s="66">
        <f t="shared" si="1"/>
        <v>5</v>
      </c>
      <c r="H23" s="65">
        <f>VLOOKUP($A23,'Return Data'!$B$7:$R$1700,11,0)</f>
        <v>14.478199999999999</v>
      </c>
      <c r="I23" s="66">
        <f t="shared" si="2"/>
        <v>6</v>
      </c>
      <c r="J23" s="65">
        <f>VLOOKUP($A23,'Return Data'!$B$7:$R$1700,12,0)</f>
        <v>12.7201</v>
      </c>
      <c r="K23" s="66">
        <f t="shared" si="3"/>
        <v>5</v>
      </c>
      <c r="L23" s="65">
        <f>VLOOKUP($A23,'Return Data'!$B$7:$R$1700,13,0)</f>
        <v>11.576700000000001</v>
      </c>
      <c r="M23" s="66">
        <f t="shared" si="4"/>
        <v>6</v>
      </c>
      <c r="N23" s="65">
        <f>VLOOKUP($A23,'Return Data'!$B$7:$R$1700,17,0)</f>
        <v>10.560600000000001</v>
      </c>
      <c r="O23" s="66">
        <f t="shared" si="5"/>
        <v>11</v>
      </c>
      <c r="P23" s="65">
        <f>VLOOKUP($A23,'Return Data'!$B$7:$R$1700,14,0)</f>
        <v>9.1379999999999999</v>
      </c>
      <c r="Q23" s="66">
        <f t="shared" si="6"/>
        <v>4</v>
      </c>
      <c r="R23" s="65">
        <f>VLOOKUP($A23,'Return Data'!$B$7:$R$1700,16,0)</f>
        <v>8.4638000000000009</v>
      </c>
      <c r="S23" s="67">
        <f t="shared" si="7"/>
        <v>14</v>
      </c>
    </row>
    <row r="24" spans="1:19" x14ac:dyDescent="0.3">
      <c r="A24" s="82" t="s">
        <v>608</v>
      </c>
      <c r="B24" s="64">
        <f>VLOOKUP($A24,'Return Data'!$B$7:$R$1700,3,0)</f>
        <v>44026</v>
      </c>
      <c r="C24" s="65">
        <f>VLOOKUP($A24,'Return Data'!$B$7:$R$1700,4,0)</f>
        <v>32.967300000000002</v>
      </c>
      <c r="D24" s="65">
        <f>VLOOKUP($A24,'Return Data'!$B$7:$R$1700,9,0)</f>
        <v>11.7201</v>
      </c>
      <c r="E24" s="66">
        <f t="shared" si="0"/>
        <v>20</v>
      </c>
      <c r="F24" s="65">
        <f>VLOOKUP($A24,'Return Data'!$B$7:$R$1700,10,0)</f>
        <v>14.9673</v>
      </c>
      <c r="G24" s="66">
        <f t="shared" si="1"/>
        <v>20</v>
      </c>
      <c r="H24" s="65">
        <f>VLOOKUP($A24,'Return Data'!$B$7:$R$1700,11,0)</f>
        <v>10.2042</v>
      </c>
      <c r="I24" s="66">
        <f t="shared" si="2"/>
        <v>18</v>
      </c>
      <c r="J24" s="65">
        <f>VLOOKUP($A24,'Return Data'!$B$7:$R$1700,12,0)</f>
        <v>9.5855999999999995</v>
      </c>
      <c r="K24" s="66">
        <f t="shared" si="3"/>
        <v>17</v>
      </c>
      <c r="L24" s="65">
        <f>VLOOKUP($A24,'Return Data'!$B$7:$R$1700,13,0)</f>
        <v>9.9245999999999999</v>
      </c>
      <c r="M24" s="66">
        <f t="shared" si="4"/>
        <v>15</v>
      </c>
      <c r="N24" s="65">
        <f>VLOOKUP($A24,'Return Data'!$B$7:$R$1700,17,0)</f>
        <v>9.8058999999999994</v>
      </c>
      <c r="O24" s="66">
        <f t="shared" si="5"/>
        <v>15</v>
      </c>
      <c r="P24" s="65">
        <f>VLOOKUP($A24,'Return Data'!$B$7:$R$1700,14,0)</f>
        <v>7.7834000000000003</v>
      </c>
      <c r="Q24" s="66">
        <f t="shared" si="6"/>
        <v>15</v>
      </c>
      <c r="R24" s="65">
        <f>VLOOKUP($A24,'Return Data'!$B$7:$R$1700,16,0)</f>
        <v>7.9745999999999997</v>
      </c>
      <c r="S24" s="67">
        <f t="shared" si="7"/>
        <v>15</v>
      </c>
    </row>
    <row r="25" spans="1:19" x14ac:dyDescent="0.3">
      <c r="A25" s="82" t="s">
        <v>611</v>
      </c>
      <c r="B25" s="64">
        <f>VLOOKUP($A25,'Return Data'!$B$7:$R$1700,3,0)</f>
        <v>44026</v>
      </c>
      <c r="C25" s="65">
        <f>VLOOKUP($A25,'Return Data'!$B$7:$R$1700,4,0)</f>
        <v>10.9047</v>
      </c>
      <c r="D25" s="65">
        <f>VLOOKUP($A25,'Return Data'!$B$7:$R$1700,9,0)</f>
        <v>30.5778</v>
      </c>
      <c r="E25" s="66">
        <f t="shared" si="0"/>
        <v>3</v>
      </c>
      <c r="F25" s="65">
        <f>VLOOKUP($A25,'Return Data'!$B$7:$R$1700,10,0)</f>
        <v>26.812100000000001</v>
      </c>
      <c r="G25" s="66">
        <f t="shared" si="1"/>
        <v>4</v>
      </c>
      <c r="H25" s="65">
        <f>VLOOKUP($A25,'Return Data'!$B$7:$R$1700,11,0)</f>
        <v>14.3718</v>
      </c>
      <c r="I25" s="66">
        <f t="shared" si="2"/>
        <v>7</v>
      </c>
      <c r="J25" s="65"/>
      <c r="K25" s="66"/>
      <c r="L25" s="65"/>
      <c r="M25" s="66"/>
      <c r="N25" s="65"/>
      <c r="O25" s="66"/>
      <c r="P25" s="65"/>
      <c r="Q25" s="66"/>
      <c r="R25" s="65">
        <f>VLOOKUP($A25,'Return Data'!$B$7:$R$1700,16,0)</f>
        <v>11.878299999999999</v>
      </c>
      <c r="S25" s="67">
        <f t="shared" si="7"/>
        <v>3</v>
      </c>
    </row>
    <row r="26" spans="1:19" x14ac:dyDescent="0.3">
      <c r="A26" s="82" t="s">
        <v>613</v>
      </c>
      <c r="B26" s="64">
        <f>VLOOKUP($A26,'Return Data'!$B$7:$R$1700,3,0)</f>
        <v>44026</v>
      </c>
      <c r="C26" s="65">
        <f>VLOOKUP($A26,'Return Data'!$B$7:$R$1700,4,0)</f>
        <v>15.748699999999999</v>
      </c>
      <c r="D26" s="65">
        <f>VLOOKUP($A26,'Return Data'!$B$7:$R$1700,9,0)</f>
        <v>16.964700000000001</v>
      </c>
      <c r="E26" s="66">
        <f t="shared" si="0"/>
        <v>19</v>
      </c>
      <c r="F26" s="65">
        <f>VLOOKUP($A26,'Return Data'!$B$7:$R$1700,10,0)</f>
        <v>19.6999</v>
      </c>
      <c r="G26" s="66">
        <f t="shared" si="1"/>
        <v>19</v>
      </c>
      <c r="H26" s="65">
        <f>VLOOKUP($A26,'Return Data'!$B$7:$R$1700,11,0)</f>
        <v>12.4841</v>
      </c>
      <c r="I26" s="66">
        <f t="shared" si="2"/>
        <v>15</v>
      </c>
      <c r="J26" s="65">
        <f>VLOOKUP($A26,'Return Data'!$B$7:$R$1700,12,0)</f>
        <v>10.8627</v>
      </c>
      <c r="K26" s="66">
        <f t="shared" si="3"/>
        <v>15</v>
      </c>
      <c r="L26" s="65">
        <f>VLOOKUP($A26,'Return Data'!$B$7:$R$1700,13,0)</f>
        <v>8.1144999999999996</v>
      </c>
      <c r="M26" s="66">
        <f t="shared" si="4"/>
        <v>17</v>
      </c>
      <c r="N26" s="65">
        <f>VLOOKUP($A26,'Return Data'!$B$7:$R$1700,17,0)</f>
        <v>4.5335000000000001</v>
      </c>
      <c r="O26" s="66">
        <f t="shared" si="5"/>
        <v>17</v>
      </c>
      <c r="P26" s="65">
        <f>VLOOKUP($A26,'Return Data'!$B$7:$R$1700,14,0)</f>
        <v>4.8398000000000003</v>
      </c>
      <c r="Q26" s="66">
        <f t="shared" si="6"/>
        <v>17</v>
      </c>
      <c r="R26" s="65">
        <f>VLOOKUP($A26,'Return Data'!$B$7:$R$1700,16,0)</f>
        <v>7.2992999999999997</v>
      </c>
      <c r="S26" s="67">
        <f t="shared" si="7"/>
        <v>20</v>
      </c>
    </row>
    <row r="27" spans="1:19" x14ac:dyDescent="0.3">
      <c r="A27" s="82" t="s">
        <v>731</v>
      </c>
      <c r="B27" s="64">
        <f>VLOOKUP($A27,'Return Data'!$B$7:$R$1700,3,0)</f>
        <v>44026</v>
      </c>
      <c r="C27" s="65">
        <f>VLOOKUP($A27,'Return Data'!$B$7:$R$1700,4,0)</f>
        <v>1077.9936</v>
      </c>
      <c r="D27" s="65">
        <f>VLOOKUP($A27,'Return Data'!$B$7:$R$1700,9,0)</f>
        <v>25.352799999999998</v>
      </c>
      <c r="E27" s="66">
        <f t="shared" si="0"/>
        <v>9</v>
      </c>
      <c r="F27" s="65">
        <f>VLOOKUP($A27,'Return Data'!$B$7:$R$1700,10,0)</f>
        <v>24.2211</v>
      </c>
      <c r="G27" s="66">
        <f t="shared" si="1"/>
        <v>7</v>
      </c>
      <c r="H27" s="65"/>
      <c r="I27" s="66"/>
      <c r="J27" s="65"/>
      <c r="K27" s="66"/>
      <c r="L27" s="65"/>
      <c r="M27" s="66"/>
      <c r="N27" s="65"/>
      <c r="O27" s="66"/>
      <c r="P27" s="65"/>
      <c r="Q27" s="66"/>
      <c r="R27" s="65">
        <f>VLOOKUP($A27,'Return Data'!$B$7:$R$1700,16,0)</f>
        <v>14.3246</v>
      </c>
      <c r="S27" s="67">
        <f t="shared" si="7"/>
        <v>2</v>
      </c>
    </row>
    <row r="28" spans="1:19" x14ac:dyDescent="0.3">
      <c r="A28" s="82" t="s">
        <v>732</v>
      </c>
      <c r="B28" s="64">
        <f>VLOOKUP($A28,'Return Data'!$B$7:$R$1700,3,0)</f>
        <v>44026</v>
      </c>
      <c r="C28" s="65">
        <f>VLOOKUP($A28,'Return Data'!$B$7:$R$1700,4,0)</f>
        <v>1104.1945000000001</v>
      </c>
      <c r="D28" s="65">
        <f>VLOOKUP($A28,'Return Data'!$B$7:$R$1700,9,0)</f>
        <v>38.754600000000003</v>
      </c>
      <c r="E28" s="66">
        <f t="shared" si="0"/>
        <v>1</v>
      </c>
      <c r="F28" s="65">
        <f>VLOOKUP($A28,'Return Data'!$B$7:$R$1700,10,0)</f>
        <v>37.661799999999999</v>
      </c>
      <c r="G28" s="66">
        <f t="shared" si="1"/>
        <v>1</v>
      </c>
      <c r="H28" s="65"/>
      <c r="I28" s="66"/>
      <c r="J28" s="65"/>
      <c r="K28" s="66"/>
      <c r="L28" s="65"/>
      <c r="M28" s="66"/>
      <c r="N28" s="65"/>
      <c r="O28" s="66"/>
      <c r="P28" s="65"/>
      <c r="Q28" s="66"/>
      <c r="R28" s="65">
        <f>VLOOKUP($A28,'Return Data'!$B$7:$R$1700,16,0)</f>
        <v>19.1751</v>
      </c>
      <c r="S28" s="67">
        <f t="shared" si="7"/>
        <v>1</v>
      </c>
    </row>
    <row r="29" spans="1:19" x14ac:dyDescent="0.3">
      <c r="A29" s="83"/>
      <c r="B29" s="84"/>
      <c r="C29" s="84"/>
      <c r="D29" s="85"/>
      <c r="E29" s="84"/>
      <c r="F29" s="85"/>
      <c r="G29" s="84"/>
      <c r="H29" s="85"/>
      <c r="I29" s="84"/>
      <c r="J29" s="85"/>
      <c r="K29" s="84"/>
      <c r="L29" s="85"/>
      <c r="M29" s="84"/>
      <c r="N29" s="85"/>
      <c r="O29" s="84"/>
      <c r="P29" s="85"/>
      <c r="Q29" s="84"/>
      <c r="R29" s="85"/>
      <c r="S29" s="86"/>
    </row>
    <row r="30" spans="1:19" x14ac:dyDescent="0.3">
      <c r="A30" s="87" t="s">
        <v>27</v>
      </c>
      <c r="B30" s="88"/>
      <c r="C30" s="88"/>
      <c r="D30" s="89">
        <f>AVERAGE(D8:D28)</f>
        <v>23.878399999999999</v>
      </c>
      <c r="E30" s="88"/>
      <c r="F30" s="89">
        <f>AVERAGE(F8:F28)</f>
        <v>23.513533333333335</v>
      </c>
      <c r="G30" s="88"/>
      <c r="H30" s="89">
        <f>AVERAGE(H8:H28)</f>
        <v>13.564131578947368</v>
      </c>
      <c r="I30" s="88"/>
      <c r="J30" s="89">
        <f>AVERAGE(J8:J28)</f>
        <v>11.86221111111111</v>
      </c>
      <c r="K30" s="88"/>
      <c r="L30" s="89">
        <f>AVERAGE(L8:L28)</f>
        <v>11.01915</v>
      </c>
      <c r="M30" s="88"/>
      <c r="N30" s="89">
        <f>AVERAGE(N8:N28)</f>
        <v>10.488523529411765</v>
      </c>
      <c r="O30" s="88"/>
      <c r="P30" s="89">
        <f>AVERAGE(P8:P28)</f>
        <v>8.5575411764705898</v>
      </c>
      <c r="Q30" s="88"/>
      <c r="R30" s="89">
        <f>AVERAGE(R8:R28)</f>
        <v>9.2829857142857151</v>
      </c>
      <c r="S30" s="90"/>
    </row>
    <row r="31" spans="1:19" x14ac:dyDescent="0.3">
      <c r="A31" s="87" t="s">
        <v>28</v>
      </c>
      <c r="B31" s="88"/>
      <c r="C31" s="88"/>
      <c r="D31" s="89">
        <f>MIN(D8:D28)</f>
        <v>9.1441999999999997</v>
      </c>
      <c r="E31" s="88"/>
      <c r="F31" s="89">
        <f>MIN(F8:F28)</f>
        <v>7.3761000000000001</v>
      </c>
      <c r="G31" s="88"/>
      <c r="H31" s="89">
        <f>MIN(H8:H28)</f>
        <v>5.7117000000000004</v>
      </c>
      <c r="I31" s="88"/>
      <c r="J31" s="89">
        <f>MIN(J8:J28)</f>
        <v>5.9856999999999996</v>
      </c>
      <c r="K31" s="88"/>
      <c r="L31" s="89">
        <f>MIN(L8:L28)</f>
        <v>6.5678999999999998</v>
      </c>
      <c r="M31" s="88"/>
      <c r="N31" s="89">
        <f>MIN(N8:N28)</f>
        <v>4.5335000000000001</v>
      </c>
      <c r="O31" s="88"/>
      <c r="P31" s="89">
        <f>MIN(P8:P28)</f>
        <v>4.8398000000000003</v>
      </c>
      <c r="Q31" s="88"/>
      <c r="R31" s="89">
        <f>MIN(R8:R28)</f>
        <v>5.0723000000000003</v>
      </c>
      <c r="S31" s="90"/>
    </row>
    <row r="32" spans="1:19" ht="15" thickBot="1" x14ac:dyDescent="0.35">
      <c r="A32" s="91" t="s">
        <v>29</v>
      </c>
      <c r="B32" s="92"/>
      <c r="C32" s="92"/>
      <c r="D32" s="93">
        <f>MAX(D8:D28)</f>
        <v>38.754600000000003</v>
      </c>
      <c r="E32" s="92"/>
      <c r="F32" s="93">
        <f>MAX(F8:F28)</f>
        <v>37.661799999999999</v>
      </c>
      <c r="G32" s="92"/>
      <c r="H32" s="93">
        <f>MAX(H8:H28)</f>
        <v>20.813700000000001</v>
      </c>
      <c r="I32" s="92"/>
      <c r="J32" s="93">
        <f>MAX(J8:J28)</f>
        <v>17.0792</v>
      </c>
      <c r="K32" s="92"/>
      <c r="L32" s="93">
        <f>MAX(L8:L28)</f>
        <v>13.8596</v>
      </c>
      <c r="M32" s="92"/>
      <c r="N32" s="93">
        <f>MAX(N8:N28)</f>
        <v>13.3771</v>
      </c>
      <c r="O32" s="92"/>
      <c r="P32" s="93">
        <f>MAX(P8:P28)</f>
        <v>10.3215</v>
      </c>
      <c r="Q32" s="92"/>
      <c r="R32" s="93">
        <f>MAX(R8:R28)</f>
        <v>19.1751</v>
      </c>
      <c r="S32" s="94"/>
    </row>
    <row r="33" spans="1:1" x14ac:dyDescent="0.3">
      <c r="A33" s="112" t="s">
        <v>434</v>
      </c>
    </row>
    <row r="34" spans="1:1" x14ac:dyDescent="0.3">
      <c r="A34" s="14" t="s">
        <v>340</v>
      </c>
    </row>
  </sheetData>
  <sheetProtection algorithmName="SHA-512" hashValue="Ih9Qh3yLvMIq3OQcjVnHIcHKxs1ibf3a85QY9kMlnhyir16B9WoHhG4uyftXvv3trLsjjazEeyOyxpD/6PgbOg==" saltValue="nFsOTEeLTcRcdw1lejikT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F4C4F1D9-7144-45E0-B187-EFD229A77006}"/>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B14ED-C71C-4251-B7FB-9EA514882761}">
  <dimension ref="A1:S24"/>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1698</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895</v>
      </c>
      <c r="B8" s="64">
        <f>VLOOKUP($A8,'Return Data'!$B$7:$R$1700,3,0)</f>
        <v>44026</v>
      </c>
      <c r="C8" s="65">
        <f>VLOOKUP($A8,'Return Data'!$B$7:$R$1700,4,0)</f>
        <v>4515.5231000000003</v>
      </c>
      <c r="D8" s="65">
        <f>VLOOKUP($A8,'Return Data'!$B$7:$R$1700,9,0)</f>
        <v>31.322800000000001</v>
      </c>
      <c r="E8" s="66">
        <f>RANK(D8,D$8:D$18,0)</f>
        <v>3</v>
      </c>
      <c r="F8" s="65">
        <f>VLOOKUP($A8,'Return Data'!$B$7:$R$1700,10,0)</f>
        <v>27.585100000000001</v>
      </c>
      <c r="G8" s="66">
        <f>RANK(F8,F$8:F$18,0)</f>
        <v>1</v>
      </c>
      <c r="H8" s="65">
        <f>VLOOKUP($A8,'Return Data'!$B$7:$R$1700,11,0)</f>
        <v>46.911000000000001</v>
      </c>
      <c r="I8" s="66">
        <f>RANK(H8,H$8:H$18,0)</f>
        <v>1</v>
      </c>
      <c r="J8" s="65">
        <f>VLOOKUP($A8,'Return Data'!$B$7:$R$1700,12,0)</f>
        <v>36.132199999999997</v>
      </c>
      <c r="K8" s="66">
        <f>RANK(J8,J$8:J$18,0)</f>
        <v>1</v>
      </c>
      <c r="L8" s="65">
        <f>VLOOKUP($A8,'Return Data'!$B$7:$R$1700,13,0)</f>
        <v>39.207299999999996</v>
      </c>
      <c r="M8" s="66">
        <f>RANK(L8,L$8:L$18,0)</f>
        <v>1</v>
      </c>
      <c r="N8" s="65">
        <f>VLOOKUP($A8,'Return Data'!$B$7:$R$1700,17,0)</f>
        <v>26.632999999999999</v>
      </c>
      <c r="O8" s="66">
        <f>RANK(N8,N$8:N$18,0)</f>
        <v>2</v>
      </c>
      <c r="P8" s="65">
        <f>VLOOKUP($A8,'Return Data'!$B$7:$R$1700,14,0)</f>
        <v>19.689299999999999</v>
      </c>
      <c r="Q8" s="66">
        <f>RANK(P8,P$8:P$18,0)</f>
        <v>3</v>
      </c>
      <c r="R8" s="65">
        <f>VLOOKUP($A8,'Return Data'!$B$7:$R$1700,16,0)</f>
        <v>7.9966999999999997</v>
      </c>
      <c r="S8" s="67">
        <f>RANK(R8,R$8:R$18,0)</f>
        <v>10</v>
      </c>
    </row>
    <row r="9" spans="1:19" x14ac:dyDescent="0.3">
      <c r="A9" s="82" t="s">
        <v>897</v>
      </c>
      <c r="B9" s="64">
        <f>VLOOKUP($A9,'Return Data'!$B$7:$R$1700,3,0)</f>
        <v>44026</v>
      </c>
      <c r="C9" s="65">
        <f>VLOOKUP($A9,'Return Data'!$B$7:$R$1700,4,0)</f>
        <v>4274.8544000000002</v>
      </c>
      <c r="D9" s="65">
        <f>VLOOKUP($A9,'Return Data'!$B$7:$R$1700,9,0)</f>
        <v>30.8583</v>
      </c>
      <c r="E9" s="66">
        <f t="shared" ref="E9:E18" si="0">RANK(D9,D$8:D$18,0)</f>
        <v>8</v>
      </c>
      <c r="F9" s="65">
        <f>VLOOKUP($A9,'Return Data'!$B$7:$R$1700,10,0)</f>
        <v>26.599299999999999</v>
      </c>
      <c r="G9" s="66">
        <f t="shared" ref="G9:G18" si="1">RANK(F9,F$8:F$18,0)</f>
        <v>8</v>
      </c>
      <c r="H9" s="65">
        <f>VLOOKUP($A9,'Return Data'!$B$7:$R$1700,11,0)</f>
        <v>45.503300000000003</v>
      </c>
      <c r="I9" s="66">
        <f t="shared" ref="I9:I18" si="2">RANK(H9,H$8:H$18,0)</f>
        <v>9</v>
      </c>
      <c r="J9" s="65">
        <f>VLOOKUP($A9,'Return Data'!$B$7:$R$1700,12,0)</f>
        <v>34.992400000000004</v>
      </c>
      <c r="K9" s="66">
        <f t="shared" ref="K9:K18" si="3">RANK(J9,J$8:J$18,0)</f>
        <v>9</v>
      </c>
      <c r="L9" s="65">
        <f>VLOOKUP($A9,'Return Data'!$B$7:$R$1700,13,0)</f>
        <v>38.8538</v>
      </c>
      <c r="M9" s="66">
        <f t="shared" ref="M9:M18" si="4">RANK(L9,L$8:L$18,0)</f>
        <v>5</v>
      </c>
      <c r="N9" s="65">
        <f>VLOOKUP($A9,'Return Data'!$B$7:$R$1700,17,0)</f>
        <v>26.417899999999999</v>
      </c>
      <c r="O9" s="66">
        <f t="shared" ref="O9:O18" si="5">RANK(N9,N$8:N$18,0)</f>
        <v>5</v>
      </c>
      <c r="P9" s="65">
        <f>VLOOKUP($A9,'Return Data'!$B$7:$R$1700,14,0)</f>
        <v>19.686499999999999</v>
      </c>
      <c r="Q9" s="66">
        <f t="shared" ref="Q9:Q18" si="6">RANK(P9,P$8:P$18,0)</f>
        <v>4</v>
      </c>
      <c r="R9" s="65">
        <f>VLOOKUP($A9,'Return Data'!$B$7:$R$1700,16,0)</f>
        <v>8.0124999999999993</v>
      </c>
      <c r="S9" s="67">
        <f t="shared" ref="S9:S18" si="7">RANK(R9,R$8:R$18,0)</f>
        <v>9</v>
      </c>
    </row>
    <row r="10" spans="1:19" x14ac:dyDescent="0.3">
      <c r="A10" s="82" t="s">
        <v>900</v>
      </c>
      <c r="B10" s="64">
        <f>VLOOKUP($A10,'Return Data'!$B$7:$R$1700,3,0)</f>
        <v>44026</v>
      </c>
      <c r="C10" s="65">
        <f>VLOOKUP($A10,'Return Data'!$B$7:$R$1700,4,0)</f>
        <v>4404.5289000000002</v>
      </c>
      <c r="D10" s="65">
        <f>VLOOKUP($A10,'Return Data'!$B$7:$R$1700,9,0)</f>
        <v>31.089500000000001</v>
      </c>
      <c r="E10" s="66">
        <f t="shared" si="0"/>
        <v>6</v>
      </c>
      <c r="F10" s="65">
        <f>VLOOKUP($A10,'Return Data'!$B$7:$R$1700,10,0)</f>
        <v>27.3734</v>
      </c>
      <c r="G10" s="66">
        <f t="shared" si="1"/>
        <v>3</v>
      </c>
      <c r="H10" s="65">
        <f>VLOOKUP($A10,'Return Data'!$B$7:$R$1700,11,0)</f>
        <v>46.715899999999998</v>
      </c>
      <c r="I10" s="66">
        <f t="shared" si="2"/>
        <v>3</v>
      </c>
      <c r="J10" s="65">
        <f>VLOOKUP($A10,'Return Data'!$B$7:$R$1700,12,0)</f>
        <v>35.206200000000003</v>
      </c>
      <c r="K10" s="66">
        <f t="shared" si="3"/>
        <v>8</v>
      </c>
      <c r="L10" s="65">
        <f>VLOOKUP($A10,'Return Data'!$B$7:$R$1700,13,0)</f>
        <v>38.189100000000003</v>
      </c>
      <c r="M10" s="66">
        <f t="shared" si="4"/>
        <v>10</v>
      </c>
      <c r="N10" s="65">
        <f>VLOOKUP($A10,'Return Data'!$B$7:$R$1700,17,0)</f>
        <v>26.1066</v>
      </c>
      <c r="O10" s="66">
        <f t="shared" si="5"/>
        <v>11</v>
      </c>
      <c r="P10" s="65">
        <f>VLOOKUP($A10,'Return Data'!$B$7:$R$1700,14,0)</f>
        <v>19.319600000000001</v>
      </c>
      <c r="Q10" s="66">
        <f t="shared" si="6"/>
        <v>10</v>
      </c>
      <c r="R10" s="65">
        <f>VLOOKUP($A10,'Return Data'!$B$7:$R$1700,16,0)</f>
        <v>9.4320000000000004</v>
      </c>
      <c r="S10" s="67">
        <f t="shared" si="7"/>
        <v>7</v>
      </c>
    </row>
    <row r="11" spans="1:19" x14ac:dyDescent="0.3">
      <c r="A11" s="82" t="s">
        <v>902</v>
      </c>
      <c r="B11" s="64">
        <f>VLOOKUP($A11,'Return Data'!$B$7:$R$1700,3,0)</f>
        <v>44026</v>
      </c>
      <c r="C11" s="65">
        <f>VLOOKUP($A11,'Return Data'!$B$7:$R$1700,4,0)</f>
        <v>43.9604</v>
      </c>
      <c r="D11" s="65">
        <f>VLOOKUP($A11,'Return Data'!$B$7:$R$1700,9,0)</f>
        <v>30.656600000000001</v>
      </c>
      <c r="E11" s="66">
        <f t="shared" si="0"/>
        <v>10</v>
      </c>
      <c r="F11" s="65">
        <f>VLOOKUP($A11,'Return Data'!$B$7:$R$1700,10,0)</f>
        <v>26.4665</v>
      </c>
      <c r="G11" s="66">
        <f t="shared" si="1"/>
        <v>9</v>
      </c>
      <c r="H11" s="65">
        <f>VLOOKUP($A11,'Return Data'!$B$7:$R$1700,11,0)</f>
        <v>45.263599999999997</v>
      </c>
      <c r="I11" s="66">
        <f t="shared" si="2"/>
        <v>11</v>
      </c>
      <c r="J11" s="65">
        <f>VLOOKUP($A11,'Return Data'!$B$7:$R$1700,12,0)</f>
        <v>34.7468</v>
      </c>
      <c r="K11" s="66">
        <f t="shared" si="3"/>
        <v>11</v>
      </c>
      <c r="L11" s="65">
        <f>VLOOKUP($A11,'Return Data'!$B$7:$R$1700,13,0)</f>
        <v>38.161299999999997</v>
      </c>
      <c r="M11" s="66">
        <f t="shared" si="4"/>
        <v>11</v>
      </c>
      <c r="N11" s="65">
        <f>VLOOKUP($A11,'Return Data'!$B$7:$R$1700,17,0)</f>
        <v>26.224900000000002</v>
      </c>
      <c r="O11" s="66">
        <f t="shared" si="5"/>
        <v>10</v>
      </c>
      <c r="P11" s="65">
        <f>VLOOKUP($A11,'Return Data'!$B$7:$R$1700,14,0)</f>
        <v>19.206399999999999</v>
      </c>
      <c r="Q11" s="66">
        <f t="shared" si="6"/>
        <v>11</v>
      </c>
      <c r="R11" s="65">
        <f>VLOOKUP($A11,'Return Data'!$B$7:$R$1700,16,0)</f>
        <v>8.8901000000000003</v>
      </c>
      <c r="S11" s="67">
        <f t="shared" si="7"/>
        <v>8</v>
      </c>
    </row>
    <row r="12" spans="1:19" x14ac:dyDescent="0.3">
      <c r="A12" s="82" t="s">
        <v>904</v>
      </c>
      <c r="B12" s="64">
        <f>VLOOKUP($A12,'Return Data'!$B$7:$R$1700,3,0)</f>
        <v>44026</v>
      </c>
      <c r="C12" s="65">
        <f>VLOOKUP($A12,'Return Data'!$B$7:$R$1700,4,0)</f>
        <v>4555.4159</v>
      </c>
      <c r="D12" s="65">
        <f>VLOOKUP($A12,'Return Data'!$B$7:$R$1700,9,0)</f>
        <v>30.035499999999999</v>
      </c>
      <c r="E12" s="66">
        <f t="shared" si="0"/>
        <v>11</v>
      </c>
      <c r="F12" s="65">
        <f>VLOOKUP($A12,'Return Data'!$B$7:$R$1700,10,0)</f>
        <v>26.448899999999998</v>
      </c>
      <c r="G12" s="66">
        <f t="shared" si="1"/>
        <v>10</v>
      </c>
      <c r="H12" s="65">
        <f>VLOOKUP($A12,'Return Data'!$B$7:$R$1700,11,0)</f>
        <v>45.433399999999999</v>
      </c>
      <c r="I12" s="66">
        <f t="shared" si="2"/>
        <v>10</v>
      </c>
      <c r="J12" s="65">
        <f>VLOOKUP($A12,'Return Data'!$B$7:$R$1700,12,0)</f>
        <v>34.978299999999997</v>
      </c>
      <c r="K12" s="66">
        <f t="shared" si="3"/>
        <v>10</v>
      </c>
      <c r="L12" s="65">
        <f>VLOOKUP($A12,'Return Data'!$B$7:$R$1700,13,0)</f>
        <v>38.221499999999999</v>
      </c>
      <c r="M12" s="66">
        <f t="shared" si="4"/>
        <v>9</v>
      </c>
      <c r="N12" s="65">
        <f>VLOOKUP($A12,'Return Data'!$B$7:$R$1700,17,0)</f>
        <v>26.387599999999999</v>
      </c>
      <c r="O12" s="66">
        <f t="shared" si="5"/>
        <v>7</v>
      </c>
      <c r="P12" s="65">
        <f>VLOOKUP($A12,'Return Data'!$B$7:$R$1700,14,0)</f>
        <v>19.731400000000001</v>
      </c>
      <c r="Q12" s="66">
        <f t="shared" si="6"/>
        <v>2</v>
      </c>
      <c r="R12" s="65">
        <f>VLOOKUP($A12,'Return Data'!$B$7:$R$1700,16,0)</f>
        <v>5.3308999999999997</v>
      </c>
      <c r="S12" s="67">
        <f t="shared" si="7"/>
        <v>11</v>
      </c>
    </row>
    <row r="13" spans="1:19" x14ac:dyDescent="0.3">
      <c r="A13" s="82" t="s">
        <v>906</v>
      </c>
      <c r="B13" s="64">
        <f>VLOOKUP($A13,'Return Data'!$B$7:$R$1700,3,0)</f>
        <v>44026</v>
      </c>
      <c r="C13" s="65">
        <f>VLOOKUP($A13,'Return Data'!$B$7:$R$1700,4,0)</f>
        <v>4455.4894000000004</v>
      </c>
      <c r="D13" s="65">
        <f>VLOOKUP($A13,'Return Data'!$B$7:$R$1700,9,0)</f>
        <v>31.343399999999999</v>
      </c>
      <c r="E13" s="66">
        <f t="shared" si="0"/>
        <v>2</v>
      </c>
      <c r="F13" s="65">
        <f>VLOOKUP($A13,'Return Data'!$B$7:$R$1700,10,0)</f>
        <v>27.383299999999998</v>
      </c>
      <c r="G13" s="66">
        <f t="shared" si="1"/>
        <v>2</v>
      </c>
      <c r="H13" s="65">
        <f>VLOOKUP($A13,'Return Data'!$B$7:$R$1700,11,0)</f>
        <v>46.726399999999998</v>
      </c>
      <c r="I13" s="66">
        <f t="shared" si="2"/>
        <v>2</v>
      </c>
      <c r="J13" s="65">
        <f>VLOOKUP($A13,'Return Data'!$B$7:$R$1700,12,0)</f>
        <v>35.895499999999998</v>
      </c>
      <c r="K13" s="66">
        <f t="shared" si="3"/>
        <v>2</v>
      </c>
      <c r="L13" s="65">
        <f>VLOOKUP($A13,'Return Data'!$B$7:$R$1700,13,0)</f>
        <v>39.190100000000001</v>
      </c>
      <c r="M13" s="66">
        <f t="shared" si="4"/>
        <v>2</v>
      </c>
      <c r="N13" s="65">
        <f>VLOOKUP($A13,'Return Data'!$B$7:$R$1700,17,0)</f>
        <v>26.699200000000001</v>
      </c>
      <c r="O13" s="66">
        <f t="shared" si="5"/>
        <v>1</v>
      </c>
      <c r="P13" s="65">
        <f>VLOOKUP($A13,'Return Data'!$B$7:$R$1700,14,0)</f>
        <v>19.732099999999999</v>
      </c>
      <c r="Q13" s="66">
        <f t="shared" si="6"/>
        <v>1</v>
      </c>
      <c r="R13" s="65">
        <f>VLOOKUP($A13,'Return Data'!$B$7:$R$1700,16,0)</f>
        <v>9.8663000000000007</v>
      </c>
      <c r="S13" s="67">
        <f t="shared" si="7"/>
        <v>6</v>
      </c>
    </row>
    <row r="14" spans="1:19" x14ac:dyDescent="0.3">
      <c r="A14" s="82" t="s">
        <v>908</v>
      </c>
      <c r="B14" s="64">
        <f>VLOOKUP($A14,'Return Data'!$B$7:$R$1700,3,0)</f>
        <v>44026</v>
      </c>
      <c r="C14" s="65">
        <f>VLOOKUP($A14,'Return Data'!$B$7:$R$1700,4,0)</f>
        <v>429.53820000000002</v>
      </c>
      <c r="D14" s="65">
        <f>VLOOKUP($A14,'Return Data'!$B$7:$R$1700,9,0)</f>
        <v>31.184000000000001</v>
      </c>
      <c r="E14" s="66">
        <f t="shared" si="0"/>
        <v>5</v>
      </c>
      <c r="F14" s="65">
        <f>VLOOKUP($A14,'Return Data'!$B$7:$R$1700,10,0)</f>
        <v>27.329499999999999</v>
      </c>
      <c r="G14" s="66">
        <f t="shared" si="1"/>
        <v>5</v>
      </c>
      <c r="H14" s="65">
        <f>VLOOKUP($A14,'Return Data'!$B$7:$R$1700,11,0)</f>
        <v>46.4452</v>
      </c>
      <c r="I14" s="66">
        <f t="shared" si="2"/>
        <v>5</v>
      </c>
      <c r="J14" s="65">
        <f>VLOOKUP($A14,'Return Data'!$B$7:$R$1700,12,0)</f>
        <v>35.614400000000003</v>
      </c>
      <c r="K14" s="66">
        <f t="shared" si="3"/>
        <v>4</v>
      </c>
      <c r="L14" s="65">
        <f>VLOOKUP($A14,'Return Data'!$B$7:$R$1700,13,0)</f>
        <v>38.857799999999997</v>
      </c>
      <c r="M14" s="66">
        <f t="shared" si="4"/>
        <v>4</v>
      </c>
      <c r="N14" s="65">
        <f>VLOOKUP($A14,'Return Data'!$B$7:$R$1700,17,0)</f>
        <v>26.4939</v>
      </c>
      <c r="O14" s="66">
        <f t="shared" si="5"/>
        <v>4</v>
      </c>
      <c r="P14" s="65">
        <f>VLOOKUP($A14,'Return Data'!$B$7:$R$1700,14,0)</f>
        <v>19.558399999999999</v>
      </c>
      <c r="Q14" s="66">
        <f t="shared" si="6"/>
        <v>6</v>
      </c>
      <c r="R14" s="65">
        <f>VLOOKUP($A14,'Return Data'!$B$7:$R$1700,16,0)</f>
        <v>12.9962</v>
      </c>
      <c r="S14" s="67">
        <f t="shared" si="7"/>
        <v>1</v>
      </c>
    </row>
    <row r="15" spans="1:19" x14ac:dyDescent="0.3">
      <c r="A15" s="82" t="s">
        <v>910</v>
      </c>
      <c r="B15" s="64">
        <f>VLOOKUP($A15,'Return Data'!$B$7:$R$1700,3,0)</f>
        <v>44026</v>
      </c>
      <c r="C15" s="65">
        <f>VLOOKUP($A15,'Return Data'!$B$7:$R$1700,4,0)</f>
        <v>43.051099999999998</v>
      </c>
      <c r="D15" s="65">
        <f>VLOOKUP($A15,'Return Data'!$B$7:$R$1700,9,0)</f>
        <v>31.744399999999999</v>
      </c>
      <c r="E15" s="66">
        <f t="shared" si="0"/>
        <v>1</v>
      </c>
      <c r="F15" s="65">
        <f>VLOOKUP($A15,'Return Data'!$B$7:$R$1700,10,0)</f>
        <v>27.3414</v>
      </c>
      <c r="G15" s="66">
        <f t="shared" si="1"/>
        <v>4</v>
      </c>
      <c r="H15" s="65">
        <f>VLOOKUP($A15,'Return Data'!$B$7:$R$1700,11,0)</f>
        <v>46.2194</v>
      </c>
      <c r="I15" s="66">
        <f t="shared" si="2"/>
        <v>7</v>
      </c>
      <c r="J15" s="65">
        <f>VLOOKUP($A15,'Return Data'!$B$7:$R$1700,12,0)</f>
        <v>35.494999999999997</v>
      </c>
      <c r="K15" s="66">
        <f t="shared" si="3"/>
        <v>5</v>
      </c>
      <c r="L15" s="65">
        <f>VLOOKUP($A15,'Return Data'!$B$7:$R$1700,13,0)</f>
        <v>38.751300000000001</v>
      </c>
      <c r="M15" s="66">
        <f t="shared" si="4"/>
        <v>6</v>
      </c>
      <c r="N15" s="65">
        <f>VLOOKUP($A15,'Return Data'!$B$7:$R$1700,17,0)</f>
        <v>26.293800000000001</v>
      </c>
      <c r="O15" s="66">
        <f t="shared" si="5"/>
        <v>9</v>
      </c>
      <c r="P15" s="65">
        <f>VLOOKUP($A15,'Return Data'!$B$7:$R$1700,14,0)</f>
        <v>19.478000000000002</v>
      </c>
      <c r="Q15" s="66">
        <f t="shared" si="6"/>
        <v>9</v>
      </c>
      <c r="R15" s="65">
        <f>VLOOKUP($A15,'Return Data'!$B$7:$R$1700,16,0)</f>
        <v>12.010999999999999</v>
      </c>
      <c r="S15" s="67">
        <f t="shared" si="7"/>
        <v>3</v>
      </c>
    </row>
    <row r="16" spans="1:19" x14ac:dyDescent="0.3">
      <c r="A16" s="82" t="s">
        <v>912</v>
      </c>
      <c r="B16" s="64">
        <f>VLOOKUP($A16,'Return Data'!$B$7:$R$1700,3,0)</f>
        <v>44026</v>
      </c>
      <c r="C16" s="65">
        <f>VLOOKUP($A16,'Return Data'!$B$7:$R$1700,4,0)</f>
        <v>2138.8267000000001</v>
      </c>
      <c r="D16" s="65">
        <f>VLOOKUP($A16,'Return Data'!$B$7:$R$1700,9,0)</f>
        <v>30.785799999999998</v>
      </c>
      <c r="E16" s="66">
        <f t="shared" si="0"/>
        <v>9</v>
      </c>
      <c r="F16" s="65">
        <f>VLOOKUP($A16,'Return Data'!$B$7:$R$1700,10,0)</f>
        <v>20.719200000000001</v>
      </c>
      <c r="G16" s="66">
        <f t="shared" si="1"/>
        <v>11</v>
      </c>
      <c r="H16" s="65">
        <f>VLOOKUP($A16,'Return Data'!$B$7:$R$1700,11,0)</f>
        <v>46.234400000000001</v>
      </c>
      <c r="I16" s="66">
        <f t="shared" si="2"/>
        <v>6</v>
      </c>
      <c r="J16" s="65">
        <f>VLOOKUP($A16,'Return Data'!$B$7:$R$1700,12,0)</f>
        <v>35.313800000000001</v>
      </c>
      <c r="K16" s="66">
        <f t="shared" si="3"/>
        <v>6</v>
      </c>
      <c r="L16" s="65">
        <f>VLOOKUP($A16,'Return Data'!$B$7:$R$1700,13,0)</f>
        <v>38.566099999999999</v>
      </c>
      <c r="M16" s="66">
        <f t="shared" si="4"/>
        <v>7</v>
      </c>
      <c r="N16" s="65">
        <f>VLOOKUP($A16,'Return Data'!$B$7:$R$1700,17,0)</f>
        <v>26.304400000000001</v>
      </c>
      <c r="O16" s="66">
        <f t="shared" si="5"/>
        <v>8</v>
      </c>
      <c r="P16" s="65">
        <f>VLOOKUP($A16,'Return Data'!$B$7:$R$1700,14,0)</f>
        <v>19.500499999999999</v>
      </c>
      <c r="Q16" s="66">
        <f t="shared" si="6"/>
        <v>8</v>
      </c>
      <c r="R16" s="65">
        <f>VLOOKUP($A16,'Return Data'!$B$7:$R$1700,16,0)</f>
        <v>10.901300000000001</v>
      </c>
      <c r="S16" s="67">
        <f t="shared" si="7"/>
        <v>4</v>
      </c>
    </row>
    <row r="17" spans="1:19" x14ac:dyDescent="0.3">
      <c r="A17" s="82" t="s">
        <v>915</v>
      </c>
      <c r="B17" s="64">
        <f>VLOOKUP($A17,'Return Data'!$B$7:$R$1700,3,0)</f>
        <v>44026</v>
      </c>
      <c r="C17" s="65">
        <f>VLOOKUP($A17,'Return Data'!$B$7:$R$1700,4,0)</f>
        <v>4408.1135999999997</v>
      </c>
      <c r="D17" s="65">
        <f>VLOOKUP($A17,'Return Data'!$B$7:$R$1700,9,0)</f>
        <v>31.2622</v>
      </c>
      <c r="E17" s="66">
        <f t="shared" si="0"/>
        <v>4</v>
      </c>
      <c r="F17" s="65">
        <f>VLOOKUP($A17,'Return Data'!$B$7:$R$1700,10,0)</f>
        <v>27.2286</v>
      </c>
      <c r="G17" s="66">
        <f t="shared" si="1"/>
        <v>6</v>
      </c>
      <c r="H17" s="65">
        <f>VLOOKUP($A17,'Return Data'!$B$7:$R$1700,11,0)</f>
        <v>46.5824</v>
      </c>
      <c r="I17" s="66">
        <f t="shared" si="2"/>
        <v>4</v>
      </c>
      <c r="J17" s="65">
        <f>VLOOKUP($A17,'Return Data'!$B$7:$R$1700,12,0)</f>
        <v>35.736800000000002</v>
      </c>
      <c r="K17" s="66">
        <f t="shared" si="3"/>
        <v>3</v>
      </c>
      <c r="L17" s="65">
        <f>VLOOKUP($A17,'Return Data'!$B$7:$R$1700,13,0)</f>
        <v>39.002400000000002</v>
      </c>
      <c r="M17" s="66">
        <f t="shared" si="4"/>
        <v>3</v>
      </c>
      <c r="N17" s="65">
        <f>VLOOKUP($A17,'Return Data'!$B$7:$R$1700,17,0)</f>
        <v>26.512</v>
      </c>
      <c r="O17" s="66">
        <f t="shared" si="5"/>
        <v>3</v>
      </c>
      <c r="P17" s="65">
        <f>VLOOKUP($A17,'Return Data'!$B$7:$R$1700,14,0)</f>
        <v>19.5505</v>
      </c>
      <c r="Q17" s="66">
        <f t="shared" si="6"/>
        <v>7</v>
      </c>
      <c r="R17" s="65">
        <f>VLOOKUP($A17,'Return Data'!$B$7:$R$1700,16,0)</f>
        <v>10.3832</v>
      </c>
      <c r="S17" s="67">
        <f t="shared" si="7"/>
        <v>5</v>
      </c>
    </row>
    <row r="18" spans="1:19" x14ac:dyDescent="0.3">
      <c r="A18" s="82" t="s">
        <v>916</v>
      </c>
      <c r="B18" s="64">
        <f>VLOOKUP($A18,'Return Data'!$B$7:$R$1700,3,0)</f>
        <v>44026</v>
      </c>
      <c r="C18" s="65">
        <f>VLOOKUP($A18,'Return Data'!$B$7:$R$1700,4,0)</f>
        <v>4332.4772999999996</v>
      </c>
      <c r="D18" s="65">
        <f>VLOOKUP($A18,'Return Data'!$B$7:$R$1700,9,0)</f>
        <v>31.035699999999999</v>
      </c>
      <c r="E18" s="66">
        <f t="shared" si="0"/>
        <v>7</v>
      </c>
      <c r="F18" s="65">
        <f>VLOOKUP($A18,'Return Data'!$B$7:$R$1700,10,0)</f>
        <v>26.9176</v>
      </c>
      <c r="G18" s="66">
        <f t="shared" si="1"/>
        <v>7</v>
      </c>
      <c r="H18" s="65">
        <f>VLOOKUP($A18,'Return Data'!$B$7:$R$1700,11,0)</f>
        <v>46.201500000000003</v>
      </c>
      <c r="I18" s="66">
        <f t="shared" si="2"/>
        <v>8</v>
      </c>
      <c r="J18" s="65">
        <f>VLOOKUP($A18,'Return Data'!$B$7:$R$1700,12,0)</f>
        <v>35.273099999999999</v>
      </c>
      <c r="K18" s="66">
        <f t="shared" si="3"/>
        <v>7</v>
      </c>
      <c r="L18" s="65">
        <f>VLOOKUP($A18,'Return Data'!$B$7:$R$1700,13,0)</f>
        <v>38.537199999999999</v>
      </c>
      <c r="M18" s="66">
        <f t="shared" si="4"/>
        <v>8</v>
      </c>
      <c r="N18" s="65">
        <f>VLOOKUP($A18,'Return Data'!$B$7:$R$1700,17,0)</f>
        <v>26.398700000000002</v>
      </c>
      <c r="O18" s="66">
        <f t="shared" si="5"/>
        <v>6</v>
      </c>
      <c r="P18" s="65">
        <f>VLOOKUP($A18,'Return Data'!$B$7:$R$1700,14,0)</f>
        <v>19.596399999999999</v>
      </c>
      <c r="Q18" s="66">
        <f t="shared" si="6"/>
        <v>5</v>
      </c>
      <c r="R18" s="65">
        <f>VLOOKUP($A18,'Return Data'!$B$7:$R$1700,16,0)</f>
        <v>12.158300000000001</v>
      </c>
      <c r="S18" s="67">
        <f t="shared" si="7"/>
        <v>2</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31.028927272727273</v>
      </c>
      <c r="E20" s="88"/>
      <c r="F20" s="89">
        <f>AVERAGE(F8:F18)</f>
        <v>26.490254545454544</v>
      </c>
      <c r="G20" s="88"/>
      <c r="H20" s="89">
        <f>AVERAGE(H8:H18)</f>
        <v>46.203318181818183</v>
      </c>
      <c r="I20" s="88"/>
      <c r="J20" s="89">
        <f>AVERAGE(J8:J18)</f>
        <v>35.398590909090913</v>
      </c>
      <c r="K20" s="88"/>
      <c r="L20" s="89">
        <f>AVERAGE(L8:L18)</f>
        <v>38.685263636363636</v>
      </c>
      <c r="M20" s="88"/>
      <c r="N20" s="89">
        <f>AVERAGE(N8:N18)</f>
        <v>26.406545454545459</v>
      </c>
      <c r="O20" s="88"/>
      <c r="P20" s="89">
        <f>AVERAGE(P8:P18)</f>
        <v>19.549918181818182</v>
      </c>
      <c r="Q20" s="88"/>
      <c r="R20" s="89">
        <f>AVERAGE(R8:R18)</f>
        <v>9.8162272727272732</v>
      </c>
      <c r="S20" s="90"/>
    </row>
    <row r="21" spans="1:19" x14ac:dyDescent="0.3">
      <c r="A21" s="87" t="s">
        <v>28</v>
      </c>
      <c r="B21" s="88"/>
      <c r="C21" s="88"/>
      <c r="D21" s="89">
        <f>MIN(D8:D18)</f>
        <v>30.035499999999999</v>
      </c>
      <c r="E21" s="88"/>
      <c r="F21" s="89">
        <f>MIN(F8:F18)</f>
        <v>20.719200000000001</v>
      </c>
      <c r="G21" s="88"/>
      <c r="H21" s="89">
        <f>MIN(H8:H18)</f>
        <v>45.263599999999997</v>
      </c>
      <c r="I21" s="88"/>
      <c r="J21" s="89">
        <f>MIN(J8:J18)</f>
        <v>34.7468</v>
      </c>
      <c r="K21" s="88"/>
      <c r="L21" s="89">
        <f>MIN(L8:L18)</f>
        <v>38.161299999999997</v>
      </c>
      <c r="M21" s="88"/>
      <c r="N21" s="89">
        <f>MIN(N8:N18)</f>
        <v>26.1066</v>
      </c>
      <c r="O21" s="88"/>
      <c r="P21" s="89">
        <f>MIN(P8:P18)</f>
        <v>19.206399999999999</v>
      </c>
      <c r="Q21" s="88"/>
      <c r="R21" s="89">
        <f>MIN(R8:R18)</f>
        <v>5.3308999999999997</v>
      </c>
      <c r="S21" s="90"/>
    </row>
    <row r="22" spans="1:19" ht="15" thickBot="1" x14ac:dyDescent="0.35">
      <c r="A22" s="91" t="s">
        <v>29</v>
      </c>
      <c r="B22" s="92"/>
      <c r="C22" s="92"/>
      <c r="D22" s="93">
        <f>MAX(D8:D18)</f>
        <v>31.744399999999999</v>
      </c>
      <c r="E22" s="92"/>
      <c r="F22" s="93">
        <f>MAX(F8:F18)</f>
        <v>27.585100000000001</v>
      </c>
      <c r="G22" s="92"/>
      <c r="H22" s="93">
        <f>MAX(H8:H18)</f>
        <v>46.911000000000001</v>
      </c>
      <c r="I22" s="92"/>
      <c r="J22" s="93">
        <f>MAX(J8:J18)</f>
        <v>36.132199999999997</v>
      </c>
      <c r="K22" s="92"/>
      <c r="L22" s="93">
        <f>MAX(L8:L18)</f>
        <v>39.207299999999996</v>
      </c>
      <c r="M22" s="92"/>
      <c r="N22" s="93">
        <f>MAX(N8:N18)</f>
        <v>26.699200000000001</v>
      </c>
      <c r="O22" s="92"/>
      <c r="P22" s="93">
        <f>MAX(P8:P18)</f>
        <v>19.732099999999999</v>
      </c>
      <c r="Q22" s="92"/>
      <c r="R22" s="93">
        <f>MAX(R8:R18)</f>
        <v>12.9962</v>
      </c>
      <c r="S22" s="94"/>
    </row>
    <row r="23" spans="1:19" x14ac:dyDescent="0.3">
      <c r="A23" s="112" t="s">
        <v>434</v>
      </c>
    </row>
    <row r="24" spans="1:19" x14ac:dyDescent="0.3">
      <c r="A24" s="14" t="s">
        <v>340</v>
      </c>
    </row>
  </sheetData>
  <sheetProtection algorithmName="SHA-512" hashValue="JPfQBsh1bndfRJYZ3CwllDAw3nw5Qph0gYvTNHWQ0uCavHSSGrgljbJKfi4MtOWkwxYpN2b7aO8jqEBX3kBWrg==" saltValue="FWbiJIHMDe4GRxbLkxxtVg=="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6C0CDA2-2F3D-4338-8001-3F9F6ECB121B}"/>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E6F57A-D4AD-476D-A511-929868B1EC83}">
  <dimension ref="A1:S24"/>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1.10937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1699</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896</v>
      </c>
      <c r="B8" s="64">
        <f>VLOOKUP($A8,'Return Data'!$B$7:$R$1700,3,0)</f>
        <v>44026</v>
      </c>
      <c r="C8" s="65">
        <f>VLOOKUP($A8,'Return Data'!$B$7:$R$1700,4,0)</f>
        <v>15.347</v>
      </c>
      <c r="D8" s="65">
        <f>VLOOKUP($A8,'Return Data'!$B$7:$R$1700,9,0)</f>
        <v>40.823799999999999</v>
      </c>
      <c r="E8" s="66">
        <f>RANK(D8,D$8:D$18,0)</f>
        <v>2</v>
      </c>
      <c r="F8" s="65">
        <f>VLOOKUP($A8,'Return Data'!$B$7:$R$1700,10,0)</f>
        <v>2.4607000000000001</v>
      </c>
      <c r="G8" s="66">
        <f>RANK(F8,F$8:F$18,0)</f>
        <v>7</v>
      </c>
      <c r="H8" s="65">
        <f>VLOOKUP($A8,'Return Data'!$B$7:$R$1700,11,0)</f>
        <v>46.117199999999997</v>
      </c>
      <c r="I8" s="66">
        <f>RANK(H8,H$8:H$18,0)</f>
        <v>10</v>
      </c>
      <c r="J8" s="65">
        <f>VLOOKUP($A8,'Return Data'!$B$7:$R$1700,12,0)</f>
        <v>32.682699999999997</v>
      </c>
      <c r="K8" s="66">
        <f>RANK(J8,J$8:J$18,0)</f>
        <v>11</v>
      </c>
      <c r="L8" s="65">
        <f>VLOOKUP($A8,'Return Data'!$B$7:$R$1700,13,0)</f>
        <v>40.448900000000002</v>
      </c>
      <c r="M8" s="66">
        <f>RANK(L8,L$8:L$18,0)</f>
        <v>9</v>
      </c>
      <c r="N8" s="65">
        <f>VLOOKUP($A8,'Return Data'!$B$7:$R$1700,17,0)</f>
        <v>25.625900000000001</v>
      </c>
      <c r="O8" s="66">
        <f>RANK(N8,N$8:N$18,0)</f>
        <v>9</v>
      </c>
      <c r="P8" s="65">
        <f>VLOOKUP($A8,'Return Data'!$B$7:$R$1700,14,0)</f>
        <v>18.356200000000001</v>
      </c>
      <c r="Q8" s="66">
        <f>RANK(P8,P$8:P$18,0)</f>
        <v>10</v>
      </c>
      <c r="R8" s="65">
        <f>VLOOKUP($A8,'Return Data'!$B$7:$R$1700,16,0)</f>
        <v>5.2808999999999999</v>
      </c>
      <c r="S8" s="67">
        <f>RANK(R8,R$8:R$18,0)</f>
        <v>7</v>
      </c>
    </row>
    <row r="9" spans="1:19" x14ac:dyDescent="0.3">
      <c r="A9" s="82" t="s">
        <v>898</v>
      </c>
      <c r="B9" s="64">
        <f>VLOOKUP($A9,'Return Data'!$B$7:$R$1700,3,0)</f>
        <v>44026</v>
      </c>
      <c r="C9" s="65">
        <f>VLOOKUP($A9,'Return Data'!$B$7:$R$1700,4,0)</f>
        <v>15.2239</v>
      </c>
      <c r="D9" s="65">
        <f>VLOOKUP($A9,'Return Data'!$B$7:$R$1700,9,0)</f>
        <v>39.583399999999997</v>
      </c>
      <c r="E9" s="66">
        <f t="shared" ref="E9:E18" si="0">RANK(D9,D$8:D$18,0)</f>
        <v>3</v>
      </c>
      <c r="F9" s="65">
        <f>VLOOKUP($A9,'Return Data'!$B$7:$R$1700,10,0)</f>
        <v>4.2511999999999999</v>
      </c>
      <c r="G9" s="66">
        <f t="shared" ref="G9:G18" si="1">RANK(F9,F$8:F$18,0)</f>
        <v>6</v>
      </c>
      <c r="H9" s="65">
        <f>VLOOKUP($A9,'Return Data'!$B$7:$R$1700,11,0)</f>
        <v>48.343499999999999</v>
      </c>
      <c r="I9" s="66">
        <f t="shared" ref="I9:I18" si="2">RANK(H9,H$8:H$18,0)</f>
        <v>3</v>
      </c>
      <c r="J9" s="65">
        <f>VLOOKUP($A9,'Return Data'!$B$7:$R$1700,12,0)</f>
        <v>35.942100000000003</v>
      </c>
      <c r="K9" s="66">
        <f t="shared" ref="K9:K18" si="3">RANK(J9,J$8:J$18,0)</f>
        <v>7</v>
      </c>
      <c r="L9" s="65">
        <f>VLOOKUP($A9,'Return Data'!$B$7:$R$1700,13,0)</f>
        <v>41.573</v>
      </c>
      <c r="M9" s="66">
        <f t="shared" ref="M9:M18" si="4">RANK(L9,L$8:L$18,0)</f>
        <v>4</v>
      </c>
      <c r="N9" s="65">
        <f>VLOOKUP($A9,'Return Data'!$B$7:$R$1700,17,0)</f>
        <v>25.877600000000001</v>
      </c>
      <c r="O9" s="66">
        <f t="shared" ref="O9:O18" si="5">RANK(N9,N$8:N$18,0)</f>
        <v>7</v>
      </c>
      <c r="P9" s="65">
        <f>VLOOKUP($A9,'Return Data'!$B$7:$R$1700,14,0)</f>
        <v>18.423200000000001</v>
      </c>
      <c r="Q9" s="66">
        <f t="shared" ref="Q9:Q18" si="6">RANK(P9,P$8:P$18,0)</f>
        <v>9</v>
      </c>
      <c r="R9" s="65">
        <f>VLOOKUP($A9,'Return Data'!$B$7:$R$1700,16,0)</f>
        <v>4.9264000000000001</v>
      </c>
      <c r="S9" s="67">
        <f t="shared" ref="S9:S18" si="7">RANK(R9,R$8:R$18,0)</f>
        <v>9</v>
      </c>
    </row>
    <row r="10" spans="1:19" x14ac:dyDescent="0.3">
      <c r="A10" s="82" t="s">
        <v>899</v>
      </c>
      <c r="B10" s="64">
        <f>VLOOKUP($A10,'Return Data'!$B$7:$R$1700,3,0)</f>
        <v>44026</v>
      </c>
      <c r="C10" s="65">
        <f>VLOOKUP($A10,'Return Data'!$B$7:$R$1700,4,0)</f>
        <v>20.068899999999999</v>
      </c>
      <c r="D10" s="65">
        <f>VLOOKUP($A10,'Return Data'!$B$7:$R$1700,9,0)</f>
        <v>119.0027</v>
      </c>
      <c r="E10" s="66">
        <f t="shared" si="0"/>
        <v>1</v>
      </c>
      <c r="F10" s="65">
        <f>VLOOKUP($A10,'Return Data'!$B$7:$R$1700,10,0)</f>
        <v>127.3152</v>
      </c>
      <c r="G10" s="66">
        <f t="shared" si="1"/>
        <v>1</v>
      </c>
      <c r="H10" s="65">
        <f>VLOOKUP($A10,'Return Data'!$B$7:$R$1700,11,0)</f>
        <v>87.855500000000006</v>
      </c>
      <c r="I10" s="66">
        <f t="shared" si="2"/>
        <v>1</v>
      </c>
      <c r="J10" s="65">
        <f>VLOOKUP($A10,'Return Data'!$B$7:$R$1700,12,0)</f>
        <v>63.839399999999998</v>
      </c>
      <c r="K10" s="66">
        <f t="shared" si="3"/>
        <v>1</v>
      </c>
      <c r="L10" s="65">
        <f>VLOOKUP($A10,'Return Data'!$B$7:$R$1700,13,0)</f>
        <v>53.966999999999999</v>
      </c>
      <c r="M10" s="66">
        <f t="shared" si="4"/>
        <v>1</v>
      </c>
      <c r="N10" s="65">
        <f>VLOOKUP($A10,'Return Data'!$B$7:$R$1700,17,0)</f>
        <v>33.6036</v>
      </c>
      <c r="O10" s="66">
        <f t="shared" si="5"/>
        <v>1</v>
      </c>
      <c r="P10" s="65">
        <f>VLOOKUP($A10,'Return Data'!$B$7:$R$1700,14,0)</f>
        <v>18.935600000000001</v>
      </c>
      <c r="Q10" s="66">
        <f t="shared" si="6"/>
        <v>8</v>
      </c>
      <c r="R10" s="65">
        <f>VLOOKUP($A10,'Return Data'!$B$7:$R$1700,16,0)</f>
        <v>5.5744999999999996</v>
      </c>
      <c r="S10" s="67">
        <f t="shared" si="7"/>
        <v>5</v>
      </c>
    </row>
    <row r="11" spans="1:19" x14ac:dyDescent="0.3">
      <c r="A11" s="82" t="s">
        <v>901</v>
      </c>
      <c r="B11" s="64">
        <f>VLOOKUP($A11,'Return Data'!$B$7:$R$1700,3,0)</f>
        <v>44026</v>
      </c>
      <c r="C11" s="65">
        <f>VLOOKUP($A11,'Return Data'!$B$7:$R$1700,4,0)</f>
        <v>15.7568</v>
      </c>
      <c r="D11" s="65">
        <f>VLOOKUP($A11,'Return Data'!$B$7:$R$1700,9,0)</f>
        <v>33.532899999999998</v>
      </c>
      <c r="E11" s="66">
        <f t="shared" si="0"/>
        <v>8</v>
      </c>
      <c r="F11" s="65">
        <f>VLOOKUP($A11,'Return Data'!$B$7:$R$1700,10,0)</f>
        <v>1.7246999999999999</v>
      </c>
      <c r="G11" s="66">
        <f t="shared" si="1"/>
        <v>8</v>
      </c>
      <c r="H11" s="65">
        <f>VLOOKUP($A11,'Return Data'!$B$7:$R$1700,11,0)</f>
        <v>48.856099999999998</v>
      </c>
      <c r="I11" s="66">
        <f t="shared" si="2"/>
        <v>2</v>
      </c>
      <c r="J11" s="65">
        <f>VLOOKUP($A11,'Return Data'!$B$7:$R$1700,12,0)</f>
        <v>36.698900000000002</v>
      </c>
      <c r="K11" s="66">
        <f t="shared" si="3"/>
        <v>4</v>
      </c>
      <c r="L11" s="65">
        <f>VLOOKUP($A11,'Return Data'!$B$7:$R$1700,13,0)</f>
        <v>40.467500000000001</v>
      </c>
      <c r="M11" s="66">
        <f t="shared" si="4"/>
        <v>8</v>
      </c>
      <c r="N11" s="65">
        <f>VLOOKUP($A11,'Return Data'!$B$7:$R$1700,17,0)</f>
        <v>26.110800000000001</v>
      </c>
      <c r="O11" s="66">
        <f t="shared" si="5"/>
        <v>5</v>
      </c>
      <c r="P11" s="65">
        <f>VLOOKUP($A11,'Return Data'!$B$7:$R$1700,14,0)</f>
        <v>19.0228</v>
      </c>
      <c r="Q11" s="66">
        <f t="shared" si="6"/>
        <v>7</v>
      </c>
      <c r="R11" s="65">
        <f>VLOOKUP($A11,'Return Data'!$B$7:$R$1700,16,0)</f>
        <v>5.3609</v>
      </c>
      <c r="S11" s="67">
        <f t="shared" si="7"/>
        <v>6</v>
      </c>
    </row>
    <row r="12" spans="1:19" x14ac:dyDescent="0.3">
      <c r="A12" s="82" t="s">
        <v>903</v>
      </c>
      <c r="B12" s="64">
        <f>VLOOKUP($A12,'Return Data'!$B$7:$R$1700,3,0)</f>
        <v>44026</v>
      </c>
      <c r="C12" s="65">
        <f>VLOOKUP($A12,'Return Data'!$B$7:$R$1700,4,0)</f>
        <v>16.309899999999999</v>
      </c>
      <c r="D12" s="65">
        <f>VLOOKUP($A12,'Return Data'!$B$7:$R$1700,9,0)</f>
        <v>35.091500000000003</v>
      </c>
      <c r="E12" s="66">
        <f t="shared" si="0"/>
        <v>6</v>
      </c>
      <c r="F12" s="65">
        <f>VLOOKUP($A12,'Return Data'!$B$7:$R$1700,10,0)</f>
        <v>-0.158</v>
      </c>
      <c r="G12" s="66">
        <f t="shared" si="1"/>
        <v>9</v>
      </c>
      <c r="H12" s="65">
        <f>VLOOKUP($A12,'Return Data'!$B$7:$R$1700,11,0)</f>
        <v>47.264200000000002</v>
      </c>
      <c r="I12" s="66">
        <f t="shared" si="2"/>
        <v>6</v>
      </c>
      <c r="J12" s="65">
        <f>VLOOKUP($A12,'Return Data'!$B$7:$R$1700,12,0)</f>
        <v>36.997500000000002</v>
      </c>
      <c r="K12" s="66">
        <f t="shared" si="3"/>
        <v>2</v>
      </c>
      <c r="L12" s="65">
        <f>VLOOKUP($A12,'Return Data'!$B$7:$R$1700,13,0)</f>
        <v>40.493099999999998</v>
      </c>
      <c r="M12" s="66">
        <f t="shared" si="4"/>
        <v>7</v>
      </c>
      <c r="N12" s="65">
        <f>VLOOKUP($A12,'Return Data'!$B$7:$R$1700,17,0)</f>
        <v>25.647600000000001</v>
      </c>
      <c r="O12" s="66">
        <f t="shared" si="5"/>
        <v>8</v>
      </c>
      <c r="P12" s="65">
        <f>VLOOKUP($A12,'Return Data'!$B$7:$R$1700,14,0)</f>
        <v>19.194600000000001</v>
      </c>
      <c r="Q12" s="66">
        <f t="shared" si="6"/>
        <v>5</v>
      </c>
      <c r="R12" s="65">
        <f>VLOOKUP($A12,'Return Data'!$B$7:$R$1700,16,0)</f>
        <v>5.7401999999999997</v>
      </c>
      <c r="S12" s="67">
        <f t="shared" si="7"/>
        <v>4</v>
      </c>
    </row>
    <row r="13" spans="1:19" x14ac:dyDescent="0.3">
      <c r="A13" s="82" t="s">
        <v>905</v>
      </c>
      <c r="B13" s="64">
        <f>VLOOKUP($A13,'Return Data'!$B$7:$R$1700,3,0)</f>
        <v>44026</v>
      </c>
      <c r="C13" s="65">
        <f>VLOOKUP($A13,'Return Data'!$B$7:$R$1700,4,0)</f>
        <v>13.6386</v>
      </c>
      <c r="D13" s="65">
        <f>VLOOKUP($A13,'Return Data'!$B$7:$R$1700,9,0)</f>
        <v>-7.1638000000000002</v>
      </c>
      <c r="E13" s="66">
        <f t="shared" si="0"/>
        <v>11</v>
      </c>
      <c r="F13" s="65">
        <f>VLOOKUP($A13,'Return Data'!$B$7:$R$1700,10,0)</f>
        <v>26.796700000000001</v>
      </c>
      <c r="G13" s="66">
        <f t="shared" si="1"/>
        <v>2</v>
      </c>
      <c r="H13" s="65">
        <f>VLOOKUP($A13,'Return Data'!$B$7:$R$1700,11,0)</f>
        <v>45.199800000000003</v>
      </c>
      <c r="I13" s="66">
        <f t="shared" si="2"/>
        <v>11</v>
      </c>
      <c r="J13" s="65">
        <f>VLOOKUP($A13,'Return Data'!$B$7:$R$1700,12,0)</f>
        <v>34.481400000000001</v>
      </c>
      <c r="K13" s="66">
        <f t="shared" si="3"/>
        <v>10</v>
      </c>
      <c r="L13" s="65">
        <f>VLOOKUP($A13,'Return Data'!$B$7:$R$1700,13,0)</f>
        <v>37.349600000000002</v>
      </c>
      <c r="M13" s="66">
        <f t="shared" si="4"/>
        <v>10</v>
      </c>
      <c r="N13" s="65">
        <f>VLOOKUP($A13,'Return Data'!$B$7:$R$1700,17,0)</f>
        <v>25.144200000000001</v>
      </c>
      <c r="O13" s="66">
        <f t="shared" si="5"/>
        <v>10</v>
      </c>
      <c r="P13" s="65">
        <f>VLOOKUP($A13,'Return Data'!$B$7:$R$1700,14,0)</f>
        <v>18.1858</v>
      </c>
      <c r="Q13" s="66">
        <f t="shared" si="6"/>
        <v>11</v>
      </c>
      <c r="R13" s="65">
        <f>VLOOKUP($A13,'Return Data'!$B$7:$R$1700,16,0)</f>
        <v>3.9956999999999998</v>
      </c>
      <c r="S13" s="67">
        <f t="shared" si="7"/>
        <v>11</v>
      </c>
    </row>
    <row r="14" spans="1:19" x14ac:dyDescent="0.3">
      <c r="A14" s="82" t="s">
        <v>907</v>
      </c>
      <c r="B14" s="64">
        <f>VLOOKUP($A14,'Return Data'!$B$7:$R$1700,3,0)</f>
        <v>44026</v>
      </c>
      <c r="C14" s="65">
        <f>VLOOKUP($A14,'Return Data'!$B$7:$R$1700,4,0)</f>
        <v>14.885400000000001</v>
      </c>
      <c r="D14" s="65">
        <f>VLOOKUP($A14,'Return Data'!$B$7:$R$1700,9,0)</f>
        <v>31.845300000000002</v>
      </c>
      <c r="E14" s="66">
        <f t="shared" si="0"/>
        <v>10</v>
      </c>
      <c r="F14" s="65">
        <f>VLOOKUP($A14,'Return Data'!$B$7:$R$1700,10,0)</f>
        <v>16.8719</v>
      </c>
      <c r="G14" s="66">
        <f t="shared" si="1"/>
        <v>3</v>
      </c>
      <c r="H14" s="65">
        <f>VLOOKUP($A14,'Return Data'!$B$7:$R$1700,11,0)</f>
        <v>47.607900000000001</v>
      </c>
      <c r="I14" s="66">
        <f t="shared" si="2"/>
        <v>5</v>
      </c>
      <c r="J14" s="65">
        <f>VLOOKUP($A14,'Return Data'!$B$7:$R$1700,12,0)</f>
        <v>34.684899999999999</v>
      </c>
      <c r="K14" s="66">
        <f t="shared" si="3"/>
        <v>9</v>
      </c>
      <c r="L14" s="65">
        <f>VLOOKUP($A14,'Return Data'!$B$7:$R$1700,13,0)</f>
        <v>37.106699999999996</v>
      </c>
      <c r="M14" s="66">
        <f t="shared" si="4"/>
        <v>11</v>
      </c>
      <c r="N14" s="65">
        <f>VLOOKUP($A14,'Return Data'!$B$7:$R$1700,17,0)</f>
        <v>22.631799999999998</v>
      </c>
      <c r="O14" s="66">
        <f t="shared" si="5"/>
        <v>11</v>
      </c>
      <c r="P14" s="65">
        <f>VLOOKUP($A14,'Return Data'!$B$7:$R$1700,14,0)</f>
        <v>19.879300000000001</v>
      </c>
      <c r="Q14" s="66">
        <f t="shared" si="6"/>
        <v>1</v>
      </c>
      <c r="R14" s="65">
        <f>VLOOKUP($A14,'Return Data'!$B$7:$R$1700,16,0)</f>
        <v>4.7264999999999997</v>
      </c>
      <c r="S14" s="67">
        <f t="shared" si="7"/>
        <v>10</v>
      </c>
    </row>
    <row r="15" spans="1:19" x14ac:dyDescent="0.3">
      <c r="A15" s="82" t="s">
        <v>909</v>
      </c>
      <c r="B15" s="64">
        <f>VLOOKUP($A15,'Return Data'!$B$7:$R$1700,3,0)</f>
        <v>44026</v>
      </c>
      <c r="C15" s="65">
        <f>VLOOKUP($A15,'Return Data'!$B$7:$R$1700,4,0)</f>
        <v>20.357199999999999</v>
      </c>
      <c r="D15" s="65">
        <f>VLOOKUP($A15,'Return Data'!$B$7:$R$1700,9,0)</f>
        <v>34.978400000000001</v>
      </c>
      <c r="E15" s="66">
        <f t="shared" si="0"/>
        <v>7</v>
      </c>
      <c r="F15" s="65">
        <f>VLOOKUP($A15,'Return Data'!$B$7:$R$1700,10,0)</f>
        <v>-4.8453999999999997</v>
      </c>
      <c r="G15" s="66">
        <f t="shared" si="1"/>
        <v>10</v>
      </c>
      <c r="H15" s="65">
        <f>VLOOKUP($A15,'Return Data'!$B$7:$R$1700,11,0)</f>
        <v>46.671100000000003</v>
      </c>
      <c r="I15" s="66">
        <f t="shared" si="2"/>
        <v>9</v>
      </c>
      <c r="J15" s="65">
        <f>VLOOKUP($A15,'Return Data'!$B$7:$R$1700,12,0)</f>
        <v>34.936900000000001</v>
      </c>
      <c r="K15" s="66">
        <f t="shared" si="3"/>
        <v>8</v>
      </c>
      <c r="L15" s="65">
        <f>VLOOKUP($A15,'Return Data'!$B$7:$R$1700,13,0)</f>
        <v>41.886499999999998</v>
      </c>
      <c r="M15" s="66">
        <f t="shared" si="4"/>
        <v>2</v>
      </c>
      <c r="N15" s="65">
        <f>VLOOKUP($A15,'Return Data'!$B$7:$R$1700,17,0)</f>
        <v>27.217400000000001</v>
      </c>
      <c r="O15" s="66">
        <f t="shared" si="5"/>
        <v>2</v>
      </c>
      <c r="P15" s="65">
        <f>VLOOKUP($A15,'Return Data'!$B$7:$R$1700,14,0)</f>
        <v>19.549299999999999</v>
      </c>
      <c r="Q15" s="66">
        <f t="shared" si="6"/>
        <v>2</v>
      </c>
      <c r="R15" s="65">
        <f>VLOOKUP($A15,'Return Data'!$B$7:$R$1700,16,0)</f>
        <v>7.9322999999999997</v>
      </c>
      <c r="S15" s="67">
        <f t="shared" si="7"/>
        <v>1</v>
      </c>
    </row>
    <row r="16" spans="1:19" x14ac:dyDescent="0.3">
      <c r="A16" s="82" t="s">
        <v>911</v>
      </c>
      <c r="B16" s="64">
        <f>VLOOKUP($A16,'Return Data'!$B$7:$R$1700,3,0)</f>
        <v>44026</v>
      </c>
      <c r="C16" s="65">
        <f>VLOOKUP($A16,'Return Data'!$B$7:$R$1700,4,0)</f>
        <v>20.2788</v>
      </c>
      <c r="D16" s="65">
        <f>VLOOKUP($A16,'Return Data'!$B$7:$R$1700,9,0)</f>
        <v>35.625999999999998</v>
      </c>
      <c r="E16" s="66">
        <f t="shared" si="0"/>
        <v>5</v>
      </c>
      <c r="F16" s="65">
        <f>VLOOKUP($A16,'Return Data'!$B$7:$R$1700,10,0)</f>
        <v>5.6553000000000004</v>
      </c>
      <c r="G16" s="66">
        <f t="shared" si="1"/>
        <v>5</v>
      </c>
      <c r="H16" s="65">
        <f>VLOOKUP($A16,'Return Data'!$B$7:$R$1700,11,0)</f>
        <v>48.031100000000002</v>
      </c>
      <c r="I16" s="66">
        <f t="shared" si="2"/>
        <v>4</v>
      </c>
      <c r="J16" s="65">
        <f>VLOOKUP($A16,'Return Data'!$B$7:$R$1700,12,0)</f>
        <v>36.684899999999999</v>
      </c>
      <c r="K16" s="66">
        <f t="shared" si="3"/>
        <v>5</v>
      </c>
      <c r="L16" s="65">
        <f>VLOOKUP($A16,'Return Data'!$B$7:$R$1700,13,0)</f>
        <v>41.4621</v>
      </c>
      <c r="M16" s="66">
        <f t="shared" si="4"/>
        <v>5</v>
      </c>
      <c r="N16" s="65">
        <f>VLOOKUP($A16,'Return Data'!$B$7:$R$1700,17,0)</f>
        <v>26.0975</v>
      </c>
      <c r="O16" s="66">
        <f t="shared" si="5"/>
        <v>6</v>
      </c>
      <c r="P16" s="65">
        <f>VLOOKUP($A16,'Return Data'!$B$7:$R$1700,14,0)</f>
        <v>19.046600000000002</v>
      </c>
      <c r="Q16" s="66">
        <f t="shared" si="6"/>
        <v>6</v>
      </c>
      <c r="R16" s="65">
        <f>VLOOKUP($A16,'Return Data'!$B$7:$R$1700,16,0)</f>
        <v>7.8445</v>
      </c>
      <c r="S16" s="67">
        <f t="shared" si="7"/>
        <v>2</v>
      </c>
    </row>
    <row r="17" spans="1:19" x14ac:dyDescent="0.3">
      <c r="A17" s="82" t="s">
        <v>913</v>
      </c>
      <c r="B17" s="64">
        <f>VLOOKUP($A17,'Return Data'!$B$7:$R$1700,3,0)</f>
        <v>44026</v>
      </c>
      <c r="C17" s="65">
        <f>VLOOKUP($A17,'Return Data'!$B$7:$R$1700,4,0)</f>
        <v>19.903199999999998</v>
      </c>
      <c r="D17" s="65">
        <f>VLOOKUP($A17,'Return Data'!$B$7:$R$1700,9,0)</f>
        <v>33.052300000000002</v>
      </c>
      <c r="E17" s="66">
        <f t="shared" si="0"/>
        <v>9</v>
      </c>
      <c r="F17" s="65">
        <f>VLOOKUP($A17,'Return Data'!$B$7:$R$1700,10,0)</f>
        <v>10.418699999999999</v>
      </c>
      <c r="G17" s="66">
        <f t="shared" si="1"/>
        <v>4</v>
      </c>
      <c r="H17" s="65">
        <f>VLOOKUP($A17,'Return Data'!$B$7:$R$1700,11,0)</f>
        <v>46.971699999999998</v>
      </c>
      <c r="I17" s="66">
        <f t="shared" si="2"/>
        <v>7</v>
      </c>
      <c r="J17" s="65">
        <f>VLOOKUP($A17,'Return Data'!$B$7:$R$1700,12,0)</f>
        <v>36.2029</v>
      </c>
      <c r="K17" s="66">
        <f t="shared" si="3"/>
        <v>6</v>
      </c>
      <c r="L17" s="65">
        <f>VLOOKUP($A17,'Return Data'!$B$7:$R$1700,13,0)</f>
        <v>40.973999999999997</v>
      </c>
      <c r="M17" s="66">
        <f t="shared" si="4"/>
        <v>6</v>
      </c>
      <c r="N17" s="65">
        <f>VLOOKUP($A17,'Return Data'!$B$7:$R$1700,17,0)</f>
        <v>26.2254</v>
      </c>
      <c r="O17" s="66">
        <f t="shared" si="5"/>
        <v>4</v>
      </c>
      <c r="P17" s="65">
        <f>VLOOKUP($A17,'Return Data'!$B$7:$R$1700,14,0)</f>
        <v>19.4422</v>
      </c>
      <c r="Q17" s="66">
        <f t="shared" si="6"/>
        <v>3</v>
      </c>
      <c r="R17" s="65">
        <f>VLOOKUP($A17,'Return Data'!$B$7:$R$1700,16,0)</f>
        <v>7.8022</v>
      </c>
      <c r="S17" s="67">
        <f t="shared" si="7"/>
        <v>3</v>
      </c>
    </row>
    <row r="18" spans="1:19" x14ac:dyDescent="0.3">
      <c r="A18" s="82" t="s">
        <v>914</v>
      </c>
      <c r="B18" s="64">
        <f>VLOOKUP($A18,'Return Data'!$B$7:$R$1700,3,0)</f>
        <v>44026</v>
      </c>
      <c r="C18" s="65">
        <f>VLOOKUP($A18,'Return Data'!$B$7:$R$1700,4,0)</f>
        <v>15.3073</v>
      </c>
      <c r="D18" s="65">
        <f>VLOOKUP($A18,'Return Data'!$B$7:$R$1700,9,0)</f>
        <v>36.361499999999999</v>
      </c>
      <c r="E18" s="66">
        <f t="shared" si="0"/>
        <v>4</v>
      </c>
      <c r="F18" s="65">
        <f>VLOOKUP($A18,'Return Data'!$B$7:$R$1700,10,0)</f>
        <v>-26.770099999999999</v>
      </c>
      <c r="G18" s="66">
        <f t="shared" si="1"/>
        <v>11</v>
      </c>
      <c r="H18" s="65">
        <f>VLOOKUP($A18,'Return Data'!$B$7:$R$1700,11,0)</f>
        <v>46.785400000000003</v>
      </c>
      <c r="I18" s="66">
        <f t="shared" si="2"/>
        <v>8</v>
      </c>
      <c r="J18" s="65">
        <f>VLOOKUP($A18,'Return Data'!$B$7:$R$1700,12,0)</f>
        <v>36.744</v>
      </c>
      <c r="K18" s="66">
        <f t="shared" si="3"/>
        <v>3</v>
      </c>
      <c r="L18" s="65">
        <f>VLOOKUP($A18,'Return Data'!$B$7:$R$1700,13,0)</f>
        <v>41.8157</v>
      </c>
      <c r="M18" s="66">
        <f t="shared" si="4"/>
        <v>3</v>
      </c>
      <c r="N18" s="65">
        <f>VLOOKUP($A18,'Return Data'!$B$7:$R$1700,17,0)</f>
        <v>26.348400000000002</v>
      </c>
      <c r="O18" s="66">
        <f t="shared" si="5"/>
        <v>3</v>
      </c>
      <c r="P18" s="65">
        <f>VLOOKUP($A18,'Return Data'!$B$7:$R$1700,14,0)</f>
        <v>19.3202</v>
      </c>
      <c r="Q18" s="66">
        <f t="shared" si="6"/>
        <v>4</v>
      </c>
      <c r="R18" s="65">
        <f>VLOOKUP($A18,'Return Data'!$B$7:$R$1700,16,0)</f>
        <v>4.9318</v>
      </c>
      <c r="S18" s="67">
        <f t="shared" si="7"/>
        <v>8</v>
      </c>
    </row>
    <row r="19" spans="1:19" x14ac:dyDescent="0.3">
      <c r="A19" s="83"/>
      <c r="B19" s="84"/>
      <c r="C19" s="84"/>
      <c r="D19" s="85"/>
      <c r="E19" s="84"/>
      <c r="F19" s="85"/>
      <c r="G19" s="84"/>
      <c r="H19" s="85"/>
      <c r="I19" s="84"/>
      <c r="J19" s="85"/>
      <c r="K19" s="84"/>
      <c r="L19" s="85"/>
      <c r="M19" s="84"/>
      <c r="N19" s="85"/>
      <c r="O19" s="84"/>
      <c r="P19" s="85"/>
      <c r="Q19" s="84"/>
      <c r="R19" s="85"/>
      <c r="S19" s="86"/>
    </row>
    <row r="20" spans="1:19" x14ac:dyDescent="0.3">
      <c r="A20" s="87" t="s">
        <v>27</v>
      </c>
      <c r="B20" s="88"/>
      <c r="C20" s="88"/>
      <c r="D20" s="89">
        <f>AVERAGE(D8:D18)</f>
        <v>39.339454545454544</v>
      </c>
      <c r="E20" s="88"/>
      <c r="F20" s="89">
        <f>AVERAGE(F8:F18)</f>
        <v>14.883718181818184</v>
      </c>
      <c r="G20" s="88"/>
      <c r="H20" s="89">
        <f>AVERAGE(H8:H18)</f>
        <v>50.882136363636363</v>
      </c>
      <c r="I20" s="88"/>
      <c r="J20" s="89">
        <f>AVERAGE(J8:J18)</f>
        <v>38.17232727272728</v>
      </c>
      <c r="K20" s="88"/>
      <c r="L20" s="89">
        <f>AVERAGE(L8:L18)</f>
        <v>41.59491818181818</v>
      </c>
      <c r="M20" s="88"/>
      <c r="N20" s="89">
        <f>AVERAGE(N8:N18)</f>
        <v>26.411836363636368</v>
      </c>
      <c r="O20" s="88"/>
      <c r="P20" s="89">
        <f>AVERAGE(P8:P18)</f>
        <v>19.032345454545453</v>
      </c>
      <c r="Q20" s="88"/>
      <c r="R20" s="89">
        <f>AVERAGE(R8:R18)</f>
        <v>5.8287181818181812</v>
      </c>
      <c r="S20" s="90"/>
    </row>
    <row r="21" spans="1:19" x14ac:dyDescent="0.3">
      <c r="A21" s="87" t="s">
        <v>28</v>
      </c>
      <c r="B21" s="88"/>
      <c r="C21" s="88"/>
      <c r="D21" s="89">
        <f>MIN(D8:D18)</f>
        <v>-7.1638000000000002</v>
      </c>
      <c r="E21" s="88"/>
      <c r="F21" s="89">
        <f>MIN(F8:F18)</f>
        <v>-26.770099999999999</v>
      </c>
      <c r="G21" s="88"/>
      <c r="H21" s="89">
        <f>MIN(H8:H18)</f>
        <v>45.199800000000003</v>
      </c>
      <c r="I21" s="88"/>
      <c r="J21" s="89">
        <f>MIN(J8:J18)</f>
        <v>32.682699999999997</v>
      </c>
      <c r="K21" s="88"/>
      <c r="L21" s="89">
        <f>MIN(L8:L18)</f>
        <v>37.106699999999996</v>
      </c>
      <c r="M21" s="88"/>
      <c r="N21" s="89">
        <f>MIN(N8:N18)</f>
        <v>22.631799999999998</v>
      </c>
      <c r="O21" s="88"/>
      <c r="P21" s="89">
        <f>MIN(P8:P18)</f>
        <v>18.1858</v>
      </c>
      <c r="Q21" s="88"/>
      <c r="R21" s="89">
        <f>MIN(R8:R18)</f>
        <v>3.9956999999999998</v>
      </c>
      <c r="S21" s="90"/>
    </row>
    <row r="22" spans="1:19" ht="15" thickBot="1" x14ac:dyDescent="0.35">
      <c r="A22" s="91" t="s">
        <v>29</v>
      </c>
      <c r="B22" s="92"/>
      <c r="C22" s="92"/>
      <c r="D22" s="93">
        <f>MAX(D8:D18)</f>
        <v>119.0027</v>
      </c>
      <c r="E22" s="92"/>
      <c r="F22" s="93">
        <f>MAX(F8:F18)</f>
        <v>127.3152</v>
      </c>
      <c r="G22" s="92"/>
      <c r="H22" s="93">
        <f>MAX(H8:H18)</f>
        <v>87.855500000000006</v>
      </c>
      <c r="I22" s="92"/>
      <c r="J22" s="93">
        <f>MAX(J8:J18)</f>
        <v>63.839399999999998</v>
      </c>
      <c r="K22" s="92"/>
      <c r="L22" s="93">
        <f>MAX(L8:L18)</f>
        <v>53.966999999999999</v>
      </c>
      <c r="M22" s="92"/>
      <c r="N22" s="93">
        <f>MAX(N8:N18)</f>
        <v>33.6036</v>
      </c>
      <c r="O22" s="92"/>
      <c r="P22" s="93">
        <f>MAX(P8:P18)</f>
        <v>19.879300000000001</v>
      </c>
      <c r="Q22" s="92"/>
      <c r="R22" s="93">
        <f>MAX(R8:R18)</f>
        <v>7.9322999999999997</v>
      </c>
      <c r="S22" s="94"/>
    </row>
    <row r="23" spans="1:19" x14ac:dyDescent="0.3">
      <c r="A23" s="112" t="s">
        <v>434</v>
      </c>
    </row>
    <row r="24" spans="1:19" x14ac:dyDescent="0.3">
      <c r="A24" s="14" t="s">
        <v>340</v>
      </c>
    </row>
  </sheetData>
  <sheetProtection algorithmName="SHA-512" hashValue="ObSdGlsydl2GA65Jtb+EJDs73tFFMA/2kBFB9sh1rrvC7ukvJkP/tvBde9kXYXj51eLgtizzVONMrJFfSQ2ujw==" saltValue="hHN83+BxqDVFDdzKiETb8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1E85FE8-8434-496A-8AA0-6728B7E3E6C4}"/>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69E6EA-122C-4B67-BB6F-04E19A618DFE}">
  <dimension ref="A1:T42"/>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1650</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976</v>
      </c>
      <c r="B8" s="64">
        <f>VLOOKUP($A8,'Return Data'!$B$7:$R$1700,3,0)</f>
        <v>44026</v>
      </c>
      <c r="C8" s="65">
        <f>VLOOKUP($A8,'Return Data'!$B$7:$R$1700,4,0)</f>
        <v>215.59</v>
      </c>
      <c r="D8" s="65">
        <f>VLOOKUP($A8,'Return Data'!$B$7:$R$1700,10,0)</f>
        <v>15.6599</v>
      </c>
      <c r="E8" s="66">
        <f>RANK(D8,D$8:D$36,0)</f>
        <v>11</v>
      </c>
      <c r="F8" s="65">
        <f>VLOOKUP($A8,'Return Data'!$B$7:$R$1700,11,0)</f>
        <v>-14.264699999999999</v>
      </c>
      <c r="G8" s="66">
        <f>RANK(F8,F$8:F$36,0)</f>
        <v>22</v>
      </c>
      <c r="H8" s="65">
        <f>VLOOKUP($A8,'Return Data'!$B$7:$R$1700,12,0)</f>
        <v>-6.5091000000000001</v>
      </c>
      <c r="I8" s="66">
        <f>RANK(H8,H$8:H$36,0)</f>
        <v>18</v>
      </c>
      <c r="J8" s="65">
        <f>VLOOKUP($A8,'Return Data'!$B$7:$R$1700,13,0)</f>
        <v>-9.1754999999999995</v>
      </c>
      <c r="K8" s="66">
        <f>RANK(J8,J$8:J$36,0)</f>
        <v>24</v>
      </c>
      <c r="L8" s="65">
        <f>VLOOKUP($A8,'Return Data'!$B$7:$R$1700,17,0)</f>
        <v>-2.7309000000000001</v>
      </c>
      <c r="M8" s="66">
        <f>RANK(L8,L$8:L$36,0)</f>
        <v>23</v>
      </c>
      <c r="N8" s="65">
        <f>VLOOKUP($A8,'Return Data'!$B$7:$R$1700,14,0)</f>
        <v>-0.21379999999999999</v>
      </c>
      <c r="O8" s="66">
        <f>RANK(N8,N$8:N$36,0)</f>
        <v>24</v>
      </c>
      <c r="P8" s="65">
        <f>VLOOKUP($A8,'Return Data'!$B$7:$R$1700,15,0)</f>
        <v>4.8954000000000004</v>
      </c>
      <c r="Q8" s="66">
        <f>RANK(P8,P$8:P$36,0)</f>
        <v>17</v>
      </c>
      <c r="R8" s="65">
        <f>VLOOKUP($A8,'Return Data'!$B$7:$R$1700,16,0)</f>
        <v>10.694800000000001</v>
      </c>
      <c r="S8" s="67">
        <f>RANK(R8,R$8:R$36,0)</f>
        <v>10</v>
      </c>
    </row>
    <row r="9" spans="1:20" x14ac:dyDescent="0.3">
      <c r="A9" s="63" t="s">
        <v>977</v>
      </c>
      <c r="B9" s="64">
        <f>VLOOKUP($A9,'Return Data'!$B$7:$R$1700,3,0)</f>
        <v>44026</v>
      </c>
      <c r="C9" s="65">
        <f>VLOOKUP($A9,'Return Data'!$B$7:$R$1700,4,0)</f>
        <v>31.9</v>
      </c>
      <c r="D9" s="65">
        <f>VLOOKUP($A9,'Return Data'!$B$7:$R$1700,10,0)</f>
        <v>9.9620999999999995</v>
      </c>
      <c r="E9" s="66">
        <f t="shared" ref="E9:E36" si="0">RANK(D9,D$8:D$36,0)</f>
        <v>28</v>
      </c>
      <c r="F9" s="65">
        <f>VLOOKUP($A9,'Return Data'!$B$7:$R$1700,11,0)</f>
        <v>-9.4521999999999995</v>
      </c>
      <c r="G9" s="66">
        <f t="shared" ref="G9:G36" si="1">RANK(F9,F$8:F$36,0)</f>
        <v>3</v>
      </c>
      <c r="H9" s="65">
        <f>VLOOKUP($A9,'Return Data'!$B$7:$R$1700,12,0)</f>
        <v>-4.1466000000000003</v>
      </c>
      <c r="I9" s="66">
        <f t="shared" ref="I9:I36" si="2">RANK(H9,H$8:H$36,0)</f>
        <v>12</v>
      </c>
      <c r="J9" s="65">
        <f>VLOOKUP($A9,'Return Data'!$B$7:$R$1700,13,0)</f>
        <v>1.3664000000000001</v>
      </c>
      <c r="K9" s="66">
        <f t="shared" ref="K9:K36" si="3">RANK(J9,J$8:J$36,0)</f>
        <v>3</v>
      </c>
      <c r="L9" s="65">
        <f>VLOOKUP($A9,'Return Data'!$B$7:$R$1700,17,0)</f>
        <v>3.1436999999999999</v>
      </c>
      <c r="M9" s="66">
        <f t="shared" ref="M9:M36" si="4">RANK(L9,L$8:L$36,0)</f>
        <v>3</v>
      </c>
      <c r="N9" s="65">
        <f>VLOOKUP($A9,'Return Data'!$B$7:$R$1700,14,0)</f>
        <v>9.7878000000000007</v>
      </c>
      <c r="O9" s="66">
        <f t="shared" ref="O9:O36" si="5">RANK(N9,N$8:N$36,0)</f>
        <v>1</v>
      </c>
      <c r="P9" s="65">
        <f>VLOOKUP($A9,'Return Data'!$B$7:$R$1700,15,0)</f>
        <v>9.5580999999999996</v>
      </c>
      <c r="Q9" s="66">
        <f t="shared" ref="Q9:Q36" si="6">RANK(P9,P$8:P$36,0)</f>
        <v>1</v>
      </c>
      <c r="R9" s="65">
        <f>VLOOKUP($A9,'Return Data'!$B$7:$R$1700,16,0)</f>
        <v>13.626300000000001</v>
      </c>
      <c r="S9" s="67">
        <f t="shared" ref="S9:S36" si="7">RANK(R9,R$8:R$36,0)</f>
        <v>2</v>
      </c>
    </row>
    <row r="10" spans="1:20" x14ac:dyDescent="0.3">
      <c r="A10" s="63" t="s">
        <v>980</v>
      </c>
      <c r="B10" s="64">
        <f>VLOOKUP($A10,'Return Data'!$B$7:$R$1700,3,0)</f>
        <v>44026</v>
      </c>
      <c r="C10" s="65">
        <f>VLOOKUP($A10,'Return Data'!$B$7:$R$1700,4,0)</f>
        <v>14.57</v>
      </c>
      <c r="D10" s="65">
        <f>VLOOKUP($A10,'Return Data'!$B$7:$R$1700,10,0)</f>
        <v>14.095499999999999</v>
      </c>
      <c r="E10" s="66">
        <f t="shared" si="0"/>
        <v>21</v>
      </c>
      <c r="F10" s="65">
        <f>VLOOKUP($A10,'Return Data'!$B$7:$R$1700,11,0)</f>
        <v>-10.8323</v>
      </c>
      <c r="G10" s="66">
        <f t="shared" si="1"/>
        <v>8</v>
      </c>
      <c r="H10" s="65">
        <f>VLOOKUP($A10,'Return Data'!$B$7:$R$1700,12,0)</f>
        <v>-3.6375999999999999</v>
      </c>
      <c r="I10" s="66">
        <f t="shared" si="2"/>
        <v>6</v>
      </c>
      <c r="J10" s="65">
        <f>VLOOKUP($A10,'Return Data'!$B$7:$R$1700,13,0)</f>
        <v>-3.7012999999999998</v>
      </c>
      <c r="K10" s="66">
        <f t="shared" si="3"/>
        <v>11</v>
      </c>
      <c r="L10" s="65">
        <f>VLOOKUP($A10,'Return Data'!$B$7:$R$1700,17,0)</f>
        <v>-0.10249999999999999</v>
      </c>
      <c r="M10" s="66">
        <f t="shared" si="4"/>
        <v>9</v>
      </c>
      <c r="N10" s="65">
        <f>VLOOKUP($A10,'Return Data'!$B$7:$R$1700,14,0)</f>
        <v>1.5558000000000001</v>
      </c>
      <c r="O10" s="66">
        <f t="shared" si="5"/>
        <v>17</v>
      </c>
      <c r="P10" s="65">
        <f>VLOOKUP($A10,'Return Data'!$B$7:$R$1700,15,0)</f>
        <v>3.6103000000000001</v>
      </c>
      <c r="Q10" s="66">
        <f t="shared" si="6"/>
        <v>25</v>
      </c>
      <c r="R10" s="65">
        <f>VLOOKUP($A10,'Return Data'!$B$7:$R$1700,16,0)</f>
        <v>8.2972999999999999</v>
      </c>
      <c r="S10" s="67">
        <f t="shared" si="7"/>
        <v>24</v>
      </c>
    </row>
    <row r="11" spans="1:20" x14ac:dyDescent="0.3">
      <c r="A11" s="63" t="s">
        <v>982</v>
      </c>
      <c r="B11" s="64">
        <f>VLOOKUP($A11,'Return Data'!$B$7:$R$1700,3,0)</f>
        <v>44026</v>
      </c>
      <c r="C11" s="65">
        <f>VLOOKUP($A11,'Return Data'!$B$7:$R$1700,4,0)</f>
        <v>96.95</v>
      </c>
      <c r="D11" s="65">
        <f>VLOOKUP($A11,'Return Data'!$B$7:$R$1700,10,0)</f>
        <v>13.978400000000001</v>
      </c>
      <c r="E11" s="66">
        <f t="shared" si="0"/>
        <v>22</v>
      </c>
      <c r="F11" s="65">
        <f>VLOOKUP($A11,'Return Data'!$B$7:$R$1700,11,0)</f>
        <v>-9.7888000000000002</v>
      </c>
      <c r="G11" s="66">
        <f t="shared" si="1"/>
        <v>4</v>
      </c>
      <c r="H11" s="65">
        <f>VLOOKUP($A11,'Return Data'!$B$7:$R$1700,12,0)</f>
        <v>-3.5707</v>
      </c>
      <c r="I11" s="66">
        <f t="shared" si="2"/>
        <v>5</v>
      </c>
      <c r="J11" s="65">
        <f>VLOOKUP($A11,'Return Data'!$B$7:$R$1700,13,0)</f>
        <v>0.23780000000000001</v>
      </c>
      <c r="K11" s="66">
        <f t="shared" si="3"/>
        <v>4</v>
      </c>
      <c r="L11" s="65">
        <f>VLOOKUP($A11,'Return Data'!$B$7:$R$1700,17,0)</f>
        <v>3.7271000000000001</v>
      </c>
      <c r="M11" s="66">
        <f t="shared" si="4"/>
        <v>2</v>
      </c>
      <c r="N11" s="65">
        <f>VLOOKUP($A11,'Return Data'!$B$7:$R$1700,14,0)</f>
        <v>4.2215999999999996</v>
      </c>
      <c r="O11" s="66">
        <f t="shared" si="5"/>
        <v>4</v>
      </c>
      <c r="P11" s="65">
        <f>VLOOKUP($A11,'Return Data'!$B$7:$R$1700,15,0)</f>
        <v>6.2632000000000003</v>
      </c>
      <c r="Q11" s="66">
        <f t="shared" si="6"/>
        <v>8</v>
      </c>
      <c r="R11" s="65">
        <f>VLOOKUP($A11,'Return Data'!$B$7:$R$1700,16,0)</f>
        <v>12.48</v>
      </c>
      <c r="S11" s="67">
        <f t="shared" si="7"/>
        <v>3</v>
      </c>
    </row>
    <row r="12" spans="1:20" x14ac:dyDescent="0.3">
      <c r="A12" s="63" t="s">
        <v>983</v>
      </c>
      <c r="B12" s="64">
        <f>VLOOKUP($A12,'Return Data'!$B$7:$R$1700,3,0)</f>
        <v>44026</v>
      </c>
      <c r="C12" s="65">
        <f>VLOOKUP($A12,'Return Data'!$B$7:$R$1700,4,0)</f>
        <v>27.76</v>
      </c>
      <c r="D12" s="65">
        <f>VLOOKUP($A12,'Return Data'!$B$7:$R$1700,10,0)</f>
        <v>14.379899999999999</v>
      </c>
      <c r="E12" s="66">
        <f t="shared" si="0"/>
        <v>19</v>
      </c>
      <c r="F12" s="65">
        <f>VLOOKUP($A12,'Return Data'!$B$7:$R$1700,11,0)</f>
        <v>-6.5949</v>
      </c>
      <c r="G12" s="66">
        <f t="shared" si="1"/>
        <v>2</v>
      </c>
      <c r="H12" s="65">
        <f>VLOOKUP($A12,'Return Data'!$B$7:$R$1700,12,0)</f>
        <v>2.0964</v>
      </c>
      <c r="I12" s="66">
        <f t="shared" si="2"/>
        <v>1</v>
      </c>
      <c r="J12" s="65">
        <f>VLOOKUP($A12,'Return Data'!$B$7:$R$1700,13,0)</f>
        <v>4.4001999999999999</v>
      </c>
      <c r="K12" s="66">
        <f t="shared" si="3"/>
        <v>1</v>
      </c>
      <c r="L12" s="65">
        <f>VLOOKUP($A12,'Return Data'!$B$7:$R$1700,17,0)</f>
        <v>5.0049999999999999</v>
      </c>
      <c r="M12" s="66">
        <f t="shared" si="4"/>
        <v>1</v>
      </c>
      <c r="N12" s="65">
        <f>VLOOKUP($A12,'Return Data'!$B$7:$R$1700,14,0)</f>
        <v>7.7920999999999996</v>
      </c>
      <c r="O12" s="66">
        <f t="shared" si="5"/>
        <v>2</v>
      </c>
      <c r="P12" s="65">
        <f>VLOOKUP($A12,'Return Data'!$B$7:$R$1700,15,0)</f>
        <v>8.7166999999999994</v>
      </c>
      <c r="Q12" s="66">
        <f t="shared" si="6"/>
        <v>2</v>
      </c>
      <c r="R12" s="65">
        <f>VLOOKUP($A12,'Return Data'!$B$7:$R$1700,16,0)</f>
        <v>11.745699999999999</v>
      </c>
      <c r="S12" s="67">
        <f t="shared" si="7"/>
        <v>6</v>
      </c>
    </row>
    <row r="13" spans="1:20" x14ac:dyDescent="0.3">
      <c r="A13" s="63" t="s">
        <v>985</v>
      </c>
      <c r="B13" s="64">
        <f>VLOOKUP($A13,'Return Data'!$B$7:$R$1700,3,0)</f>
        <v>44026</v>
      </c>
      <c r="C13" s="65">
        <f>VLOOKUP($A13,'Return Data'!$B$7:$R$1700,4,0)</f>
        <v>198.00399999999999</v>
      </c>
      <c r="D13" s="65">
        <f>VLOOKUP($A13,'Return Data'!$B$7:$R$1700,10,0)</f>
        <v>15.3964</v>
      </c>
      <c r="E13" s="66">
        <f t="shared" si="0"/>
        <v>12</v>
      </c>
      <c r="F13" s="65">
        <f>VLOOKUP($A13,'Return Data'!$B$7:$R$1700,11,0)</f>
        <v>-17.404399999999999</v>
      </c>
      <c r="G13" s="66">
        <f t="shared" si="1"/>
        <v>27</v>
      </c>
      <c r="H13" s="65">
        <f>VLOOKUP($A13,'Return Data'!$B$7:$R$1700,12,0)</f>
        <v>-8.8161000000000005</v>
      </c>
      <c r="I13" s="66">
        <f t="shared" si="2"/>
        <v>26</v>
      </c>
      <c r="J13" s="65">
        <f>VLOOKUP($A13,'Return Data'!$B$7:$R$1700,13,0)</f>
        <v>-8.2630999999999997</v>
      </c>
      <c r="K13" s="66">
        <f t="shared" si="3"/>
        <v>22</v>
      </c>
      <c r="L13" s="65">
        <f>VLOOKUP($A13,'Return Data'!$B$7:$R$1700,17,0)</f>
        <v>-3.4428999999999998</v>
      </c>
      <c r="M13" s="66">
        <f t="shared" si="4"/>
        <v>25</v>
      </c>
      <c r="N13" s="65">
        <f>VLOOKUP($A13,'Return Data'!$B$7:$R$1700,14,0)</f>
        <v>-0.1109</v>
      </c>
      <c r="O13" s="66">
        <f t="shared" si="5"/>
        <v>23</v>
      </c>
      <c r="P13" s="65">
        <f>VLOOKUP($A13,'Return Data'!$B$7:$R$1700,15,0)</f>
        <v>3.8195999999999999</v>
      </c>
      <c r="Q13" s="66">
        <f t="shared" si="6"/>
        <v>24</v>
      </c>
      <c r="R13" s="65">
        <f>VLOOKUP($A13,'Return Data'!$B$7:$R$1700,16,0)</f>
        <v>7.9603000000000002</v>
      </c>
      <c r="S13" s="67">
        <f t="shared" si="7"/>
        <v>26</v>
      </c>
    </row>
    <row r="14" spans="1:20" x14ac:dyDescent="0.3">
      <c r="A14" s="63" t="s">
        <v>988</v>
      </c>
      <c r="B14" s="64">
        <f>VLOOKUP($A14,'Return Data'!$B$7:$R$1700,3,0)</f>
        <v>44026</v>
      </c>
      <c r="C14" s="65">
        <f>VLOOKUP($A14,'Return Data'!$B$7:$R$1700,4,0)</f>
        <v>35.9</v>
      </c>
      <c r="D14" s="65">
        <f>VLOOKUP($A14,'Return Data'!$B$7:$R$1700,10,0)</f>
        <v>16.106100000000001</v>
      </c>
      <c r="E14" s="66">
        <f t="shared" si="0"/>
        <v>6</v>
      </c>
      <c r="F14" s="65">
        <f>VLOOKUP($A14,'Return Data'!$B$7:$R$1700,11,0)</f>
        <v>-11.3361</v>
      </c>
      <c r="G14" s="66">
        <f t="shared" si="1"/>
        <v>9</v>
      </c>
      <c r="H14" s="65">
        <f>VLOOKUP($A14,'Return Data'!$B$7:$R$1700,12,0)</f>
        <v>-3.7791000000000001</v>
      </c>
      <c r="I14" s="66">
        <f t="shared" si="2"/>
        <v>9</v>
      </c>
      <c r="J14" s="65">
        <f>VLOOKUP($A14,'Return Data'!$B$7:$R$1700,13,0)</f>
        <v>-3.3127</v>
      </c>
      <c r="K14" s="66">
        <f t="shared" si="3"/>
        <v>10</v>
      </c>
      <c r="L14" s="65">
        <f>VLOOKUP($A14,'Return Data'!$B$7:$R$1700,17,0)</f>
        <v>-0.83660000000000001</v>
      </c>
      <c r="M14" s="66">
        <f t="shared" si="4"/>
        <v>14</v>
      </c>
      <c r="N14" s="65">
        <f>VLOOKUP($A14,'Return Data'!$B$7:$R$1700,14,0)</f>
        <v>4.2525000000000004</v>
      </c>
      <c r="O14" s="66">
        <f t="shared" si="5"/>
        <v>3</v>
      </c>
      <c r="P14" s="65">
        <f>VLOOKUP($A14,'Return Data'!$B$7:$R$1700,15,0)</f>
        <v>6.0063000000000004</v>
      </c>
      <c r="Q14" s="66">
        <f t="shared" si="6"/>
        <v>11</v>
      </c>
      <c r="R14" s="65">
        <f>VLOOKUP($A14,'Return Data'!$B$7:$R$1700,16,0)</f>
        <v>11.0426</v>
      </c>
      <c r="S14" s="67">
        <f t="shared" si="7"/>
        <v>8</v>
      </c>
    </row>
    <row r="15" spans="1:20" x14ac:dyDescent="0.3">
      <c r="A15" s="63" t="s">
        <v>990</v>
      </c>
      <c r="B15" s="64">
        <f>VLOOKUP($A15,'Return Data'!$B$7:$R$1700,3,0)</f>
        <v>44026</v>
      </c>
      <c r="C15" s="65">
        <f>VLOOKUP($A15,'Return Data'!$B$7:$R$1700,4,0)</f>
        <v>23.478400000000001</v>
      </c>
      <c r="D15" s="65">
        <f>VLOOKUP($A15,'Return Data'!$B$7:$R$1700,10,0)</f>
        <v>17.701599999999999</v>
      </c>
      <c r="E15" s="66">
        <f t="shared" si="0"/>
        <v>2</v>
      </c>
      <c r="F15" s="65">
        <f>VLOOKUP($A15,'Return Data'!$B$7:$R$1700,11,0)</f>
        <v>-13.215199999999999</v>
      </c>
      <c r="G15" s="66">
        <f t="shared" si="1"/>
        <v>16</v>
      </c>
      <c r="H15" s="65">
        <f>VLOOKUP($A15,'Return Data'!$B$7:$R$1700,12,0)</f>
        <v>-5.6486000000000001</v>
      </c>
      <c r="I15" s="66">
        <f t="shared" si="2"/>
        <v>15</v>
      </c>
      <c r="J15" s="65">
        <f>VLOOKUP($A15,'Return Data'!$B$7:$R$1700,13,0)</f>
        <v>-6.6219999999999999</v>
      </c>
      <c r="K15" s="66">
        <f t="shared" si="3"/>
        <v>17</v>
      </c>
      <c r="L15" s="65">
        <f>VLOOKUP($A15,'Return Data'!$B$7:$R$1700,17,0)</f>
        <v>-1.0388999999999999</v>
      </c>
      <c r="M15" s="66">
        <f t="shared" si="4"/>
        <v>15</v>
      </c>
      <c r="N15" s="65">
        <f>VLOOKUP($A15,'Return Data'!$B$7:$R$1700,14,0)</f>
        <v>0.33800000000000002</v>
      </c>
      <c r="O15" s="66">
        <f t="shared" si="5"/>
        <v>21</v>
      </c>
      <c r="P15" s="65">
        <f>VLOOKUP($A15,'Return Data'!$B$7:$R$1700,15,0)</f>
        <v>5.8966000000000003</v>
      </c>
      <c r="Q15" s="66">
        <f t="shared" si="6"/>
        <v>12</v>
      </c>
      <c r="R15" s="65">
        <f>VLOOKUP($A15,'Return Data'!$B$7:$R$1700,16,0)</f>
        <v>9.5046999999999997</v>
      </c>
      <c r="S15" s="67">
        <f t="shared" si="7"/>
        <v>19</v>
      </c>
    </row>
    <row r="16" spans="1:20" x14ac:dyDescent="0.3">
      <c r="A16" s="63" t="s">
        <v>992</v>
      </c>
      <c r="B16" s="64">
        <f>VLOOKUP($A16,'Return Data'!$B$7:$R$1700,3,0)</f>
        <v>44026</v>
      </c>
      <c r="C16" s="65">
        <f>VLOOKUP($A16,'Return Data'!$B$7:$R$1700,4,0)</f>
        <v>432.0163</v>
      </c>
      <c r="D16" s="65">
        <f>VLOOKUP($A16,'Return Data'!$B$7:$R$1700,10,0)</f>
        <v>11.736800000000001</v>
      </c>
      <c r="E16" s="66">
        <f t="shared" si="0"/>
        <v>26</v>
      </c>
      <c r="F16" s="65">
        <f>VLOOKUP($A16,'Return Data'!$B$7:$R$1700,11,0)</f>
        <v>-15.1546</v>
      </c>
      <c r="G16" s="66">
        <f t="shared" si="1"/>
        <v>24</v>
      </c>
      <c r="H16" s="65">
        <f>VLOOKUP($A16,'Return Data'!$B$7:$R$1700,12,0)</f>
        <v>-7.1349</v>
      </c>
      <c r="I16" s="66">
        <f t="shared" si="2"/>
        <v>22</v>
      </c>
      <c r="J16" s="65">
        <f>VLOOKUP($A16,'Return Data'!$B$7:$R$1700,13,0)</f>
        <v>-10.567399999999999</v>
      </c>
      <c r="K16" s="66">
        <f t="shared" si="3"/>
        <v>26</v>
      </c>
      <c r="L16" s="65">
        <f>VLOOKUP($A16,'Return Data'!$B$7:$R$1700,17,0)</f>
        <v>-4.6243999999999996</v>
      </c>
      <c r="M16" s="66">
        <f t="shared" si="4"/>
        <v>28</v>
      </c>
      <c r="N16" s="65">
        <f>VLOOKUP($A16,'Return Data'!$B$7:$R$1700,14,0)</f>
        <v>-1.5247999999999999</v>
      </c>
      <c r="O16" s="66">
        <f t="shared" si="5"/>
        <v>27</v>
      </c>
      <c r="P16" s="65">
        <f>VLOOKUP($A16,'Return Data'!$B$7:$R$1700,15,0)</f>
        <v>3.1993</v>
      </c>
      <c r="Q16" s="66">
        <f t="shared" si="6"/>
        <v>26</v>
      </c>
      <c r="R16" s="65">
        <f>VLOOKUP($A16,'Return Data'!$B$7:$R$1700,16,0)</f>
        <v>8.2106999999999992</v>
      </c>
      <c r="S16" s="67">
        <f t="shared" si="7"/>
        <v>25</v>
      </c>
    </row>
    <row r="17" spans="1:19" x14ac:dyDescent="0.3">
      <c r="A17" s="63" t="s">
        <v>994</v>
      </c>
      <c r="B17" s="64">
        <f>VLOOKUP($A17,'Return Data'!$B$7:$R$1700,3,0)</f>
        <v>44026</v>
      </c>
      <c r="C17" s="65">
        <f>VLOOKUP($A17,'Return Data'!$B$7:$R$1700,4,0)</f>
        <v>430.01499999999999</v>
      </c>
      <c r="D17" s="65">
        <f>VLOOKUP($A17,'Return Data'!$B$7:$R$1700,10,0)</f>
        <v>13.7714</v>
      </c>
      <c r="E17" s="66">
        <f t="shared" si="0"/>
        <v>23</v>
      </c>
      <c r="F17" s="65">
        <f>VLOOKUP($A17,'Return Data'!$B$7:$R$1700,11,0)</f>
        <v>-19.019400000000001</v>
      </c>
      <c r="G17" s="66">
        <f t="shared" si="1"/>
        <v>28</v>
      </c>
      <c r="H17" s="65">
        <f>VLOOKUP($A17,'Return Data'!$B$7:$R$1700,12,0)</f>
        <v>-12.042199999999999</v>
      </c>
      <c r="I17" s="66">
        <f t="shared" si="2"/>
        <v>28</v>
      </c>
      <c r="J17" s="65">
        <f>VLOOKUP($A17,'Return Data'!$B$7:$R$1700,13,0)</f>
        <v>-17.837399999999999</v>
      </c>
      <c r="K17" s="66">
        <f t="shared" si="3"/>
        <v>28</v>
      </c>
      <c r="L17" s="65">
        <f>VLOOKUP($A17,'Return Data'!$B$7:$R$1700,17,0)</f>
        <v>-2.9828000000000001</v>
      </c>
      <c r="M17" s="66">
        <f t="shared" si="4"/>
        <v>24</v>
      </c>
      <c r="N17" s="65">
        <f>VLOOKUP($A17,'Return Data'!$B$7:$R$1700,14,0)</f>
        <v>-1.2330000000000001</v>
      </c>
      <c r="O17" s="66">
        <f t="shared" si="5"/>
        <v>26</v>
      </c>
      <c r="P17" s="65">
        <f>VLOOKUP($A17,'Return Data'!$B$7:$R$1700,15,0)</f>
        <v>4.2294</v>
      </c>
      <c r="Q17" s="66">
        <f t="shared" si="6"/>
        <v>22</v>
      </c>
      <c r="R17" s="65">
        <f>VLOOKUP($A17,'Return Data'!$B$7:$R$1700,16,0)</f>
        <v>8.8911999999999995</v>
      </c>
      <c r="S17" s="67">
        <f t="shared" si="7"/>
        <v>23</v>
      </c>
    </row>
    <row r="18" spans="1:19" x14ac:dyDescent="0.3">
      <c r="A18" s="63" t="s">
        <v>996</v>
      </c>
      <c r="B18" s="64">
        <f>VLOOKUP($A18,'Return Data'!$B$7:$R$1700,3,0)</f>
        <v>44026</v>
      </c>
      <c r="C18" s="65">
        <f>VLOOKUP($A18,'Return Data'!$B$7:$R$1700,4,0)</f>
        <v>211.80029999999999</v>
      </c>
      <c r="D18" s="65">
        <f>VLOOKUP($A18,'Return Data'!$B$7:$R$1700,10,0)</f>
        <v>15.6845</v>
      </c>
      <c r="E18" s="66">
        <f t="shared" si="0"/>
        <v>10</v>
      </c>
      <c r="F18" s="65">
        <f>VLOOKUP($A18,'Return Data'!$B$7:$R$1700,11,0)</f>
        <v>-12.9268</v>
      </c>
      <c r="G18" s="66">
        <f t="shared" si="1"/>
        <v>14</v>
      </c>
      <c r="H18" s="65">
        <f>VLOOKUP($A18,'Return Data'!$B$7:$R$1700,12,0)</f>
        <v>-4.3731999999999998</v>
      </c>
      <c r="I18" s="66">
        <f t="shared" si="2"/>
        <v>13</v>
      </c>
      <c r="J18" s="65">
        <f>VLOOKUP($A18,'Return Data'!$B$7:$R$1700,13,0)</f>
        <v>-4.8070000000000004</v>
      </c>
      <c r="K18" s="66">
        <f t="shared" si="3"/>
        <v>13</v>
      </c>
      <c r="L18" s="65">
        <f>VLOOKUP($A18,'Return Data'!$B$7:$R$1700,17,0)</f>
        <v>-0.71970000000000001</v>
      </c>
      <c r="M18" s="66">
        <f t="shared" si="4"/>
        <v>12</v>
      </c>
      <c r="N18" s="65">
        <f>VLOOKUP($A18,'Return Data'!$B$7:$R$1700,14,0)</f>
        <v>2.2299000000000002</v>
      </c>
      <c r="O18" s="66">
        <f t="shared" si="5"/>
        <v>13</v>
      </c>
      <c r="P18" s="65">
        <f>VLOOKUP($A18,'Return Data'!$B$7:$R$1700,15,0)</f>
        <v>6.5366999999999997</v>
      </c>
      <c r="Q18" s="66">
        <f t="shared" si="6"/>
        <v>7</v>
      </c>
      <c r="R18" s="65">
        <f>VLOOKUP($A18,'Return Data'!$B$7:$R$1700,16,0)</f>
        <v>9.4557000000000002</v>
      </c>
      <c r="S18" s="67">
        <f t="shared" si="7"/>
        <v>20</v>
      </c>
    </row>
    <row r="19" spans="1:19" x14ac:dyDescent="0.3">
      <c r="A19" s="63" t="s">
        <v>998</v>
      </c>
      <c r="B19" s="64">
        <f>VLOOKUP($A19,'Return Data'!$B$7:$R$1700,3,0)</f>
        <v>44026</v>
      </c>
      <c r="C19" s="65">
        <f>VLOOKUP($A19,'Return Data'!$B$7:$R$1700,4,0)</f>
        <v>41.46</v>
      </c>
      <c r="D19" s="65">
        <f>VLOOKUP($A19,'Return Data'!$B$7:$R$1700,10,0)</f>
        <v>15.7454</v>
      </c>
      <c r="E19" s="66">
        <f t="shared" si="0"/>
        <v>9</v>
      </c>
      <c r="F19" s="65">
        <f>VLOOKUP($A19,'Return Data'!$B$7:$R$1700,11,0)</f>
        <v>-13.679</v>
      </c>
      <c r="G19" s="66">
        <f t="shared" si="1"/>
        <v>18</v>
      </c>
      <c r="H19" s="65">
        <f>VLOOKUP($A19,'Return Data'!$B$7:$R$1700,12,0)</f>
        <v>-6.5373999999999999</v>
      </c>
      <c r="I19" s="66">
        <f t="shared" si="2"/>
        <v>19</v>
      </c>
      <c r="J19" s="65">
        <f>VLOOKUP($A19,'Return Data'!$B$7:$R$1700,13,0)</f>
        <v>-7.2897999999999996</v>
      </c>
      <c r="K19" s="66">
        <f t="shared" si="3"/>
        <v>20</v>
      </c>
      <c r="L19" s="65">
        <f>VLOOKUP($A19,'Return Data'!$B$7:$R$1700,17,0)</f>
        <v>-0.53680000000000005</v>
      </c>
      <c r="M19" s="66">
        <f t="shared" si="4"/>
        <v>11</v>
      </c>
      <c r="N19" s="65">
        <f>VLOOKUP($A19,'Return Data'!$B$7:$R$1700,14,0)</f>
        <v>2.4001000000000001</v>
      </c>
      <c r="O19" s="66">
        <f t="shared" si="5"/>
        <v>11</v>
      </c>
      <c r="P19" s="65">
        <f>VLOOKUP($A19,'Return Data'!$B$7:$R$1700,15,0)</f>
        <v>6.5425000000000004</v>
      </c>
      <c r="Q19" s="66">
        <f t="shared" si="6"/>
        <v>6</v>
      </c>
      <c r="R19" s="65">
        <f>VLOOKUP($A19,'Return Data'!$B$7:$R$1700,16,0)</f>
        <v>11.260999999999999</v>
      </c>
      <c r="S19" s="67">
        <f t="shared" si="7"/>
        <v>7</v>
      </c>
    </row>
    <row r="20" spans="1:19" x14ac:dyDescent="0.3">
      <c r="A20" s="63" t="s">
        <v>1000</v>
      </c>
      <c r="B20" s="64">
        <f>VLOOKUP($A20,'Return Data'!$B$7:$R$1700,3,0)</f>
        <v>44026</v>
      </c>
      <c r="C20" s="65">
        <f>VLOOKUP($A20,'Return Data'!$B$7:$R$1700,4,0)</f>
        <v>25.24</v>
      </c>
      <c r="D20" s="65">
        <f>VLOOKUP($A20,'Return Data'!$B$7:$R$1700,10,0)</f>
        <v>14.4671</v>
      </c>
      <c r="E20" s="66">
        <f t="shared" si="0"/>
        <v>18</v>
      </c>
      <c r="F20" s="65">
        <f>VLOOKUP($A20,'Return Data'!$B$7:$R$1700,11,0)</f>
        <v>-10.7812</v>
      </c>
      <c r="G20" s="66">
        <f t="shared" si="1"/>
        <v>7</v>
      </c>
      <c r="H20" s="65">
        <f>VLOOKUP($A20,'Return Data'!$B$7:$R$1700,12,0)</f>
        <v>-3.9939</v>
      </c>
      <c r="I20" s="66">
        <f t="shared" si="2"/>
        <v>11</v>
      </c>
      <c r="J20" s="65">
        <f>VLOOKUP($A20,'Return Data'!$B$7:$R$1700,13,0)</f>
        <v>-1.2906</v>
      </c>
      <c r="K20" s="66">
        <f t="shared" si="3"/>
        <v>5</v>
      </c>
      <c r="L20" s="65">
        <f>VLOOKUP($A20,'Return Data'!$B$7:$R$1700,17,0)</f>
        <v>0.84019999999999995</v>
      </c>
      <c r="M20" s="66">
        <f t="shared" si="4"/>
        <v>6</v>
      </c>
      <c r="N20" s="65">
        <f>VLOOKUP($A20,'Return Data'!$B$7:$R$1700,14,0)</f>
        <v>1.0784</v>
      </c>
      <c r="O20" s="66">
        <f t="shared" si="5"/>
        <v>18</v>
      </c>
      <c r="P20" s="65">
        <f>VLOOKUP($A20,'Return Data'!$B$7:$R$1700,15,0)</f>
        <v>4.5506000000000002</v>
      </c>
      <c r="Q20" s="66">
        <f t="shared" si="6"/>
        <v>19</v>
      </c>
      <c r="R20" s="65">
        <f>VLOOKUP($A20,'Return Data'!$B$7:$R$1700,16,0)</f>
        <v>10.1983</v>
      </c>
      <c r="S20" s="67">
        <f t="shared" si="7"/>
        <v>13</v>
      </c>
    </row>
    <row r="21" spans="1:19" x14ac:dyDescent="0.3">
      <c r="A21" s="63" t="s">
        <v>1001</v>
      </c>
      <c r="B21" s="64">
        <f>VLOOKUP($A21,'Return Data'!$B$7:$R$1700,3,0)</f>
        <v>44026</v>
      </c>
      <c r="C21" s="65">
        <f>VLOOKUP($A21,'Return Data'!$B$7:$R$1700,4,0)</f>
        <v>33.57</v>
      </c>
      <c r="D21" s="65">
        <f>VLOOKUP($A21,'Return Data'!$B$7:$R$1700,10,0)</f>
        <v>15.958500000000001</v>
      </c>
      <c r="E21" s="66">
        <f t="shared" si="0"/>
        <v>8</v>
      </c>
      <c r="F21" s="65">
        <f>VLOOKUP($A21,'Return Data'!$B$7:$R$1700,11,0)</f>
        <v>-9.8792000000000009</v>
      </c>
      <c r="G21" s="66">
        <f t="shared" si="1"/>
        <v>6</v>
      </c>
      <c r="H21" s="65">
        <f>VLOOKUP($A21,'Return Data'!$B$7:$R$1700,12,0)</f>
        <v>-2.3843999999999999</v>
      </c>
      <c r="I21" s="66">
        <f t="shared" si="2"/>
        <v>4</v>
      </c>
      <c r="J21" s="65">
        <f>VLOOKUP($A21,'Return Data'!$B$7:$R$1700,13,0)</f>
        <v>-2.4695</v>
      </c>
      <c r="K21" s="66">
        <f t="shared" si="3"/>
        <v>6</v>
      </c>
      <c r="L21" s="65">
        <f>VLOOKUP($A21,'Return Data'!$B$7:$R$1700,17,0)</f>
        <v>-0.79890000000000005</v>
      </c>
      <c r="M21" s="66">
        <f t="shared" si="4"/>
        <v>13</v>
      </c>
      <c r="N21" s="65">
        <f>VLOOKUP($A21,'Return Data'!$B$7:$R$1700,14,0)</f>
        <v>2.3570000000000002</v>
      </c>
      <c r="O21" s="66">
        <f t="shared" si="5"/>
        <v>12</v>
      </c>
      <c r="P21" s="65">
        <f>VLOOKUP($A21,'Return Data'!$B$7:$R$1700,15,0)</f>
        <v>6.1025999999999998</v>
      </c>
      <c r="Q21" s="66">
        <f t="shared" si="6"/>
        <v>9</v>
      </c>
      <c r="R21" s="65">
        <f>VLOOKUP($A21,'Return Data'!$B$7:$R$1700,16,0)</f>
        <v>9.2736999999999998</v>
      </c>
      <c r="S21" s="67">
        <f t="shared" si="7"/>
        <v>22</v>
      </c>
    </row>
    <row r="22" spans="1:19" x14ac:dyDescent="0.3">
      <c r="A22" s="63" t="s">
        <v>1004</v>
      </c>
      <c r="B22" s="64">
        <f>VLOOKUP($A22,'Return Data'!$B$7:$R$1700,3,0)</f>
        <v>44026</v>
      </c>
      <c r="C22" s="65">
        <f>VLOOKUP($A22,'Return Data'!$B$7:$R$1700,4,0)</f>
        <v>21.29</v>
      </c>
      <c r="D22" s="65">
        <f>VLOOKUP($A22,'Return Data'!$B$7:$R$1700,10,0)</f>
        <v>14.523899999999999</v>
      </c>
      <c r="E22" s="66">
        <f t="shared" si="0"/>
        <v>17</v>
      </c>
      <c r="F22" s="65">
        <f>VLOOKUP($A22,'Return Data'!$B$7:$R$1700,11,0)</f>
        <v>-15.883100000000001</v>
      </c>
      <c r="G22" s="66">
        <f t="shared" si="1"/>
        <v>25</v>
      </c>
      <c r="H22" s="65">
        <f>VLOOKUP($A22,'Return Data'!$B$7:$R$1700,12,0)</f>
        <v>-8.0742999999999991</v>
      </c>
      <c r="I22" s="66">
        <f t="shared" si="2"/>
        <v>24</v>
      </c>
      <c r="J22" s="65">
        <f>VLOOKUP($A22,'Return Data'!$B$7:$R$1700,13,0)</f>
        <v>-9.3270999999999997</v>
      </c>
      <c r="K22" s="66">
        <f t="shared" si="3"/>
        <v>25</v>
      </c>
      <c r="L22" s="65">
        <f>VLOOKUP($A22,'Return Data'!$B$7:$R$1700,17,0)</f>
        <v>-2.3283</v>
      </c>
      <c r="M22" s="66">
        <f t="shared" si="4"/>
        <v>21</v>
      </c>
      <c r="N22" s="65">
        <f>VLOOKUP($A22,'Return Data'!$B$7:$R$1700,14,0)</f>
        <v>1.8665</v>
      </c>
      <c r="O22" s="66">
        <f t="shared" si="5"/>
        <v>14</v>
      </c>
      <c r="P22" s="65">
        <f>VLOOKUP($A22,'Return Data'!$B$7:$R$1700,15,0)</f>
        <v>6.6151999999999997</v>
      </c>
      <c r="Q22" s="66">
        <f t="shared" si="6"/>
        <v>5</v>
      </c>
      <c r="R22" s="65">
        <f>VLOOKUP($A22,'Return Data'!$B$7:$R$1700,16,0)</f>
        <v>9.5442999999999998</v>
      </c>
      <c r="S22" s="67">
        <f t="shared" si="7"/>
        <v>18</v>
      </c>
    </row>
    <row r="23" spans="1:19" x14ac:dyDescent="0.3">
      <c r="A23" s="63" t="s">
        <v>1006</v>
      </c>
      <c r="B23" s="64">
        <f>VLOOKUP($A23,'Return Data'!$B$7:$R$1700,3,0)</f>
        <v>44026</v>
      </c>
      <c r="C23" s="65">
        <f>VLOOKUP($A23,'Return Data'!$B$7:$R$1700,4,0)</f>
        <v>30.48</v>
      </c>
      <c r="D23" s="65">
        <f>VLOOKUP($A23,'Return Data'!$B$7:$R$1700,10,0)</f>
        <v>16.602900000000002</v>
      </c>
      <c r="E23" s="66">
        <f t="shared" si="0"/>
        <v>4</v>
      </c>
      <c r="F23" s="65">
        <f>VLOOKUP($A23,'Return Data'!$B$7:$R$1700,11,0)</f>
        <v>-9.7957999999999998</v>
      </c>
      <c r="G23" s="66">
        <f t="shared" si="1"/>
        <v>5</v>
      </c>
      <c r="H23" s="65">
        <f>VLOOKUP($A23,'Return Data'!$B$7:$R$1700,12,0)</f>
        <v>-1.9305000000000001</v>
      </c>
      <c r="I23" s="66">
        <f t="shared" si="2"/>
        <v>3</v>
      </c>
      <c r="J23" s="65">
        <f>VLOOKUP($A23,'Return Data'!$B$7:$R$1700,13,0)</f>
        <v>-2.7441</v>
      </c>
      <c r="K23" s="66">
        <f t="shared" si="3"/>
        <v>7</v>
      </c>
      <c r="L23" s="65">
        <f>VLOOKUP($A23,'Return Data'!$B$7:$R$1700,17,0)</f>
        <v>-8.1699999999999995E-2</v>
      </c>
      <c r="M23" s="66">
        <f t="shared" si="4"/>
        <v>8</v>
      </c>
      <c r="N23" s="65">
        <f>VLOOKUP($A23,'Return Data'!$B$7:$R$1700,14,0)</f>
        <v>3.7376</v>
      </c>
      <c r="O23" s="66">
        <f t="shared" si="5"/>
        <v>6</v>
      </c>
      <c r="P23" s="65">
        <f>VLOOKUP($A23,'Return Data'!$B$7:$R$1700,15,0)</f>
        <v>6.6624999999999996</v>
      </c>
      <c r="Q23" s="66">
        <f t="shared" si="6"/>
        <v>4</v>
      </c>
      <c r="R23" s="65">
        <f>VLOOKUP($A23,'Return Data'!$B$7:$R$1700,16,0)</f>
        <v>11.946899999999999</v>
      </c>
      <c r="S23" s="67">
        <f t="shared" si="7"/>
        <v>4</v>
      </c>
    </row>
    <row r="24" spans="1:19" x14ac:dyDescent="0.3">
      <c r="A24" s="63" t="s">
        <v>1008</v>
      </c>
      <c r="B24" s="64">
        <f>VLOOKUP($A24,'Return Data'!$B$7:$R$1700,3,0)</f>
        <v>44026</v>
      </c>
      <c r="C24" s="65">
        <f>VLOOKUP($A24,'Return Data'!$B$7:$R$1700,4,0)</f>
        <v>72.617999999999995</v>
      </c>
      <c r="D24" s="65">
        <f>VLOOKUP($A24,'Return Data'!$B$7:$R$1700,10,0)</f>
        <v>9.9130000000000003</v>
      </c>
      <c r="E24" s="66">
        <f t="shared" si="0"/>
        <v>29</v>
      </c>
      <c r="F24" s="65">
        <f>VLOOKUP($A24,'Return Data'!$B$7:$R$1700,11,0)</f>
        <v>-1.9361999999999999</v>
      </c>
      <c r="G24" s="66">
        <f t="shared" si="1"/>
        <v>1</v>
      </c>
      <c r="H24" s="65">
        <f>VLOOKUP($A24,'Return Data'!$B$7:$R$1700,12,0)</f>
        <v>1.7729999999999999</v>
      </c>
      <c r="I24" s="66">
        <f t="shared" si="2"/>
        <v>2</v>
      </c>
      <c r="J24" s="65">
        <f>VLOOKUP($A24,'Return Data'!$B$7:$R$1700,13,0)</f>
        <v>1.9996</v>
      </c>
      <c r="K24" s="66">
        <f t="shared" si="3"/>
        <v>2</v>
      </c>
      <c r="L24" s="65">
        <f>VLOOKUP($A24,'Return Data'!$B$7:$R$1700,17,0)</f>
        <v>2.3847</v>
      </c>
      <c r="M24" s="66">
        <f t="shared" si="4"/>
        <v>4</v>
      </c>
      <c r="N24" s="65">
        <f>VLOOKUP($A24,'Return Data'!$B$7:$R$1700,14,0)</f>
        <v>3.4925999999999999</v>
      </c>
      <c r="O24" s="66">
        <f t="shared" si="5"/>
        <v>7</v>
      </c>
      <c r="P24" s="65">
        <f>VLOOKUP($A24,'Return Data'!$B$7:$R$1700,15,0)</f>
        <v>4.9085999999999999</v>
      </c>
      <c r="Q24" s="66">
        <f t="shared" si="6"/>
        <v>16</v>
      </c>
      <c r="R24" s="65">
        <f>VLOOKUP($A24,'Return Data'!$B$7:$R$1700,16,0)</f>
        <v>9.6793999999999993</v>
      </c>
      <c r="S24" s="67">
        <f t="shared" si="7"/>
        <v>17</v>
      </c>
    </row>
    <row r="25" spans="1:19" x14ac:dyDescent="0.3">
      <c r="A25" s="63" t="s">
        <v>1010</v>
      </c>
      <c r="B25" s="64">
        <f>VLOOKUP($A25,'Return Data'!$B$7:$R$1700,3,0)</f>
        <v>44026</v>
      </c>
      <c r="C25" s="65">
        <f>VLOOKUP($A25,'Return Data'!$B$7:$R$1700,4,0)</f>
        <v>67.021619558032896</v>
      </c>
      <c r="D25" s="65">
        <f>VLOOKUP($A25,'Return Data'!$B$7:$R$1700,10,0)</f>
        <v>18.5197</v>
      </c>
      <c r="E25" s="66">
        <f t="shared" si="0"/>
        <v>1</v>
      </c>
      <c r="F25" s="65">
        <f>VLOOKUP($A25,'Return Data'!$B$7:$R$1700,11,0)</f>
        <v>-11.7973</v>
      </c>
      <c r="G25" s="66">
        <f t="shared" si="1"/>
        <v>10</v>
      </c>
      <c r="H25" s="65">
        <f>VLOOKUP($A25,'Return Data'!$B$7:$R$1700,12,0)</f>
        <v>-3.6505000000000001</v>
      </c>
      <c r="I25" s="66">
        <f t="shared" si="2"/>
        <v>8</v>
      </c>
      <c r="J25" s="65">
        <f>VLOOKUP($A25,'Return Data'!$B$7:$R$1700,13,0)</f>
        <v>-2.9975999999999998</v>
      </c>
      <c r="K25" s="66">
        <f t="shared" si="3"/>
        <v>9</v>
      </c>
      <c r="L25" s="65">
        <f>VLOOKUP($A25,'Return Data'!$B$7:$R$1700,17,0)</f>
        <v>0.59209999999999996</v>
      </c>
      <c r="M25" s="66">
        <f t="shared" si="4"/>
        <v>7</v>
      </c>
      <c r="N25" s="65">
        <f>VLOOKUP($A25,'Return Data'!$B$7:$R$1700,14,0)</f>
        <v>2.5792000000000002</v>
      </c>
      <c r="O25" s="66">
        <f t="shared" si="5"/>
        <v>10</v>
      </c>
      <c r="P25" s="65">
        <f>VLOOKUP($A25,'Return Data'!$B$7:$R$1700,15,0)</f>
        <v>6.0974000000000004</v>
      </c>
      <c r="Q25" s="66">
        <f t="shared" si="6"/>
        <v>10</v>
      </c>
      <c r="R25" s="65">
        <f>VLOOKUP($A25,'Return Data'!$B$7:$R$1700,16,0)</f>
        <v>10.462300000000001</v>
      </c>
      <c r="S25" s="67">
        <f t="shared" si="7"/>
        <v>11</v>
      </c>
    </row>
    <row r="26" spans="1:19" x14ac:dyDescent="0.3">
      <c r="A26" s="63" t="s">
        <v>1011</v>
      </c>
      <c r="B26" s="64">
        <f>VLOOKUP($A26,'Return Data'!$B$7:$R$1700,3,0)</f>
        <v>44026</v>
      </c>
      <c r="C26" s="65">
        <f>VLOOKUP($A26,'Return Data'!$B$7:$R$1700,4,0)</f>
        <v>26.768000000000001</v>
      </c>
      <c r="D26" s="65">
        <f>VLOOKUP($A26,'Return Data'!$B$7:$R$1700,10,0)</f>
        <v>14.5449</v>
      </c>
      <c r="E26" s="66">
        <f t="shared" si="0"/>
        <v>16</v>
      </c>
      <c r="F26" s="65">
        <f>VLOOKUP($A26,'Return Data'!$B$7:$R$1700,11,0)</f>
        <v>-13.6683</v>
      </c>
      <c r="G26" s="66">
        <f t="shared" si="1"/>
        <v>17</v>
      </c>
      <c r="H26" s="65">
        <f>VLOOKUP($A26,'Return Data'!$B$7:$R$1700,12,0)</f>
        <v>-6.9165999999999999</v>
      </c>
      <c r="I26" s="66">
        <f t="shared" si="2"/>
        <v>21</v>
      </c>
      <c r="J26" s="65">
        <f>VLOOKUP($A26,'Return Data'!$B$7:$R$1700,13,0)</f>
        <v>-6.8421000000000003</v>
      </c>
      <c r="K26" s="66">
        <f t="shared" si="3"/>
        <v>18</v>
      </c>
      <c r="L26" s="65">
        <f>VLOOKUP($A26,'Return Data'!$B$7:$R$1700,17,0)</f>
        <v>-1.1783999999999999</v>
      </c>
      <c r="M26" s="66">
        <f t="shared" si="4"/>
        <v>16</v>
      </c>
      <c r="N26" s="65">
        <f>VLOOKUP($A26,'Return Data'!$B$7:$R$1700,14,0)</f>
        <v>1.6346000000000001</v>
      </c>
      <c r="O26" s="66">
        <f t="shared" si="5"/>
        <v>15</v>
      </c>
      <c r="P26" s="65">
        <f>VLOOKUP($A26,'Return Data'!$B$7:$R$1700,15,0)</f>
        <v>4.2355</v>
      </c>
      <c r="Q26" s="66">
        <f t="shared" si="6"/>
        <v>21</v>
      </c>
      <c r="R26" s="65">
        <f>VLOOKUP($A26,'Return Data'!$B$7:$R$1700,16,0)</f>
        <v>10.087400000000001</v>
      </c>
      <c r="S26" s="67">
        <f t="shared" si="7"/>
        <v>14</v>
      </c>
    </row>
    <row r="27" spans="1:19" x14ac:dyDescent="0.3">
      <c r="A27" s="63" t="s">
        <v>1014</v>
      </c>
      <c r="B27" s="64">
        <f>VLOOKUP($A27,'Return Data'!$B$7:$R$1700,3,0)</f>
        <v>44026</v>
      </c>
      <c r="C27" s="65">
        <f>VLOOKUP($A27,'Return Data'!$B$7:$R$1700,4,0)</f>
        <v>27.305499999999999</v>
      </c>
      <c r="D27" s="65">
        <f>VLOOKUP($A27,'Return Data'!$B$7:$R$1700,10,0)</f>
        <v>10.9795</v>
      </c>
      <c r="E27" s="66">
        <f t="shared" si="0"/>
        <v>27</v>
      </c>
      <c r="F27" s="65">
        <f>VLOOKUP($A27,'Return Data'!$B$7:$R$1700,11,0)</f>
        <v>-13.710900000000001</v>
      </c>
      <c r="G27" s="66">
        <f t="shared" si="1"/>
        <v>19</v>
      </c>
      <c r="H27" s="65">
        <f>VLOOKUP($A27,'Return Data'!$B$7:$R$1700,12,0)</f>
        <v>-6.0559000000000003</v>
      </c>
      <c r="I27" s="66">
        <f t="shared" si="2"/>
        <v>17</v>
      </c>
      <c r="J27" s="65">
        <f>VLOOKUP($A27,'Return Data'!$B$7:$R$1700,13,0)</f>
        <v>-2.8129</v>
      </c>
      <c r="K27" s="66">
        <f t="shared" si="3"/>
        <v>8</v>
      </c>
      <c r="L27" s="65">
        <f>VLOOKUP($A27,'Return Data'!$B$7:$R$1700,17,0)</f>
        <v>-0.12939999999999999</v>
      </c>
      <c r="M27" s="66">
        <f t="shared" si="4"/>
        <v>10</v>
      </c>
      <c r="N27" s="65">
        <f>VLOOKUP($A27,'Return Data'!$B$7:$R$1700,14,0)</f>
        <v>3.2141999999999999</v>
      </c>
      <c r="O27" s="66">
        <f t="shared" si="5"/>
        <v>8</v>
      </c>
      <c r="P27" s="65">
        <f>VLOOKUP($A27,'Return Data'!$B$7:$R$1700,15,0)</f>
        <v>4.7393000000000001</v>
      </c>
      <c r="Q27" s="66">
        <f t="shared" si="6"/>
        <v>18</v>
      </c>
      <c r="R27" s="65">
        <f>VLOOKUP($A27,'Return Data'!$B$7:$R$1700,16,0)</f>
        <v>9.8844999999999992</v>
      </c>
      <c r="S27" s="67">
        <f t="shared" si="7"/>
        <v>16</v>
      </c>
    </row>
    <row r="28" spans="1:19" x14ac:dyDescent="0.3">
      <c r="A28" s="63" t="s">
        <v>1015</v>
      </c>
      <c r="B28" s="64">
        <f>VLOOKUP($A28,'Return Data'!$B$7:$R$1700,3,0)</f>
        <v>44026</v>
      </c>
      <c r="C28" s="65">
        <f>VLOOKUP($A28,'Return Data'!$B$7:$R$1700,4,0)</f>
        <v>9.6231000000000009</v>
      </c>
      <c r="D28" s="65">
        <f>VLOOKUP($A28,'Return Data'!$B$7:$R$1700,10,0)</f>
        <v>13.465199999999999</v>
      </c>
      <c r="E28" s="66">
        <f t="shared" si="0"/>
        <v>24</v>
      </c>
      <c r="F28" s="65">
        <f>VLOOKUP($A28,'Return Data'!$B$7:$R$1700,11,0)</f>
        <v>-13.214700000000001</v>
      </c>
      <c r="G28" s="66">
        <f t="shared" si="1"/>
        <v>15</v>
      </c>
      <c r="H28" s="65">
        <f>VLOOKUP($A28,'Return Data'!$B$7:$R$1700,12,0)</f>
        <v>-6.5709</v>
      </c>
      <c r="I28" s="66">
        <f t="shared" si="2"/>
        <v>20</v>
      </c>
      <c r="J28" s="65">
        <f>VLOOKUP($A28,'Return Data'!$B$7:$R$1700,13,0)</f>
        <v>-5.2369000000000003</v>
      </c>
      <c r="K28" s="66">
        <f t="shared" si="3"/>
        <v>14</v>
      </c>
      <c r="L28" s="65"/>
      <c r="M28" s="66"/>
      <c r="N28" s="65"/>
      <c r="O28" s="66"/>
      <c r="P28" s="65"/>
      <c r="Q28" s="66"/>
      <c r="R28" s="65">
        <f>VLOOKUP($A28,'Return Data'!$B$7:$R$1700,16,0)</f>
        <v>-2.8384</v>
      </c>
      <c r="S28" s="67">
        <f t="shared" si="7"/>
        <v>29</v>
      </c>
    </row>
    <row r="29" spans="1:19" x14ac:dyDescent="0.3">
      <c r="A29" s="63" t="s">
        <v>1017</v>
      </c>
      <c r="B29" s="64">
        <f>VLOOKUP($A29,'Return Data'!$B$7:$R$1700,3,0)</f>
        <v>44026</v>
      </c>
      <c r="C29" s="65">
        <f>VLOOKUP($A29,'Return Data'!$B$7:$R$1700,4,0)</f>
        <v>51.125999999999998</v>
      </c>
      <c r="D29" s="65">
        <f>VLOOKUP($A29,'Return Data'!$B$7:$R$1700,10,0)</f>
        <v>17.644600000000001</v>
      </c>
      <c r="E29" s="66">
        <f t="shared" si="0"/>
        <v>3</v>
      </c>
      <c r="F29" s="65">
        <f>VLOOKUP($A29,'Return Data'!$B$7:$R$1700,11,0)</f>
        <v>-12.876200000000001</v>
      </c>
      <c r="G29" s="66">
        <f t="shared" si="1"/>
        <v>13</v>
      </c>
      <c r="H29" s="65">
        <f>VLOOKUP($A29,'Return Data'!$B$7:$R$1700,12,0)</f>
        <v>-3.931</v>
      </c>
      <c r="I29" s="66">
        <f t="shared" si="2"/>
        <v>10</v>
      </c>
      <c r="J29" s="65">
        <f>VLOOKUP($A29,'Return Data'!$B$7:$R$1700,13,0)</f>
        <v>-5.5060000000000002</v>
      </c>
      <c r="K29" s="66">
        <f t="shared" si="3"/>
        <v>15</v>
      </c>
      <c r="L29" s="65">
        <f>VLOOKUP($A29,'Return Data'!$B$7:$R$1700,17,0)</f>
        <v>1.5347</v>
      </c>
      <c r="M29" s="66">
        <f t="shared" si="4"/>
        <v>5</v>
      </c>
      <c r="N29" s="65">
        <f>VLOOKUP($A29,'Return Data'!$B$7:$R$1700,14,0)</f>
        <v>3.8677000000000001</v>
      </c>
      <c r="O29" s="66">
        <f t="shared" si="5"/>
        <v>5</v>
      </c>
      <c r="P29" s="65">
        <f>VLOOKUP($A29,'Return Data'!$B$7:$R$1700,15,0)</f>
        <v>8.4853000000000005</v>
      </c>
      <c r="Q29" s="66">
        <f t="shared" si="6"/>
        <v>3</v>
      </c>
      <c r="R29" s="65">
        <f>VLOOKUP($A29,'Return Data'!$B$7:$R$1700,16,0)</f>
        <v>14.1845</v>
      </c>
      <c r="S29" s="67">
        <f t="shared" si="7"/>
        <v>1</v>
      </c>
    </row>
    <row r="30" spans="1:19" x14ac:dyDescent="0.3">
      <c r="A30" s="63" t="s">
        <v>1020</v>
      </c>
      <c r="B30" s="64">
        <f>VLOOKUP($A30,'Return Data'!$B$7:$R$1700,3,0)</f>
        <v>44026</v>
      </c>
      <c r="C30" s="65">
        <f>VLOOKUP($A30,'Return Data'!$B$7:$R$1700,4,0)</f>
        <v>30.500900000000001</v>
      </c>
      <c r="D30" s="65">
        <f>VLOOKUP($A30,'Return Data'!$B$7:$R$1700,10,0)</f>
        <v>12.511699999999999</v>
      </c>
      <c r="E30" s="66">
        <f t="shared" si="0"/>
        <v>25</v>
      </c>
      <c r="F30" s="65">
        <f>VLOOKUP($A30,'Return Data'!$B$7:$R$1700,11,0)</f>
        <v>-20.889099999999999</v>
      </c>
      <c r="G30" s="66">
        <f t="shared" si="1"/>
        <v>29</v>
      </c>
      <c r="H30" s="65">
        <f>VLOOKUP($A30,'Return Data'!$B$7:$R$1700,12,0)</f>
        <v>-12.8</v>
      </c>
      <c r="I30" s="66">
        <f t="shared" si="2"/>
        <v>29</v>
      </c>
      <c r="J30" s="65">
        <f>VLOOKUP($A30,'Return Data'!$B$7:$R$1700,13,0)</f>
        <v>-18.0654</v>
      </c>
      <c r="K30" s="66">
        <f t="shared" si="3"/>
        <v>29</v>
      </c>
      <c r="L30" s="65">
        <f>VLOOKUP($A30,'Return Data'!$B$7:$R$1700,17,0)</f>
        <v>-4.6082000000000001</v>
      </c>
      <c r="M30" s="66">
        <f t="shared" si="4"/>
        <v>27</v>
      </c>
      <c r="N30" s="65">
        <f>VLOOKUP($A30,'Return Data'!$B$7:$R$1700,14,0)</f>
        <v>-1.1506000000000001</v>
      </c>
      <c r="O30" s="66">
        <f t="shared" si="5"/>
        <v>25</v>
      </c>
      <c r="P30" s="65">
        <f>VLOOKUP($A30,'Return Data'!$B$7:$R$1700,15,0)</f>
        <v>3.9853999999999998</v>
      </c>
      <c r="Q30" s="66">
        <f t="shared" si="6"/>
        <v>23</v>
      </c>
      <c r="R30" s="65">
        <f>VLOOKUP($A30,'Return Data'!$B$7:$R$1700,16,0)</f>
        <v>10.287000000000001</v>
      </c>
      <c r="S30" s="67">
        <f t="shared" si="7"/>
        <v>12</v>
      </c>
    </row>
    <row r="31" spans="1:19" x14ac:dyDescent="0.3">
      <c r="A31" s="63" t="s">
        <v>1022</v>
      </c>
      <c r="B31" s="64">
        <f>VLOOKUP($A31,'Return Data'!$B$7:$R$1700,3,0)</f>
        <v>44026</v>
      </c>
      <c r="C31" s="65">
        <f>VLOOKUP($A31,'Return Data'!$B$7:$R$1700,4,0)</f>
        <v>170.96</v>
      </c>
      <c r="D31" s="65">
        <f>VLOOKUP($A31,'Return Data'!$B$7:$R$1700,10,0)</f>
        <v>14.985200000000001</v>
      </c>
      <c r="E31" s="66">
        <f t="shared" si="0"/>
        <v>14</v>
      </c>
      <c r="F31" s="65">
        <f>VLOOKUP($A31,'Return Data'!$B$7:$R$1700,11,0)</f>
        <v>-13.852399999999999</v>
      </c>
      <c r="G31" s="66">
        <f t="shared" si="1"/>
        <v>21</v>
      </c>
      <c r="H31" s="65">
        <f>VLOOKUP($A31,'Return Data'!$B$7:$R$1700,12,0)</f>
        <v>-5.9264000000000001</v>
      </c>
      <c r="I31" s="66">
        <f t="shared" si="2"/>
        <v>16</v>
      </c>
      <c r="J31" s="65">
        <f>VLOOKUP($A31,'Return Data'!$B$7:$R$1700,13,0)</f>
        <v>-7.1878000000000002</v>
      </c>
      <c r="K31" s="66">
        <f t="shared" si="3"/>
        <v>19</v>
      </c>
      <c r="L31" s="65">
        <f>VLOOKUP($A31,'Return Data'!$B$7:$R$1700,17,0)</f>
        <v>-1.5275000000000001</v>
      </c>
      <c r="M31" s="66">
        <f t="shared" si="4"/>
        <v>18</v>
      </c>
      <c r="N31" s="65">
        <f>VLOOKUP($A31,'Return Data'!$B$7:$R$1700,14,0)</f>
        <v>1.5922000000000001</v>
      </c>
      <c r="O31" s="66">
        <f t="shared" si="5"/>
        <v>16</v>
      </c>
      <c r="P31" s="65">
        <f>VLOOKUP($A31,'Return Data'!$B$7:$R$1700,15,0)</f>
        <v>5.4177999999999997</v>
      </c>
      <c r="Q31" s="66">
        <f t="shared" si="6"/>
        <v>14</v>
      </c>
      <c r="R31" s="65">
        <f>VLOOKUP($A31,'Return Data'!$B$7:$R$1700,16,0)</f>
        <v>10.9956</v>
      </c>
      <c r="S31" s="67">
        <f t="shared" si="7"/>
        <v>9</v>
      </c>
    </row>
    <row r="32" spans="1:19" x14ac:dyDescent="0.3">
      <c r="A32" s="63" t="s">
        <v>1023</v>
      </c>
      <c r="B32" s="64">
        <f>VLOOKUP($A32,'Return Data'!$B$7:$R$1700,3,0)</f>
        <v>44026</v>
      </c>
      <c r="C32" s="65">
        <f>VLOOKUP($A32,'Return Data'!$B$7:$R$1700,4,0)</f>
        <v>38.716099999999997</v>
      </c>
      <c r="D32" s="65">
        <f>VLOOKUP($A32,'Return Data'!$B$7:$R$1700,10,0)</f>
        <v>16.2422</v>
      </c>
      <c r="E32" s="66">
        <f t="shared" si="0"/>
        <v>5</v>
      </c>
      <c r="F32" s="65">
        <f>VLOOKUP($A32,'Return Data'!$B$7:$R$1700,11,0)</f>
        <v>-13.772600000000001</v>
      </c>
      <c r="G32" s="66">
        <f t="shared" si="1"/>
        <v>20</v>
      </c>
      <c r="H32" s="65">
        <f>VLOOKUP($A32,'Return Data'!$B$7:$R$1700,12,0)</f>
        <v>-7.2964000000000002</v>
      </c>
      <c r="I32" s="66">
        <f t="shared" si="2"/>
        <v>23</v>
      </c>
      <c r="J32" s="65">
        <f>VLOOKUP($A32,'Return Data'!$B$7:$R$1700,13,0)</f>
        <v>-7.9143999999999997</v>
      </c>
      <c r="K32" s="66">
        <f t="shared" si="3"/>
        <v>21</v>
      </c>
      <c r="L32" s="65">
        <f>VLOOKUP($A32,'Return Data'!$B$7:$R$1700,17,0)</f>
        <v>-1.5485</v>
      </c>
      <c r="M32" s="66">
        <f t="shared" si="4"/>
        <v>19</v>
      </c>
      <c r="N32" s="65">
        <f>VLOOKUP($A32,'Return Data'!$B$7:$R$1700,14,0)</f>
        <v>0.95569999999999999</v>
      </c>
      <c r="O32" s="66">
        <f t="shared" si="5"/>
        <v>19</v>
      </c>
      <c r="P32" s="65">
        <f>VLOOKUP($A32,'Return Data'!$B$7:$R$1700,15,0)</f>
        <v>5.6140999999999996</v>
      </c>
      <c r="Q32" s="66">
        <f t="shared" si="6"/>
        <v>13</v>
      </c>
      <c r="R32" s="65">
        <f>VLOOKUP($A32,'Return Data'!$B$7:$R$1700,16,0)</f>
        <v>11.784599999999999</v>
      </c>
      <c r="S32" s="67">
        <f t="shared" si="7"/>
        <v>5</v>
      </c>
    </row>
    <row r="33" spans="1:19" x14ac:dyDescent="0.3">
      <c r="A33" s="63" t="s">
        <v>1026</v>
      </c>
      <c r="B33" s="64">
        <f>VLOOKUP($A33,'Return Data'!$B$7:$R$1700,3,0)</f>
        <v>44026</v>
      </c>
      <c r="C33" s="65">
        <f>VLOOKUP($A33,'Return Data'!$B$7:$R$1700,4,0)</f>
        <v>213.3142</v>
      </c>
      <c r="D33" s="65">
        <f>VLOOKUP($A33,'Return Data'!$B$7:$R$1700,10,0)</f>
        <v>15.1242</v>
      </c>
      <c r="E33" s="66">
        <f t="shared" si="0"/>
        <v>13</v>
      </c>
      <c r="F33" s="65">
        <f>VLOOKUP($A33,'Return Data'!$B$7:$R$1700,11,0)</f>
        <v>-16.157800000000002</v>
      </c>
      <c r="G33" s="66">
        <f t="shared" si="1"/>
        <v>26</v>
      </c>
      <c r="H33" s="65">
        <f>VLOOKUP($A33,'Return Data'!$B$7:$R$1700,12,0)</f>
        <v>-9.6643000000000008</v>
      </c>
      <c r="I33" s="66">
        <f t="shared" si="2"/>
        <v>27</v>
      </c>
      <c r="J33" s="65">
        <f>VLOOKUP($A33,'Return Data'!$B$7:$R$1700,13,0)</f>
        <v>-12.151199999999999</v>
      </c>
      <c r="K33" s="66">
        <f t="shared" si="3"/>
        <v>27</v>
      </c>
      <c r="L33" s="65">
        <f>VLOOKUP($A33,'Return Data'!$B$7:$R$1700,17,0)</f>
        <v>-2.4462000000000002</v>
      </c>
      <c r="M33" s="66">
        <f t="shared" si="4"/>
        <v>22</v>
      </c>
      <c r="N33" s="65">
        <f>VLOOKUP($A33,'Return Data'!$B$7:$R$1700,14,0)</f>
        <v>0.32200000000000001</v>
      </c>
      <c r="O33" s="66">
        <f t="shared" si="5"/>
        <v>22</v>
      </c>
      <c r="P33" s="65">
        <f>VLOOKUP($A33,'Return Data'!$B$7:$R$1700,15,0)</f>
        <v>4.3914</v>
      </c>
      <c r="Q33" s="66">
        <f t="shared" si="6"/>
        <v>20</v>
      </c>
      <c r="R33" s="65">
        <f>VLOOKUP($A33,'Return Data'!$B$7:$R$1700,16,0)</f>
        <v>9.3716000000000008</v>
      </c>
      <c r="S33" s="67">
        <f t="shared" si="7"/>
        <v>21</v>
      </c>
    </row>
    <row r="34" spans="1:19" x14ac:dyDescent="0.3">
      <c r="A34" s="63" t="s">
        <v>1027</v>
      </c>
      <c r="B34" s="64">
        <f>VLOOKUP($A34,'Return Data'!$B$7:$R$1700,3,0)</f>
        <v>44026</v>
      </c>
      <c r="C34" s="65">
        <f>VLOOKUP($A34,'Return Data'!$B$7:$R$1700,4,0)</f>
        <v>70.349999999999994</v>
      </c>
      <c r="D34" s="65">
        <f>VLOOKUP($A34,'Return Data'!$B$7:$R$1700,10,0)</f>
        <v>14.1675</v>
      </c>
      <c r="E34" s="66">
        <f t="shared" si="0"/>
        <v>20</v>
      </c>
      <c r="F34" s="65">
        <f>VLOOKUP($A34,'Return Data'!$B$7:$R$1700,11,0)</f>
        <v>-14.52</v>
      </c>
      <c r="G34" s="66">
        <f t="shared" si="1"/>
        <v>23</v>
      </c>
      <c r="H34" s="65">
        <f>VLOOKUP($A34,'Return Data'!$B$7:$R$1700,12,0)</f>
        <v>-8.1831999999999994</v>
      </c>
      <c r="I34" s="66">
        <f t="shared" si="2"/>
        <v>25</v>
      </c>
      <c r="J34" s="65">
        <f>VLOOKUP($A34,'Return Data'!$B$7:$R$1700,13,0)</f>
        <v>-8.7784999999999993</v>
      </c>
      <c r="K34" s="66">
        <f t="shared" si="3"/>
        <v>23</v>
      </c>
      <c r="L34" s="65">
        <f>VLOOKUP($A34,'Return Data'!$B$7:$R$1700,17,0)</f>
        <v>-3.7976999999999999</v>
      </c>
      <c r="M34" s="66">
        <f t="shared" si="4"/>
        <v>26</v>
      </c>
      <c r="N34" s="65">
        <f>VLOOKUP($A34,'Return Data'!$B$7:$R$1700,14,0)</f>
        <v>-2.1958000000000002</v>
      </c>
      <c r="O34" s="66">
        <f t="shared" si="5"/>
        <v>28</v>
      </c>
      <c r="P34" s="65">
        <f>VLOOKUP($A34,'Return Data'!$B$7:$R$1700,15,0)</f>
        <v>1.3663000000000001</v>
      </c>
      <c r="Q34" s="66">
        <f t="shared" si="6"/>
        <v>27</v>
      </c>
      <c r="R34" s="65">
        <f>VLOOKUP($A34,'Return Data'!$B$7:$R$1700,16,0)</f>
        <v>6.3476999999999997</v>
      </c>
      <c r="S34" s="67">
        <f t="shared" si="7"/>
        <v>27</v>
      </c>
    </row>
    <row r="35" spans="1:19" x14ac:dyDescent="0.3">
      <c r="A35" s="63" t="s">
        <v>1029</v>
      </c>
      <c r="B35" s="64">
        <f>VLOOKUP($A35,'Return Data'!$B$7:$R$1700,3,0)</f>
        <v>44026</v>
      </c>
      <c r="C35" s="65">
        <f>VLOOKUP($A35,'Return Data'!$B$7:$R$1700,4,0)</f>
        <v>10.31</v>
      </c>
      <c r="D35" s="65">
        <f>VLOOKUP($A35,'Return Data'!$B$7:$R$1700,10,0)</f>
        <v>15.973000000000001</v>
      </c>
      <c r="E35" s="66">
        <f t="shared" si="0"/>
        <v>7</v>
      </c>
      <c r="F35" s="65">
        <f>VLOOKUP($A35,'Return Data'!$B$7:$R$1700,11,0)</f>
        <v>-12.2553</v>
      </c>
      <c r="G35" s="66">
        <f t="shared" si="1"/>
        <v>12</v>
      </c>
      <c r="H35" s="65">
        <f>VLOOKUP($A35,'Return Data'!$B$7:$R$1700,12,0)</f>
        <v>-5.0644999999999998</v>
      </c>
      <c r="I35" s="66">
        <f t="shared" si="2"/>
        <v>14</v>
      </c>
      <c r="J35" s="65">
        <f>VLOOKUP($A35,'Return Data'!$B$7:$R$1700,13,0)</f>
        <v>-5.7587000000000002</v>
      </c>
      <c r="K35" s="66">
        <f t="shared" si="3"/>
        <v>16</v>
      </c>
      <c r="L35" s="65">
        <f>VLOOKUP($A35,'Return Data'!$B$7:$R$1700,17,0)</f>
        <v>-1.6968000000000001</v>
      </c>
      <c r="M35" s="66">
        <f t="shared" si="4"/>
        <v>20</v>
      </c>
      <c r="N35" s="65">
        <f>VLOOKUP($A35,'Return Data'!$B$7:$R$1700,14,0)</f>
        <v>0.3579</v>
      </c>
      <c r="O35" s="66">
        <f t="shared" si="5"/>
        <v>20</v>
      </c>
      <c r="P35" s="65">
        <f>VLOOKUP($A35,'Return Data'!$B$7:$R$1700,15,0)</f>
        <v>0</v>
      </c>
      <c r="Q35" s="66">
        <f t="shared" si="6"/>
        <v>28</v>
      </c>
      <c r="R35" s="65">
        <f>VLOOKUP($A35,'Return Data'!$B$7:$R$1700,16,0)</f>
        <v>0.96519999999999995</v>
      </c>
      <c r="S35" s="67">
        <f t="shared" si="7"/>
        <v>28</v>
      </c>
    </row>
    <row r="36" spans="1:19" x14ac:dyDescent="0.3">
      <c r="A36" s="63" t="s">
        <v>1031</v>
      </c>
      <c r="B36" s="64">
        <f>VLOOKUP($A36,'Return Data'!$B$7:$R$1700,3,0)</f>
        <v>44026</v>
      </c>
      <c r="C36" s="65">
        <f>VLOOKUP($A36,'Return Data'!$B$7:$R$1700,4,0)</f>
        <v>54.271669935030197</v>
      </c>
      <c r="D36" s="65">
        <f>VLOOKUP($A36,'Return Data'!$B$7:$R$1700,10,0)</f>
        <v>14.819000000000001</v>
      </c>
      <c r="E36" s="66">
        <f t="shared" si="0"/>
        <v>15</v>
      </c>
      <c r="F36" s="65">
        <f>VLOOKUP($A36,'Return Data'!$B$7:$R$1700,11,0)</f>
        <v>-11.822800000000001</v>
      </c>
      <c r="G36" s="66">
        <f t="shared" si="1"/>
        <v>11</v>
      </c>
      <c r="H36" s="65">
        <f>VLOOKUP($A36,'Return Data'!$B$7:$R$1700,12,0)</f>
        <v>-3.6410999999999998</v>
      </c>
      <c r="I36" s="66">
        <f t="shared" si="2"/>
        <v>7</v>
      </c>
      <c r="J36" s="65">
        <f>VLOOKUP($A36,'Return Data'!$B$7:$R$1700,13,0)</f>
        <v>-4.0994999999999999</v>
      </c>
      <c r="K36" s="66">
        <f t="shared" si="3"/>
        <v>12</v>
      </c>
      <c r="L36" s="65">
        <f>VLOOKUP($A36,'Return Data'!$B$7:$R$1700,17,0)</f>
        <v>-1.1793</v>
      </c>
      <c r="M36" s="66">
        <f t="shared" si="4"/>
        <v>17</v>
      </c>
      <c r="N36" s="65">
        <f>VLOOKUP($A36,'Return Data'!$B$7:$R$1700,14,0)</f>
        <v>2.6652</v>
      </c>
      <c r="O36" s="66">
        <f t="shared" si="5"/>
        <v>9</v>
      </c>
      <c r="P36" s="65">
        <f>VLOOKUP($A36,'Return Data'!$B$7:$R$1700,15,0)</f>
        <v>5.1482999999999999</v>
      </c>
      <c r="Q36" s="66">
        <f t="shared" si="6"/>
        <v>15</v>
      </c>
      <c r="R36" s="65">
        <f>VLOOKUP($A36,'Return Data'!$B$7:$R$1700,16,0)</f>
        <v>10.0444</v>
      </c>
      <c r="S36" s="67">
        <f t="shared" si="7"/>
        <v>15</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14.643451724137933</v>
      </c>
      <c r="E38" s="74"/>
      <c r="F38" s="75">
        <f>AVERAGE(F8:F36)</f>
        <v>-12.775217241379307</v>
      </c>
      <c r="G38" s="74"/>
      <c r="H38" s="75">
        <f>AVERAGE(H8:H36)</f>
        <v>-5.4624137931034475</v>
      </c>
      <c r="I38" s="74"/>
      <c r="J38" s="75">
        <f>AVERAGE(J8:J36)</f>
        <v>-5.7501551724137929</v>
      </c>
      <c r="K38" s="74"/>
      <c r="L38" s="75">
        <f>AVERAGE(L8:L36)</f>
        <v>-0.75388928571428571</v>
      </c>
      <c r="M38" s="74"/>
      <c r="N38" s="75">
        <f>AVERAGE(N8:N36)</f>
        <v>1.9953464285714291</v>
      </c>
      <c r="O38" s="74"/>
      <c r="P38" s="75">
        <f>AVERAGE(P8:P36)</f>
        <v>5.2712285714285718</v>
      </c>
      <c r="Q38" s="74"/>
      <c r="R38" s="75">
        <f>AVERAGE(R8:R36)</f>
        <v>9.4961827586206873</v>
      </c>
      <c r="S38" s="76"/>
    </row>
    <row r="39" spans="1:19" x14ac:dyDescent="0.3">
      <c r="A39" s="73" t="s">
        <v>28</v>
      </c>
      <c r="B39" s="74"/>
      <c r="C39" s="74"/>
      <c r="D39" s="75">
        <f>MIN(D8:D36)</f>
        <v>9.9130000000000003</v>
      </c>
      <c r="E39" s="74"/>
      <c r="F39" s="75">
        <f>MIN(F8:F36)</f>
        <v>-20.889099999999999</v>
      </c>
      <c r="G39" s="74"/>
      <c r="H39" s="75">
        <f>MIN(H8:H36)</f>
        <v>-12.8</v>
      </c>
      <c r="I39" s="74"/>
      <c r="J39" s="75">
        <f>MIN(J8:J36)</f>
        <v>-18.0654</v>
      </c>
      <c r="K39" s="74"/>
      <c r="L39" s="75">
        <f>MIN(L8:L36)</f>
        <v>-4.6243999999999996</v>
      </c>
      <c r="M39" s="74"/>
      <c r="N39" s="75">
        <f>MIN(N8:N36)</f>
        <v>-2.1958000000000002</v>
      </c>
      <c r="O39" s="74"/>
      <c r="P39" s="75">
        <f>MIN(P8:P36)</f>
        <v>0</v>
      </c>
      <c r="Q39" s="74"/>
      <c r="R39" s="75">
        <f>MIN(R8:R36)</f>
        <v>-2.8384</v>
      </c>
      <c r="S39" s="76"/>
    </row>
    <row r="40" spans="1:19" ht="15" thickBot="1" x14ac:dyDescent="0.35">
      <c r="A40" s="77" t="s">
        <v>29</v>
      </c>
      <c r="B40" s="78"/>
      <c r="C40" s="78"/>
      <c r="D40" s="79">
        <f>MAX(D8:D36)</f>
        <v>18.5197</v>
      </c>
      <c r="E40" s="78"/>
      <c r="F40" s="79">
        <f>MAX(F8:F36)</f>
        <v>-1.9361999999999999</v>
      </c>
      <c r="G40" s="78"/>
      <c r="H40" s="79">
        <f>MAX(H8:H36)</f>
        <v>2.0964</v>
      </c>
      <c r="I40" s="78"/>
      <c r="J40" s="79">
        <f>MAX(J8:J36)</f>
        <v>4.4001999999999999</v>
      </c>
      <c r="K40" s="78"/>
      <c r="L40" s="79">
        <f>MAX(L8:L36)</f>
        <v>5.0049999999999999</v>
      </c>
      <c r="M40" s="78"/>
      <c r="N40" s="79">
        <f>MAX(N8:N36)</f>
        <v>9.7878000000000007</v>
      </c>
      <c r="O40" s="78"/>
      <c r="P40" s="79">
        <f>MAX(P8:P36)</f>
        <v>9.5580999999999996</v>
      </c>
      <c r="Q40" s="78"/>
      <c r="R40" s="79">
        <f>MAX(R8:R36)</f>
        <v>14.1845</v>
      </c>
      <c r="S40" s="80"/>
    </row>
    <row r="41" spans="1:19" x14ac:dyDescent="0.3">
      <c r="A41" s="112" t="s">
        <v>433</v>
      </c>
    </row>
    <row r="42" spans="1:19" x14ac:dyDescent="0.3">
      <c r="A42" s="14" t="s">
        <v>340</v>
      </c>
    </row>
  </sheetData>
  <sheetProtection algorithmName="SHA-512" hashValue="uvES8ctuUd7aGin1XMmOqqlvLRuoZ/NvM5Ml1Fc+owDk2Zhqzh8JmsT8hf/pqx+UJI3GWpOyyybUS4nFNfEJug==" saltValue="1GcfSOKf2CxqQyhsJEL0P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EFD4DFC-AA62-4FFF-9332-C821DA59460D}"/>
  </hyperlinks>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ACF455-775F-467F-A03F-16E48C662999}">
  <dimension ref="A1:S3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1696</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667</v>
      </c>
      <c r="B8" s="64">
        <f>VLOOKUP($A8,'Return Data'!$B$7:$R$1700,3,0)</f>
        <v>44026</v>
      </c>
      <c r="C8" s="65">
        <f>VLOOKUP($A8,'Return Data'!$B$7:$R$1700,4,0)</f>
        <v>15.0533</v>
      </c>
      <c r="D8" s="65">
        <f>VLOOKUP($A8,'Return Data'!$B$7:$R$1700,9,0)</f>
        <v>29.228300000000001</v>
      </c>
      <c r="E8" s="66">
        <f t="shared" ref="E8:E31" si="0">RANK(D8,D$8:D$31,0)</f>
        <v>5</v>
      </c>
      <c r="F8" s="65">
        <f>VLOOKUP($A8,'Return Data'!$B$7:$R$1700,10,0)</f>
        <v>15.1759</v>
      </c>
      <c r="G8" s="66">
        <f t="shared" ref="G8:G31" si="1">RANK(F8,F$8:F$31,0)</f>
        <v>4</v>
      </c>
      <c r="H8" s="65">
        <f>VLOOKUP($A8,'Return Data'!$B$7:$R$1700,11,0)</f>
        <v>8.3224999999999998</v>
      </c>
      <c r="I8" s="66">
        <f t="shared" ref="I8:I23" si="2">RANK(H8,H$8:H$31,0)</f>
        <v>8</v>
      </c>
      <c r="J8" s="65">
        <f>VLOOKUP($A8,'Return Data'!$B$7:$R$1700,12,0)</f>
        <v>3.4946000000000002</v>
      </c>
      <c r="K8" s="66">
        <f>RANK(J8,J$8:J$31,0)</f>
        <v>13</v>
      </c>
      <c r="L8" s="65">
        <f>VLOOKUP($A8,'Return Data'!$B$7:$R$1700,13,0)</f>
        <v>3.9861</v>
      </c>
      <c r="M8" s="66">
        <f>RANK(L8,L$8:L$31,0)</f>
        <v>10</v>
      </c>
      <c r="N8" s="65">
        <f>VLOOKUP($A8,'Return Data'!$B$7:$R$1700,17,0)</f>
        <v>5.4957000000000003</v>
      </c>
      <c r="O8" s="66">
        <f>RANK(N8,N$8:N$31,0)</f>
        <v>8</v>
      </c>
      <c r="P8" s="65">
        <f>VLOOKUP($A8,'Return Data'!$B$7:$R$1700,14,0)</f>
        <v>5.9992000000000001</v>
      </c>
      <c r="Q8" s="66">
        <f>RANK(P8,P$8:P$31,0)</f>
        <v>8</v>
      </c>
      <c r="R8" s="65">
        <f>VLOOKUP($A8,'Return Data'!$B$7:$R$1700,16,0)</f>
        <v>8.0922000000000001</v>
      </c>
      <c r="S8" s="67">
        <f t="shared" ref="S8:S31" si="3">RANK(R8,R$8:R$31,0)</f>
        <v>8</v>
      </c>
    </row>
    <row r="9" spans="1:19" x14ac:dyDescent="0.3">
      <c r="A9" s="82" t="s">
        <v>669</v>
      </c>
      <c r="B9" s="64">
        <f>VLOOKUP($A9,'Return Data'!$B$7:$R$1700,3,0)</f>
        <v>44026</v>
      </c>
      <c r="C9" s="65">
        <f>VLOOKUP($A9,'Return Data'!$B$7:$R$1700,4,0)</f>
        <v>0.41570000000000001</v>
      </c>
      <c r="D9" s="65">
        <f>VLOOKUP($A9,'Return Data'!$B$7:$R$1700,9,0)</f>
        <v>0</v>
      </c>
      <c r="E9" s="66">
        <f t="shared" si="0"/>
        <v>21</v>
      </c>
      <c r="F9" s="65">
        <f>VLOOKUP($A9,'Return Data'!$B$7:$R$1700,10,0)</f>
        <v>0</v>
      </c>
      <c r="G9" s="66">
        <f t="shared" si="1"/>
        <v>17</v>
      </c>
      <c r="H9" s="65">
        <f>VLOOKUP($A9,'Return Data'!$B$7:$R$1700,11,0)</f>
        <v>-49.929000000000002</v>
      </c>
      <c r="I9" s="66">
        <f t="shared" si="2"/>
        <v>20</v>
      </c>
      <c r="J9" s="65"/>
      <c r="K9" s="66"/>
      <c r="L9" s="65"/>
      <c r="M9" s="66"/>
      <c r="N9" s="65"/>
      <c r="O9" s="66"/>
      <c r="P9" s="65"/>
      <c r="Q9" s="66"/>
      <c r="R9" s="65">
        <f>VLOOKUP($A9,'Return Data'!$B$7:$R$1700,16,0)</f>
        <v>-37.655000000000001</v>
      </c>
      <c r="S9" s="67">
        <f t="shared" si="3"/>
        <v>23</v>
      </c>
    </row>
    <row r="10" spans="1:19" x14ac:dyDescent="0.3">
      <c r="A10" s="82" t="s">
        <v>671</v>
      </c>
      <c r="B10" s="64">
        <f>VLOOKUP($A10,'Return Data'!$B$7:$R$1700,3,0)</f>
        <v>44026</v>
      </c>
      <c r="C10" s="65">
        <f>VLOOKUP($A10,'Return Data'!$B$7:$R$1700,4,0)</f>
        <v>16.568999999999999</v>
      </c>
      <c r="D10" s="65">
        <f>VLOOKUP($A10,'Return Data'!$B$7:$R$1700,9,0)</f>
        <v>21.040199999999999</v>
      </c>
      <c r="E10" s="66">
        <f t="shared" si="0"/>
        <v>10</v>
      </c>
      <c r="F10" s="65">
        <f>VLOOKUP($A10,'Return Data'!$B$7:$R$1700,10,0)</f>
        <v>10.8635</v>
      </c>
      <c r="G10" s="66">
        <f t="shared" si="1"/>
        <v>10</v>
      </c>
      <c r="H10" s="65">
        <f>VLOOKUP($A10,'Return Data'!$B$7:$R$1700,11,0)</f>
        <v>8.8346</v>
      </c>
      <c r="I10" s="66">
        <f t="shared" si="2"/>
        <v>7</v>
      </c>
      <c r="J10" s="65">
        <f>VLOOKUP($A10,'Return Data'!$B$7:$R$1700,12,0)</f>
        <v>9.3132999999999999</v>
      </c>
      <c r="K10" s="66">
        <f t="shared" ref="K10:K23" si="4">RANK(J10,J$8:J$31,0)</f>
        <v>7</v>
      </c>
      <c r="L10" s="65">
        <f>VLOOKUP($A10,'Return Data'!$B$7:$R$1700,13,0)</f>
        <v>9.2613000000000003</v>
      </c>
      <c r="M10" s="66">
        <f t="shared" ref="M10:M23" si="5">RANK(L10,L$8:L$31,0)</f>
        <v>6</v>
      </c>
      <c r="N10" s="65">
        <f>VLOOKUP($A10,'Return Data'!$B$7:$R$1700,17,0)</f>
        <v>7.1821000000000002</v>
      </c>
      <c r="O10" s="66">
        <f t="shared" ref="O10:O21" si="6">RANK(N10,N$8:N$31,0)</f>
        <v>6</v>
      </c>
      <c r="P10" s="65">
        <f>VLOOKUP($A10,'Return Data'!$B$7:$R$1700,14,0)</f>
        <v>6.8625999999999996</v>
      </c>
      <c r="Q10" s="66">
        <f t="shared" ref="Q10:Q21" si="7">RANK(P10,P$8:P$31,0)</f>
        <v>6</v>
      </c>
      <c r="R10" s="65">
        <f>VLOOKUP($A10,'Return Data'!$B$7:$R$1700,16,0)</f>
        <v>8.7759</v>
      </c>
      <c r="S10" s="67">
        <f t="shared" si="3"/>
        <v>6</v>
      </c>
    </row>
    <row r="11" spans="1:19" x14ac:dyDescent="0.3">
      <c r="A11" s="82" t="s">
        <v>675</v>
      </c>
      <c r="B11" s="64">
        <f>VLOOKUP($A11,'Return Data'!$B$7:$R$1700,3,0)</f>
        <v>44026</v>
      </c>
      <c r="C11" s="65">
        <f>VLOOKUP($A11,'Return Data'!$B$7:$R$1700,4,0)</f>
        <v>14.635999999999999</v>
      </c>
      <c r="D11" s="65">
        <f>VLOOKUP($A11,'Return Data'!$B$7:$R$1700,9,0)</f>
        <v>19.603999999999999</v>
      </c>
      <c r="E11" s="66">
        <f t="shared" si="0"/>
        <v>13</v>
      </c>
      <c r="F11" s="65">
        <f>VLOOKUP($A11,'Return Data'!$B$7:$R$1700,10,0)</f>
        <v>-6.9196</v>
      </c>
      <c r="G11" s="66">
        <f t="shared" si="1"/>
        <v>21</v>
      </c>
      <c r="H11" s="65">
        <f>VLOOKUP($A11,'Return Data'!$B$7:$R$1700,11,0)</f>
        <v>-6.5800999999999998</v>
      </c>
      <c r="I11" s="66">
        <f t="shared" si="2"/>
        <v>15</v>
      </c>
      <c r="J11" s="65">
        <f>VLOOKUP($A11,'Return Data'!$B$7:$R$1700,12,0)</f>
        <v>-3.1537000000000002</v>
      </c>
      <c r="K11" s="66">
        <f t="shared" si="4"/>
        <v>14</v>
      </c>
      <c r="L11" s="65">
        <f>VLOOKUP($A11,'Return Data'!$B$7:$R$1700,13,0)</f>
        <v>-1.6264000000000001</v>
      </c>
      <c r="M11" s="66">
        <f t="shared" si="5"/>
        <v>15</v>
      </c>
      <c r="N11" s="65">
        <f>VLOOKUP($A11,'Return Data'!$B$7:$R$1700,17,0)</f>
        <v>1.6222000000000001</v>
      </c>
      <c r="O11" s="66">
        <f t="shared" si="6"/>
        <v>12</v>
      </c>
      <c r="P11" s="65">
        <f>VLOOKUP($A11,'Return Data'!$B$7:$R$1700,14,0)</f>
        <v>3.2961</v>
      </c>
      <c r="Q11" s="66">
        <f t="shared" si="7"/>
        <v>12</v>
      </c>
      <c r="R11" s="65">
        <f>VLOOKUP($A11,'Return Data'!$B$7:$R$1700,16,0)</f>
        <v>7.2023999999999999</v>
      </c>
      <c r="S11" s="67">
        <f t="shared" si="3"/>
        <v>13</v>
      </c>
    </row>
    <row r="12" spans="1:19" x14ac:dyDescent="0.3">
      <c r="A12" s="82" t="s">
        <v>677</v>
      </c>
      <c r="B12" s="64">
        <f>VLOOKUP($A12,'Return Data'!$B$7:$R$1700,3,0)</f>
        <v>44026</v>
      </c>
      <c r="C12" s="65">
        <f>VLOOKUP($A12,'Return Data'!$B$7:$R$1700,4,0)</f>
        <v>3.7734000000000001</v>
      </c>
      <c r="D12" s="65">
        <f>VLOOKUP($A12,'Return Data'!$B$7:$R$1700,9,0)</f>
        <v>12.3134</v>
      </c>
      <c r="E12" s="66">
        <f t="shared" si="0"/>
        <v>17</v>
      </c>
      <c r="F12" s="65">
        <f>VLOOKUP($A12,'Return Data'!$B$7:$R$1700,10,0)</f>
        <v>-193.047</v>
      </c>
      <c r="G12" s="66">
        <f t="shared" si="1"/>
        <v>23</v>
      </c>
      <c r="H12" s="65">
        <f>VLOOKUP($A12,'Return Data'!$B$7:$R$1700,11,0)</f>
        <v>-95.616799999999998</v>
      </c>
      <c r="I12" s="66">
        <f t="shared" si="2"/>
        <v>22</v>
      </c>
      <c r="J12" s="65">
        <f>VLOOKUP($A12,'Return Data'!$B$7:$R$1700,12,0)</f>
        <v>-61.879899999999999</v>
      </c>
      <c r="K12" s="66">
        <f t="shared" si="4"/>
        <v>21</v>
      </c>
      <c r="L12" s="65">
        <f>VLOOKUP($A12,'Return Data'!$B$7:$R$1700,13,0)</f>
        <v>-46.500500000000002</v>
      </c>
      <c r="M12" s="66">
        <f t="shared" si="5"/>
        <v>20</v>
      </c>
      <c r="N12" s="65">
        <f>VLOOKUP($A12,'Return Data'!$B$7:$R$1700,17,0)</f>
        <v>-47.36</v>
      </c>
      <c r="O12" s="66">
        <f t="shared" si="6"/>
        <v>19</v>
      </c>
      <c r="P12" s="65">
        <f>VLOOKUP($A12,'Return Data'!$B$7:$R$1700,14,0)</f>
        <v>-33.226599999999998</v>
      </c>
      <c r="Q12" s="66">
        <f t="shared" si="7"/>
        <v>19</v>
      </c>
      <c r="R12" s="65">
        <f>VLOOKUP($A12,'Return Data'!$B$7:$R$1700,16,0)</f>
        <v>-16.567</v>
      </c>
      <c r="S12" s="67">
        <f t="shared" si="3"/>
        <v>21</v>
      </c>
    </row>
    <row r="13" spans="1:19" x14ac:dyDescent="0.3">
      <c r="A13" s="82" t="s">
        <v>679</v>
      </c>
      <c r="B13" s="64">
        <f>VLOOKUP($A13,'Return Data'!$B$7:$R$1700,3,0)</f>
        <v>44026</v>
      </c>
      <c r="C13" s="65">
        <f>VLOOKUP($A13,'Return Data'!$B$7:$R$1700,4,0)</f>
        <v>30.3462</v>
      </c>
      <c r="D13" s="65">
        <f>VLOOKUP($A13,'Return Data'!$B$7:$R$1700,9,0)</f>
        <v>13.2013</v>
      </c>
      <c r="E13" s="66">
        <f t="shared" si="0"/>
        <v>15</v>
      </c>
      <c r="F13" s="65">
        <f>VLOOKUP($A13,'Return Data'!$B$7:$R$1700,10,0)</f>
        <v>-1.1927000000000001</v>
      </c>
      <c r="G13" s="66">
        <f t="shared" si="1"/>
        <v>20</v>
      </c>
      <c r="H13" s="65">
        <f>VLOOKUP($A13,'Return Data'!$B$7:$R$1700,11,0)</f>
        <v>2.4340999999999999</v>
      </c>
      <c r="I13" s="66">
        <f t="shared" si="2"/>
        <v>12</v>
      </c>
      <c r="J13" s="65">
        <f>VLOOKUP($A13,'Return Data'!$B$7:$R$1700,12,0)</f>
        <v>4.4389000000000003</v>
      </c>
      <c r="K13" s="66">
        <f t="shared" si="4"/>
        <v>12</v>
      </c>
      <c r="L13" s="65">
        <f>VLOOKUP($A13,'Return Data'!$B$7:$R$1700,13,0)</f>
        <v>3.63</v>
      </c>
      <c r="M13" s="66">
        <f t="shared" si="5"/>
        <v>11</v>
      </c>
      <c r="N13" s="65">
        <f>VLOOKUP($A13,'Return Data'!$B$7:$R$1700,17,0)</f>
        <v>0.97670000000000001</v>
      </c>
      <c r="O13" s="66">
        <f t="shared" si="6"/>
        <v>15</v>
      </c>
      <c r="P13" s="65">
        <f>VLOOKUP($A13,'Return Data'!$B$7:$R$1700,14,0)</f>
        <v>2.3938999999999999</v>
      </c>
      <c r="Q13" s="66">
        <f t="shared" si="7"/>
        <v>15</v>
      </c>
      <c r="R13" s="65">
        <f>VLOOKUP($A13,'Return Data'!$B$7:$R$1700,16,0)</f>
        <v>7.0179</v>
      </c>
      <c r="S13" s="67">
        <f t="shared" si="3"/>
        <v>14</v>
      </c>
    </row>
    <row r="14" spans="1:19" x14ac:dyDescent="0.3">
      <c r="A14" s="82" t="s">
        <v>682</v>
      </c>
      <c r="B14" s="64">
        <f>VLOOKUP($A14,'Return Data'!$B$7:$R$1700,3,0)</f>
        <v>44026</v>
      </c>
      <c r="C14" s="65">
        <f>VLOOKUP($A14,'Return Data'!$B$7:$R$1700,4,0)</f>
        <v>19.8931</v>
      </c>
      <c r="D14" s="65">
        <f>VLOOKUP($A14,'Return Data'!$B$7:$R$1700,9,0)</f>
        <v>14.3111</v>
      </c>
      <c r="E14" s="66">
        <f t="shared" si="0"/>
        <v>14</v>
      </c>
      <c r="F14" s="65">
        <f>VLOOKUP($A14,'Return Data'!$B$7:$R$1700,10,0)</f>
        <v>4.3449</v>
      </c>
      <c r="G14" s="66">
        <f t="shared" si="1"/>
        <v>16</v>
      </c>
      <c r="H14" s="65">
        <f>VLOOKUP($A14,'Return Data'!$B$7:$R$1700,11,0)</f>
        <v>-12.424300000000001</v>
      </c>
      <c r="I14" s="66">
        <f t="shared" si="2"/>
        <v>17</v>
      </c>
      <c r="J14" s="65">
        <f>VLOOKUP($A14,'Return Data'!$B$7:$R$1700,12,0)</f>
        <v>-6.4584000000000001</v>
      </c>
      <c r="K14" s="66">
        <f t="shared" si="4"/>
        <v>16</v>
      </c>
      <c r="L14" s="65">
        <f>VLOOKUP($A14,'Return Data'!$B$7:$R$1700,13,0)</f>
        <v>-4.1166</v>
      </c>
      <c r="M14" s="66">
        <f t="shared" si="5"/>
        <v>16</v>
      </c>
      <c r="N14" s="65">
        <f>VLOOKUP($A14,'Return Data'!$B$7:$R$1700,17,0)</f>
        <v>1.9135</v>
      </c>
      <c r="O14" s="66">
        <f t="shared" si="6"/>
        <v>11</v>
      </c>
      <c r="P14" s="65">
        <f>VLOOKUP($A14,'Return Data'!$B$7:$R$1700,14,0)</f>
        <v>3.6657000000000002</v>
      </c>
      <c r="Q14" s="66">
        <f t="shared" si="7"/>
        <v>10</v>
      </c>
      <c r="R14" s="65">
        <f>VLOOKUP($A14,'Return Data'!$B$7:$R$1700,16,0)</f>
        <v>7.7652000000000001</v>
      </c>
      <c r="S14" s="67">
        <f t="shared" si="3"/>
        <v>11</v>
      </c>
    </row>
    <row r="15" spans="1:19" x14ac:dyDescent="0.3">
      <c r="A15" s="82" t="s">
        <v>690</v>
      </c>
      <c r="B15" s="64">
        <f>VLOOKUP($A15,'Return Data'!$B$7:$R$1700,3,0)</f>
        <v>44026</v>
      </c>
      <c r="C15" s="65">
        <f>VLOOKUP($A15,'Return Data'!$B$7:$R$1700,4,0)</f>
        <v>17.9252</v>
      </c>
      <c r="D15" s="65">
        <f>VLOOKUP($A15,'Return Data'!$B$7:$R$1700,9,0)</f>
        <v>37.231000000000002</v>
      </c>
      <c r="E15" s="66">
        <f t="shared" si="0"/>
        <v>3</v>
      </c>
      <c r="F15" s="65">
        <f>VLOOKUP($A15,'Return Data'!$B$7:$R$1700,10,0)</f>
        <v>14.1785</v>
      </c>
      <c r="G15" s="66">
        <f t="shared" si="1"/>
        <v>7</v>
      </c>
      <c r="H15" s="65">
        <f>VLOOKUP($A15,'Return Data'!$B$7:$R$1700,11,0)</f>
        <v>10.324199999999999</v>
      </c>
      <c r="I15" s="66">
        <f t="shared" si="2"/>
        <v>4</v>
      </c>
      <c r="J15" s="65">
        <f>VLOOKUP($A15,'Return Data'!$B$7:$R$1700,12,0)</f>
        <v>10.233499999999999</v>
      </c>
      <c r="K15" s="66">
        <f t="shared" si="4"/>
        <v>4</v>
      </c>
      <c r="L15" s="65">
        <f>VLOOKUP($A15,'Return Data'!$B$7:$R$1700,13,0)</f>
        <v>9.7049000000000003</v>
      </c>
      <c r="M15" s="66">
        <f t="shared" si="5"/>
        <v>4</v>
      </c>
      <c r="N15" s="65">
        <f>VLOOKUP($A15,'Return Data'!$B$7:$R$1700,17,0)</f>
        <v>9.1696000000000009</v>
      </c>
      <c r="O15" s="66">
        <f t="shared" si="6"/>
        <v>3</v>
      </c>
      <c r="P15" s="65">
        <f>VLOOKUP($A15,'Return Data'!$B$7:$R$1700,14,0)</f>
        <v>7.7786999999999997</v>
      </c>
      <c r="Q15" s="66">
        <f t="shared" si="7"/>
        <v>4</v>
      </c>
      <c r="R15" s="65">
        <f>VLOOKUP($A15,'Return Data'!$B$7:$R$1700,16,0)</f>
        <v>9.6911000000000005</v>
      </c>
      <c r="S15" s="67">
        <f t="shared" si="3"/>
        <v>1</v>
      </c>
    </row>
    <row r="16" spans="1:19" x14ac:dyDescent="0.3">
      <c r="A16" s="82" t="s">
        <v>692</v>
      </c>
      <c r="B16" s="64">
        <f>VLOOKUP($A16,'Return Data'!$B$7:$R$1700,3,0)</f>
        <v>44026</v>
      </c>
      <c r="C16" s="65">
        <f>VLOOKUP($A16,'Return Data'!$B$7:$R$1700,4,0)</f>
        <v>23.867899999999999</v>
      </c>
      <c r="D16" s="65">
        <f>VLOOKUP($A16,'Return Data'!$B$7:$R$1700,9,0)</f>
        <v>26.218399999999999</v>
      </c>
      <c r="E16" s="66">
        <f t="shared" si="0"/>
        <v>7</v>
      </c>
      <c r="F16" s="65">
        <f>VLOOKUP($A16,'Return Data'!$B$7:$R$1700,10,0)</f>
        <v>14.154400000000001</v>
      </c>
      <c r="G16" s="66">
        <f t="shared" si="1"/>
        <v>8</v>
      </c>
      <c r="H16" s="65">
        <f>VLOOKUP($A16,'Return Data'!$B$7:$R$1700,11,0)</f>
        <v>10.424099999999999</v>
      </c>
      <c r="I16" s="66">
        <f t="shared" si="2"/>
        <v>3</v>
      </c>
      <c r="J16" s="65">
        <f>VLOOKUP($A16,'Return Data'!$B$7:$R$1700,12,0)</f>
        <v>10.9597</v>
      </c>
      <c r="K16" s="66">
        <f t="shared" si="4"/>
        <v>2</v>
      </c>
      <c r="L16" s="65">
        <f>VLOOKUP($A16,'Return Data'!$B$7:$R$1700,13,0)</f>
        <v>10.6845</v>
      </c>
      <c r="M16" s="66">
        <f t="shared" si="5"/>
        <v>2</v>
      </c>
      <c r="N16" s="65">
        <f>VLOOKUP($A16,'Return Data'!$B$7:$R$1700,17,0)</f>
        <v>9.7356999999999996</v>
      </c>
      <c r="O16" s="66">
        <f t="shared" si="6"/>
        <v>1</v>
      </c>
      <c r="P16" s="65">
        <f>VLOOKUP($A16,'Return Data'!$B$7:$R$1700,14,0)</f>
        <v>8.7135999999999996</v>
      </c>
      <c r="Q16" s="66">
        <f t="shared" si="7"/>
        <v>1</v>
      </c>
      <c r="R16" s="65">
        <f>VLOOKUP($A16,'Return Data'!$B$7:$R$1700,16,0)</f>
        <v>9.5633999999999997</v>
      </c>
      <c r="S16" s="67">
        <f t="shared" si="3"/>
        <v>2</v>
      </c>
    </row>
    <row r="17" spans="1:19" x14ac:dyDescent="0.3">
      <c r="A17" s="82" t="s">
        <v>694</v>
      </c>
      <c r="B17" s="64">
        <f>VLOOKUP($A17,'Return Data'!$B$7:$R$1700,3,0)</f>
        <v>44026</v>
      </c>
      <c r="C17" s="65">
        <f>VLOOKUP($A17,'Return Data'!$B$7:$R$1700,4,0)</f>
        <v>13.1496</v>
      </c>
      <c r="D17" s="65">
        <f>VLOOKUP($A17,'Return Data'!$B$7:$R$1700,9,0)</f>
        <v>27.967099999999999</v>
      </c>
      <c r="E17" s="66">
        <f t="shared" si="0"/>
        <v>6</v>
      </c>
      <c r="F17" s="65">
        <f>VLOOKUP($A17,'Return Data'!$B$7:$R$1700,10,0)</f>
        <v>20.938500000000001</v>
      </c>
      <c r="G17" s="66">
        <f t="shared" si="1"/>
        <v>2</v>
      </c>
      <c r="H17" s="65">
        <f>VLOOKUP($A17,'Return Data'!$B$7:$R$1700,11,0)</f>
        <v>-15.815899999999999</v>
      </c>
      <c r="I17" s="66">
        <f t="shared" si="2"/>
        <v>18</v>
      </c>
      <c r="J17" s="65">
        <f>VLOOKUP($A17,'Return Data'!$B$7:$R$1700,12,0)</f>
        <v>-14.013299999999999</v>
      </c>
      <c r="K17" s="66">
        <f t="shared" si="4"/>
        <v>18</v>
      </c>
      <c r="L17" s="65">
        <f>VLOOKUP($A17,'Return Data'!$B$7:$R$1700,13,0)</f>
        <v>-9.3783999999999992</v>
      </c>
      <c r="M17" s="66">
        <f t="shared" si="5"/>
        <v>18</v>
      </c>
      <c r="N17" s="65">
        <f>VLOOKUP($A17,'Return Data'!$B$7:$R$1700,17,0)</f>
        <v>-4.7808999999999999</v>
      </c>
      <c r="O17" s="66">
        <f t="shared" si="6"/>
        <v>17</v>
      </c>
      <c r="P17" s="65">
        <f>VLOOKUP($A17,'Return Data'!$B$7:$R$1700,14,0)</f>
        <v>-1.1319999999999999</v>
      </c>
      <c r="Q17" s="66">
        <f t="shared" si="7"/>
        <v>17</v>
      </c>
      <c r="R17" s="65">
        <f>VLOOKUP($A17,'Return Data'!$B$7:$R$1700,16,0)</f>
        <v>4.3921999999999999</v>
      </c>
      <c r="S17" s="67">
        <f t="shared" si="3"/>
        <v>19</v>
      </c>
    </row>
    <row r="18" spans="1:19" x14ac:dyDescent="0.3">
      <c r="A18" s="82" t="s">
        <v>695</v>
      </c>
      <c r="B18" s="64">
        <f>VLOOKUP($A18,'Return Data'!$B$7:$R$1700,3,0)</f>
        <v>44026</v>
      </c>
      <c r="C18" s="65">
        <f>VLOOKUP($A18,'Return Data'!$B$7:$R$1700,4,0)</f>
        <v>13.0427</v>
      </c>
      <c r="D18" s="65">
        <f>VLOOKUP($A18,'Return Data'!$B$7:$R$1700,9,0)</f>
        <v>25.928999999999998</v>
      </c>
      <c r="E18" s="66">
        <f t="shared" si="0"/>
        <v>8</v>
      </c>
      <c r="F18" s="65">
        <f>VLOOKUP($A18,'Return Data'!$B$7:$R$1700,10,0)</f>
        <v>14.5563</v>
      </c>
      <c r="G18" s="66">
        <f t="shared" si="1"/>
        <v>6</v>
      </c>
      <c r="H18" s="65">
        <f>VLOOKUP($A18,'Return Data'!$B$7:$R$1700,11,0)</f>
        <v>9.1448999999999998</v>
      </c>
      <c r="I18" s="66">
        <f t="shared" si="2"/>
        <v>6</v>
      </c>
      <c r="J18" s="65">
        <f>VLOOKUP($A18,'Return Data'!$B$7:$R$1700,12,0)</f>
        <v>9.3861000000000008</v>
      </c>
      <c r="K18" s="66">
        <f t="shared" si="4"/>
        <v>5</v>
      </c>
      <c r="L18" s="65">
        <f>VLOOKUP($A18,'Return Data'!$B$7:$R$1700,13,0)</f>
        <v>9.1046999999999993</v>
      </c>
      <c r="M18" s="66">
        <f t="shared" si="5"/>
        <v>7</v>
      </c>
      <c r="N18" s="65">
        <f>VLOOKUP($A18,'Return Data'!$B$7:$R$1700,17,0)</f>
        <v>9.2524999999999995</v>
      </c>
      <c r="O18" s="66">
        <f t="shared" si="6"/>
        <v>2</v>
      </c>
      <c r="P18" s="65">
        <f>VLOOKUP($A18,'Return Data'!$B$7:$R$1700,14,0)</f>
        <v>7.8494000000000002</v>
      </c>
      <c r="Q18" s="66">
        <f t="shared" si="7"/>
        <v>2</v>
      </c>
      <c r="R18" s="65">
        <f>VLOOKUP($A18,'Return Data'!$B$7:$R$1700,16,0)</f>
        <v>8.2088999999999999</v>
      </c>
      <c r="S18" s="67">
        <f t="shared" si="3"/>
        <v>7</v>
      </c>
    </row>
    <row r="19" spans="1:19" x14ac:dyDescent="0.3">
      <c r="A19" s="82" t="s">
        <v>698</v>
      </c>
      <c r="B19" s="64">
        <f>VLOOKUP($A19,'Return Data'!$B$7:$R$1700,3,0)</f>
        <v>44026</v>
      </c>
      <c r="C19" s="65">
        <f>VLOOKUP($A19,'Return Data'!$B$7:$R$1700,4,0)</f>
        <v>1481.6549</v>
      </c>
      <c r="D19" s="65">
        <f>VLOOKUP($A19,'Return Data'!$B$7:$R$1700,9,0)</f>
        <v>20.639500000000002</v>
      </c>
      <c r="E19" s="66">
        <f t="shared" si="0"/>
        <v>11</v>
      </c>
      <c r="F19" s="65">
        <f>VLOOKUP($A19,'Return Data'!$B$7:$R$1700,10,0)</f>
        <v>18.043700000000001</v>
      </c>
      <c r="G19" s="66">
        <f t="shared" si="1"/>
        <v>3</v>
      </c>
      <c r="H19" s="65">
        <f>VLOOKUP($A19,'Return Data'!$B$7:$R$1700,11,0)</f>
        <v>11.946899999999999</v>
      </c>
      <c r="I19" s="66">
        <f t="shared" si="2"/>
        <v>2</v>
      </c>
      <c r="J19" s="65">
        <f>VLOOKUP($A19,'Return Data'!$B$7:$R$1700,12,0)</f>
        <v>10.3993</v>
      </c>
      <c r="K19" s="66">
        <f t="shared" si="4"/>
        <v>3</v>
      </c>
      <c r="L19" s="65">
        <f>VLOOKUP($A19,'Return Data'!$B$7:$R$1700,13,0)</f>
        <v>10.3017</v>
      </c>
      <c r="M19" s="66">
        <f t="shared" si="5"/>
        <v>3</v>
      </c>
      <c r="N19" s="65">
        <f>VLOOKUP($A19,'Return Data'!$B$7:$R$1700,17,0)</f>
        <v>1.9657</v>
      </c>
      <c r="O19" s="66">
        <f t="shared" si="6"/>
        <v>10</v>
      </c>
      <c r="P19" s="65">
        <f>VLOOKUP($A19,'Return Data'!$B$7:$R$1700,14,0)</f>
        <v>3.3772000000000002</v>
      </c>
      <c r="Q19" s="66">
        <f t="shared" si="7"/>
        <v>11</v>
      </c>
      <c r="R19" s="65">
        <f>VLOOKUP($A19,'Return Data'!$B$7:$R$1700,16,0)</f>
        <v>6.9356999999999998</v>
      </c>
      <c r="S19" s="67">
        <f t="shared" si="3"/>
        <v>15</v>
      </c>
    </row>
    <row r="20" spans="1:19" x14ac:dyDescent="0.3">
      <c r="A20" s="82" t="s">
        <v>700</v>
      </c>
      <c r="B20" s="64">
        <f>VLOOKUP($A20,'Return Data'!$B$7:$R$1700,3,0)</f>
        <v>44026</v>
      </c>
      <c r="C20" s="65">
        <f>VLOOKUP($A20,'Return Data'!$B$7:$R$1700,4,0)</f>
        <v>23.9726</v>
      </c>
      <c r="D20" s="65">
        <f>VLOOKUP($A20,'Return Data'!$B$7:$R$1700,9,0)</f>
        <v>31.347000000000001</v>
      </c>
      <c r="E20" s="66">
        <f t="shared" si="0"/>
        <v>4</v>
      </c>
      <c r="F20" s="65">
        <f>VLOOKUP($A20,'Return Data'!$B$7:$R$1700,10,0)</f>
        <v>11.5297</v>
      </c>
      <c r="G20" s="66">
        <f t="shared" si="1"/>
        <v>9</v>
      </c>
      <c r="H20" s="65">
        <f>VLOOKUP($A20,'Return Data'!$B$7:$R$1700,11,0)</f>
        <v>6.2285000000000004</v>
      </c>
      <c r="I20" s="66">
        <f t="shared" si="2"/>
        <v>11</v>
      </c>
      <c r="J20" s="65">
        <f>VLOOKUP($A20,'Return Data'!$B$7:$R$1700,12,0)</f>
        <v>7.6965000000000003</v>
      </c>
      <c r="K20" s="66">
        <f t="shared" si="4"/>
        <v>9</v>
      </c>
      <c r="L20" s="65">
        <f>VLOOKUP($A20,'Return Data'!$B$7:$R$1700,13,0)</f>
        <v>8.4349000000000007</v>
      </c>
      <c r="M20" s="66">
        <f t="shared" si="5"/>
        <v>8</v>
      </c>
      <c r="N20" s="65">
        <f>VLOOKUP($A20,'Return Data'!$B$7:$R$1700,17,0)</f>
        <v>8.5488</v>
      </c>
      <c r="O20" s="66">
        <f t="shared" si="6"/>
        <v>4</v>
      </c>
      <c r="P20" s="65">
        <f>VLOOKUP($A20,'Return Data'!$B$7:$R$1700,14,0)</f>
        <v>7.7976000000000001</v>
      </c>
      <c r="Q20" s="66">
        <f t="shared" si="7"/>
        <v>3</v>
      </c>
      <c r="R20" s="65">
        <f>VLOOKUP($A20,'Return Data'!$B$7:$R$1700,16,0)</f>
        <v>9.2948000000000004</v>
      </c>
      <c r="S20" s="67">
        <f t="shared" si="3"/>
        <v>5</v>
      </c>
    </row>
    <row r="21" spans="1:19" x14ac:dyDescent="0.3">
      <c r="A21" s="82" t="s">
        <v>702</v>
      </c>
      <c r="B21" s="64">
        <f>VLOOKUP($A21,'Return Data'!$B$7:$R$1700,3,0)</f>
        <v>44026</v>
      </c>
      <c r="C21" s="65">
        <f>VLOOKUP($A21,'Return Data'!$B$7:$R$1700,4,0)</f>
        <v>22.2164</v>
      </c>
      <c r="D21" s="65">
        <f>VLOOKUP($A21,'Return Data'!$B$7:$R$1700,9,0)</f>
        <v>47.116399999999999</v>
      </c>
      <c r="E21" s="66">
        <f t="shared" si="0"/>
        <v>2</v>
      </c>
      <c r="F21" s="65">
        <f>VLOOKUP($A21,'Return Data'!$B$7:$R$1700,10,0)</f>
        <v>5.6878000000000002</v>
      </c>
      <c r="G21" s="66">
        <f t="shared" si="1"/>
        <v>15</v>
      </c>
      <c r="H21" s="65">
        <f>VLOOKUP($A21,'Return Data'!$B$7:$R$1700,11,0)</f>
        <v>2.3083</v>
      </c>
      <c r="I21" s="66">
        <f t="shared" si="2"/>
        <v>13</v>
      </c>
      <c r="J21" s="65">
        <f>VLOOKUP($A21,'Return Data'!$B$7:$R$1700,12,0)</f>
        <v>4.5951000000000004</v>
      </c>
      <c r="K21" s="66">
        <f t="shared" si="4"/>
        <v>11</v>
      </c>
      <c r="L21" s="65">
        <f>VLOOKUP($A21,'Return Data'!$B$7:$R$1700,13,0)</f>
        <v>2.4563000000000001</v>
      </c>
      <c r="M21" s="66">
        <f t="shared" si="5"/>
        <v>12</v>
      </c>
      <c r="N21" s="65">
        <f>VLOOKUP($A21,'Return Data'!$B$7:$R$1700,17,0)</f>
        <v>3.8969</v>
      </c>
      <c r="O21" s="66">
        <f t="shared" si="6"/>
        <v>9</v>
      </c>
      <c r="P21" s="65">
        <f>VLOOKUP($A21,'Return Data'!$B$7:$R$1700,14,0)</f>
        <v>4.4339000000000004</v>
      </c>
      <c r="Q21" s="66">
        <f t="shared" si="7"/>
        <v>9</v>
      </c>
      <c r="R21" s="65">
        <f>VLOOKUP($A21,'Return Data'!$B$7:$R$1700,16,0)</f>
        <v>7.5172999999999996</v>
      </c>
      <c r="S21" s="67">
        <f t="shared" si="3"/>
        <v>12</v>
      </c>
    </row>
    <row r="22" spans="1:19" x14ac:dyDescent="0.3">
      <c r="A22" s="82" t="s">
        <v>703</v>
      </c>
      <c r="B22" s="64">
        <f>VLOOKUP($A22,'Return Data'!$B$7:$R$1700,3,0)</f>
        <v>44026</v>
      </c>
      <c r="C22" s="65">
        <f>VLOOKUP($A22,'Return Data'!$B$7:$R$1700,4,0)</f>
        <v>11.5534</v>
      </c>
      <c r="D22" s="65">
        <f>VLOOKUP($A22,'Return Data'!$B$7:$R$1700,9,0)</f>
        <v>11.3368</v>
      </c>
      <c r="E22" s="66">
        <f t="shared" si="0"/>
        <v>19</v>
      </c>
      <c r="F22" s="65">
        <f>VLOOKUP($A22,'Return Data'!$B$7:$R$1700,10,0)</f>
        <v>9.1698000000000004</v>
      </c>
      <c r="G22" s="66">
        <f t="shared" si="1"/>
        <v>13</v>
      </c>
      <c r="H22" s="65">
        <f>VLOOKUP($A22,'Return Data'!$B$7:$R$1700,11,0)</f>
        <v>7.3433999999999999</v>
      </c>
      <c r="I22" s="66">
        <f t="shared" si="2"/>
        <v>10</v>
      </c>
      <c r="J22" s="65">
        <f>VLOOKUP($A22,'Return Data'!$B$7:$R$1700,12,0)</f>
        <v>7.8844000000000003</v>
      </c>
      <c r="K22" s="66">
        <f t="shared" si="4"/>
        <v>8</v>
      </c>
      <c r="L22" s="65">
        <f>VLOOKUP($A22,'Return Data'!$B$7:$R$1700,13,0)</f>
        <v>7.6401000000000003</v>
      </c>
      <c r="M22" s="66">
        <f t="shared" si="5"/>
        <v>9</v>
      </c>
      <c r="N22" s="65"/>
      <c r="O22" s="66"/>
      <c r="P22" s="65"/>
      <c r="Q22" s="66"/>
      <c r="R22" s="65">
        <f>VLOOKUP($A22,'Return Data'!$B$7:$R$1700,16,0)</f>
        <v>7.89</v>
      </c>
      <c r="S22" s="67">
        <f t="shared" si="3"/>
        <v>10</v>
      </c>
    </row>
    <row r="23" spans="1:19" x14ac:dyDescent="0.3">
      <c r="A23" s="82" t="s">
        <v>706</v>
      </c>
      <c r="B23" s="64">
        <f>VLOOKUP($A23,'Return Data'!$B$7:$R$1700,3,0)</f>
        <v>44026</v>
      </c>
      <c r="C23" s="65">
        <f>VLOOKUP($A23,'Return Data'!$B$7:$R$1700,4,0)</f>
        <v>24.652899999999999</v>
      </c>
      <c r="D23" s="65">
        <f>VLOOKUP($A23,'Return Data'!$B$7:$R$1700,9,0)</f>
        <v>20.109200000000001</v>
      </c>
      <c r="E23" s="66">
        <f t="shared" si="0"/>
        <v>12</v>
      </c>
      <c r="F23" s="65">
        <f>VLOOKUP($A23,'Return Data'!$B$7:$R$1700,10,0)</f>
        <v>7.2713000000000001</v>
      </c>
      <c r="G23" s="66">
        <f t="shared" si="1"/>
        <v>14</v>
      </c>
      <c r="H23" s="65">
        <f>VLOOKUP($A23,'Return Data'!$B$7:$R$1700,11,0)</f>
        <v>-19.6097</v>
      </c>
      <c r="I23" s="66">
        <f t="shared" si="2"/>
        <v>19</v>
      </c>
      <c r="J23" s="65">
        <f>VLOOKUP($A23,'Return Data'!$B$7:$R$1700,12,0)</f>
        <v>-12.332599999999999</v>
      </c>
      <c r="K23" s="66">
        <f t="shared" si="4"/>
        <v>17</v>
      </c>
      <c r="L23" s="65">
        <f>VLOOKUP($A23,'Return Data'!$B$7:$R$1700,13,0)</f>
        <v>-7.9066999999999998</v>
      </c>
      <c r="M23" s="66">
        <f t="shared" si="5"/>
        <v>17</v>
      </c>
      <c r="N23" s="65">
        <f>VLOOKUP($A23,'Return Data'!$B$7:$R$1700,17,0)</f>
        <v>-1.9412</v>
      </c>
      <c r="O23" s="66">
        <f>RANK(N23,N$8:N$31,0)</f>
        <v>16</v>
      </c>
      <c r="P23" s="65">
        <f>VLOOKUP($A23,'Return Data'!$B$7:$R$1700,14,0)</f>
        <v>0.71709999999999996</v>
      </c>
      <c r="Q23" s="66">
        <f>RANK(P23,P$8:P$31,0)</f>
        <v>16</v>
      </c>
      <c r="R23" s="65">
        <f>VLOOKUP($A23,'Return Data'!$B$7:$R$1700,16,0)</f>
        <v>6.3486000000000002</v>
      </c>
      <c r="S23" s="67">
        <f t="shared" si="3"/>
        <v>17</v>
      </c>
    </row>
    <row r="24" spans="1:19" x14ac:dyDescent="0.3">
      <c r="A24" s="82" t="s">
        <v>708</v>
      </c>
      <c r="B24" s="64">
        <f>VLOOKUP($A24,'Return Data'!$B$7:$R$1700,3,0)</f>
        <v>44026</v>
      </c>
      <c r="C24" s="65">
        <f>VLOOKUP($A24,'Return Data'!$B$7:$R$1700,4,0)</f>
        <v>0.16059999999999999</v>
      </c>
      <c r="D24" s="65">
        <f>VLOOKUP($A24,'Return Data'!$B$7:$R$1700,9,0)</f>
        <v>9.3082999999999991</v>
      </c>
      <c r="E24" s="66">
        <f t="shared" si="0"/>
        <v>20</v>
      </c>
      <c r="F24" s="65">
        <f>VLOOKUP($A24,'Return Data'!$B$7:$R$1700,10,0)</f>
        <v>9.3559000000000001</v>
      </c>
      <c r="G24" s="66">
        <f t="shared" si="1"/>
        <v>12</v>
      </c>
      <c r="H24" s="65"/>
      <c r="I24" s="66"/>
      <c r="J24" s="65"/>
      <c r="K24" s="66"/>
      <c r="L24" s="65"/>
      <c r="M24" s="66"/>
      <c r="N24" s="65"/>
      <c r="O24" s="66"/>
      <c r="P24" s="65"/>
      <c r="Q24" s="66"/>
      <c r="R24" s="65">
        <f>VLOOKUP($A24,'Return Data'!$B$7:$R$1700,16,0)</f>
        <v>9.4056999999999995</v>
      </c>
      <c r="S24" s="67">
        <f t="shared" si="3"/>
        <v>3</v>
      </c>
    </row>
    <row r="25" spans="1:19" x14ac:dyDescent="0.3">
      <c r="A25" s="82" t="s">
        <v>711</v>
      </c>
      <c r="B25" s="64">
        <f>VLOOKUP($A25,'Return Data'!$B$7:$R$1700,3,0)</f>
        <v>44026</v>
      </c>
      <c r="C25" s="65">
        <f>VLOOKUP($A25,'Return Data'!$B$7:$R$1700,4,0)</f>
        <v>14.6996</v>
      </c>
      <c r="D25" s="65">
        <f>VLOOKUP($A25,'Return Data'!$B$7:$R$1700,9,0)</f>
        <v>12.242699999999999</v>
      </c>
      <c r="E25" s="66">
        <f t="shared" si="0"/>
        <v>18</v>
      </c>
      <c r="F25" s="65">
        <f>VLOOKUP($A25,'Return Data'!$B$7:$R$1700,10,0)</f>
        <v>-0.55520000000000003</v>
      </c>
      <c r="G25" s="66">
        <f t="shared" si="1"/>
        <v>19</v>
      </c>
      <c r="H25" s="65">
        <f>VLOOKUP($A25,'Return Data'!$B$7:$R$1700,11,0)</f>
        <v>-9.9650999999999996</v>
      </c>
      <c r="I25" s="66">
        <f>RANK(H25,H$8:H$31,0)</f>
        <v>16</v>
      </c>
      <c r="J25" s="65">
        <f>VLOOKUP($A25,'Return Data'!$B$7:$R$1700,12,0)</f>
        <v>-4.7758000000000003</v>
      </c>
      <c r="K25" s="66">
        <f>RANK(J25,J$8:J$31,0)</f>
        <v>15</v>
      </c>
      <c r="L25" s="65">
        <f>VLOOKUP($A25,'Return Data'!$B$7:$R$1700,13,0)</f>
        <v>-0.50549999999999995</v>
      </c>
      <c r="M25" s="66">
        <f>RANK(L25,L$8:L$31,0)</f>
        <v>14</v>
      </c>
      <c r="N25" s="65">
        <f>VLOOKUP($A25,'Return Data'!$B$7:$R$1700,17,0)</f>
        <v>1.0422</v>
      </c>
      <c r="O25" s="66">
        <f>RANK(N25,N$8:N$31,0)</f>
        <v>14</v>
      </c>
      <c r="P25" s="65">
        <f>VLOOKUP($A25,'Return Data'!$B$7:$R$1700,14,0)</f>
        <v>2.7250999999999999</v>
      </c>
      <c r="Q25" s="66">
        <f>RANK(P25,P$8:P$31,0)</f>
        <v>14</v>
      </c>
      <c r="R25" s="65">
        <f>VLOOKUP($A25,'Return Data'!$B$7:$R$1700,16,0)</f>
        <v>6.8742000000000001</v>
      </c>
      <c r="S25" s="67">
        <f t="shared" si="3"/>
        <v>16</v>
      </c>
    </row>
    <row r="26" spans="1:19" x14ac:dyDescent="0.3">
      <c r="A26" s="82" t="s">
        <v>716</v>
      </c>
      <c r="B26" s="64">
        <f>VLOOKUP($A26,'Return Data'!$B$7:$R$1700,3,0)</f>
        <v>44026</v>
      </c>
      <c r="C26" s="65">
        <f>VLOOKUP($A26,'Return Data'!$B$7:$R$1700,4,0)</f>
        <v>3215.0248000000001</v>
      </c>
      <c r="D26" s="65">
        <f>VLOOKUP($A26,'Return Data'!$B$7:$R$1700,9,0)</f>
        <v>156.98439999999999</v>
      </c>
      <c r="E26" s="66">
        <f t="shared" si="0"/>
        <v>1</v>
      </c>
      <c r="F26" s="65">
        <f>VLOOKUP($A26,'Return Data'!$B$7:$R$1700,10,0)</f>
        <v>30.3672</v>
      </c>
      <c r="G26" s="66">
        <f t="shared" si="1"/>
        <v>1</v>
      </c>
      <c r="H26" s="65">
        <f>VLOOKUP($A26,'Return Data'!$B$7:$R$1700,11,0)</f>
        <v>18.106999999999999</v>
      </c>
      <c r="I26" s="66">
        <f>RANK(H26,H$8:H$31,0)</f>
        <v>1</v>
      </c>
      <c r="J26" s="65">
        <f>VLOOKUP($A26,'Return Data'!$B$7:$R$1700,12,0)</f>
        <v>14.5684</v>
      </c>
      <c r="K26" s="66">
        <f>RANK(J26,J$8:J$31,0)</f>
        <v>1</v>
      </c>
      <c r="L26" s="65">
        <f>VLOOKUP($A26,'Return Data'!$B$7:$R$1700,13,0)</f>
        <v>13.286099999999999</v>
      </c>
      <c r="M26" s="66">
        <f>RANK(L26,L$8:L$31,0)</f>
        <v>1</v>
      </c>
      <c r="N26" s="65">
        <f>VLOOKUP($A26,'Return Data'!$B$7:$R$1700,17,0)</f>
        <v>6.8207000000000004</v>
      </c>
      <c r="O26" s="66">
        <f>RANK(N26,N$8:N$31,0)</f>
        <v>7</v>
      </c>
      <c r="P26" s="65">
        <f>VLOOKUP($A26,'Return Data'!$B$7:$R$1700,14,0)</f>
        <v>6.8489000000000004</v>
      </c>
      <c r="Q26" s="66">
        <f>RANK(P26,P$8:P$31,0)</f>
        <v>7</v>
      </c>
      <c r="R26" s="65">
        <f>VLOOKUP($A26,'Return Data'!$B$7:$R$1700,16,0)</f>
        <v>8.0792999999999999</v>
      </c>
      <c r="S26" s="67">
        <f t="shared" si="3"/>
        <v>9</v>
      </c>
    </row>
    <row r="27" spans="1:19" x14ac:dyDescent="0.3">
      <c r="A27" s="82" t="s">
        <v>717</v>
      </c>
      <c r="B27" s="64">
        <f>VLOOKUP($A27,'Return Data'!$B$7:$R$1700,3,0)</f>
        <v>44026</v>
      </c>
      <c r="C27" s="65">
        <f>VLOOKUP($A27,'Return Data'!$B$7:$R$1700,4,0)</f>
        <v>34.171199999999999</v>
      </c>
      <c r="D27" s="65">
        <f>VLOOKUP($A27,'Return Data'!$B$7:$R$1700,9,0)</f>
        <v>24.414899999999999</v>
      </c>
      <c r="E27" s="66">
        <f t="shared" si="0"/>
        <v>9</v>
      </c>
      <c r="F27" s="65">
        <f>VLOOKUP($A27,'Return Data'!$B$7:$R$1700,10,0)</f>
        <v>14.850199999999999</v>
      </c>
      <c r="G27" s="66">
        <f t="shared" si="1"/>
        <v>5</v>
      </c>
      <c r="H27" s="65">
        <f>VLOOKUP($A27,'Return Data'!$B$7:$R$1700,11,0)</f>
        <v>10.2788</v>
      </c>
      <c r="I27" s="66">
        <f>RANK(H27,H$8:H$31,0)</f>
        <v>5</v>
      </c>
      <c r="J27" s="65">
        <f>VLOOKUP($A27,'Return Data'!$B$7:$R$1700,12,0)</f>
        <v>9.3239000000000001</v>
      </c>
      <c r="K27" s="66">
        <f>RANK(J27,J$8:J$31,0)</f>
        <v>6</v>
      </c>
      <c r="L27" s="65">
        <f>VLOOKUP($A27,'Return Data'!$B$7:$R$1700,13,0)</f>
        <v>9.3980999999999995</v>
      </c>
      <c r="M27" s="66">
        <f>RANK(L27,L$8:L$31,0)</f>
        <v>5</v>
      </c>
      <c r="N27" s="65">
        <f>VLOOKUP($A27,'Return Data'!$B$7:$R$1700,17,0)</f>
        <v>8.3431999999999995</v>
      </c>
      <c r="O27" s="66">
        <f>RANK(N27,N$8:N$31,0)</f>
        <v>5</v>
      </c>
      <c r="P27" s="65">
        <f>VLOOKUP($A27,'Return Data'!$B$7:$R$1700,14,0)</f>
        <v>7.4733999999999998</v>
      </c>
      <c r="Q27" s="66">
        <f>RANK(P27,P$8:P$31,0)</f>
        <v>5</v>
      </c>
      <c r="R27" s="65">
        <f>VLOOKUP($A27,'Return Data'!$B$7:$R$1700,16,0)</f>
        <v>9.3633000000000006</v>
      </c>
      <c r="S27" s="67">
        <f t="shared" si="3"/>
        <v>4</v>
      </c>
    </row>
    <row r="28" spans="1:19" x14ac:dyDescent="0.3">
      <c r="A28" s="82" t="s">
        <v>720</v>
      </c>
      <c r="B28" s="64">
        <f>VLOOKUP($A28,'Return Data'!$B$7:$R$1700,3,0)</f>
        <v>44026</v>
      </c>
      <c r="C28" s="65">
        <f>VLOOKUP($A28,'Return Data'!$B$7:$R$1700,4,0)</f>
        <v>27.297899999999998</v>
      </c>
      <c r="D28" s="65">
        <f>VLOOKUP($A28,'Return Data'!$B$7:$R$1700,9,0)</f>
        <v>12.627599999999999</v>
      </c>
      <c r="E28" s="66">
        <f t="shared" si="0"/>
        <v>16</v>
      </c>
      <c r="F28" s="65">
        <f>VLOOKUP($A28,'Return Data'!$B$7:$R$1700,10,0)</f>
        <v>9.5249000000000006</v>
      </c>
      <c r="G28" s="66">
        <f t="shared" si="1"/>
        <v>11</v>
      </c>
      <c r="H28" s="65">
        <f>VLOOKUP($A28,'Return Data'!$B$7:$R$1700,11,0)</f>
        <v>7.6307999999999998</v>
      </c>
      <c r="I28" s="66">
        <f>RANK(H28,H$8:H$31,0)</f>
        <v>9</v>
      </c>
      <c r="J28" s="65">
        <f>VLOOKUP($A28,'Return Data'!$B$7:$R$1700,12,0)</f>
        <v>7.3792999999999997</v>
      </c>
      <c r="K28" s="66">
        <f>RANK(J28,J$8:J$31,0)</f>
        <v>10</v>
      </c>
      <c r="L28" s="65">
        <f>VLOOKUP($A28,'Return Data'!$B$7:$R$1700,13,0)</f>
        <v>1.4114</v>
      </c>
      <c r="M28" s="66">
        <f>RANK(L28,L$8:L$31,0)</f>
        <v>13</v>
      </c>
      <c r="N28" s="65">
        <f>VLOOKUP($A28,'Return Data'!$B$7:$R$1700,17,0)</f>
        <v>1.0461</v>
      </c>
      <c r="O28" s="66">
        <f>RANK(N28,N$8:N$31,0)</f>
        <v>13</v>
      </c>
      <c r="P28" s="65">
        <f>VLOOKUP($A28,'Return Data'!$B$7:$R$1700,14,0)</f>
        <v>3.1112000000000002</v>
      </c>
      <c r="Q28" s="66">
        <f>RANK(P28,P$8:P$31,0)</f>
        <v>13</v>
      </c>
      <c r="R28" s="65">
        <f>VLOOKUP($A28,'Return Data'!$B$7:$R$1700,16,0)</f>
        <v>5.5945</v>
      </c>
      <c r="S28" s="67">
        <f t="shared" si="3"/>
        <v>18</v>
      </c>
    </row>
    <row r="29" spans="1:19" x14ac:dyDescent="0.3">
      <c r="A29" s="82" t="s">
        <v>723</v>
      </c>
      <c r="B29" s="64">
        <f>VLOOKUP($A29,'Return Data'!$B$7:$R$1700,3,0)</f>
        <v>44026</v>
      </c>
      <c r="C29" s="65">
        <f>VLOOKUP($A29,'Return Data'!$B$7:$R$1700,4,0)</f>
        <v>0.19800000000000001</v>
      </c>
      <c r="D29" s="65">
        <f>VLOOKUP($A29,'Return Data'!$B$7:$R$1700,9,0)</f>
        <v>0</v>
      </c>
      <c r="E29" s="66">
        <f t="shared" si="0"/>
        <v>21</v>
      </c>
      <c r="F29" s="65">
        <f>VLOOKUP($A29,'Return Data'!$B$7:$R$1700,10,0)</f>
        <v>0</v>
      </c>
      <c r="G29" s="66">
        <f t="shared" si="1"/>
        <v>17</v>
      </c>
      <c r="H29" s="65">
        <f>VLOOKUP($A29,'Return Data'!$B$7:$R$1700,11,0)</f>
        <v>0</v>
      </c>
      <c r="I29" s="66">
        <f>RANK(H29,H$8:H$31,0)</f>
        <v>14</v>
      </c>
      <c r="J29" s="65">
        <f>VLOOKUP($A29,'Return Data'!$B$7:$R$1700,12,0)</f>
        <v>-33.189300000000003</v>
      </c>
      <c r="K29" s="66">
        <f>RANK(J29,J$8:J$31,0)</f>
        <v>19</v>
      </c>
      <c r="L29" s="65"/>
      <c r="M29" s="66"/>
      <c r="N29" s="65"/>
      <c r="O29" s="66"/>
      <c r="P29" s="65"/>
      <c r="Q29" s="66"/>
      <c r="R29" s="65">
        <f>VLOOKUP($A29,'Return Data'!$B$7:$R$1700,16,0)</f>
        <v>-31.2576</v>
      </c>
      <c r="S29" s="67">
        <f t="shared" si="3"/>
        <v>22</v>
      </c>
    </row>
    <row r="30" spans="1:19" x14ac:dyDescent="0.3">
      <c r="A30" s="82" t="s">
        <v>725</v>
      </c>
      <c r="B30" s="64">
        <f>VLOOKUP($A30,'Return Data'!$B$7:$R$1700,3,0)</f>
        <v>44026</v>
      </c>
      <c r="C30" s="65">
        <f>VLOOKUP($A30,'Return Data'!$B$7:$R$1700,4,0)</f>
        <v>0.76929999999999998</v>
      </c>
      <c r="D30" s="65">
        <f>VLOOKUP($A30,'Return Data'!$B$7:$R$1700,9,0)</f>
        <v>-506.28480000000002</v>
      </c>
      <c r="E30" s="66">
        <f t="shared" si="0"/>
        <v>24</v>
      </c>
      <c r="F30" s="65">
        <f>VLOOKUP($A30,'Return Data'!$B$7:$R$1700,10,0)</f>
        <v>-198.12430000000001</v>
      </c>
      <c r="G30" s="66">
        <f t="shared" si="1"/>
        <v>24</v>
      </c>
      <c r="H30" s="65"/>
      <c r="I30" s="66"/>
      <c r="J30" s="65"/>
      <c r="K30" s="66"/>
      <c r="L30" s="65"/>
      <c r="M30" s="66"/>
      <c r="N30" s="65"/>
      <c r="O30" s="66"/>
      <c r="P30" s="65"/>
      <c r="Q30" s="66"/>
      <c r="R30" s="65">
        <f>VLOOKUP($A30,'Return Data'!$B$7:$R$1700,16,0)</f>
        <v>-121.5962</v>
      </c>
      <c r="S30" s="67">
        <f t="shared" si="3"/>
        <v>24</v>
      </c>
    </row>
    <row r="31" spans="1:19" x14ac:dyDescent="0.3">
      <c r="A31" s="82" t="s">
        <v>727</v>
      </c>
      <c r="B31" s="64">
        <f>VLOOKUP($A31,'Return Data'!$B$7:$R$1700,3,0)</f>
        <v>44026</v>
      </c>
      <c r="C31" s="65">
        <f>VLOOKUP($A31,'Return Data'!$B$7:$R$1700,4,0)</f>
        <v>11.9626</v>
      </c>
      <c r="D31" s="65">
        <f>VLOOKUP($A31,'Return Data'!$B$7:$R$1700,9,0)</f>
        <v>-88.959000000000003</v>
      </c>
      <c r="E31" s="66">
        <f t="shared" si="0"/>
        <v>23</v>
      </c>
      <c r="F31" s="65">
        <f>VLOOKUP($A31,'Return Data'!$B$7:$R$1700,10,0)</f>
        <v>-24.279299999999999</v>
      </c>
      <c r="G31" s="66">
        <f t="shared" si="1"/>
        <v>22</v>
      </c>
      <c r="H31" s="65">
        <f>VLOOKUP($A31,'Return Data'!$B$7:$R$1700,11,0)</f>
        <v>-59.825299999999999</v>
      </c>
      <c r="I31" s="66">
        <f>RANK(H31,H$8:H$31,0)</f>
        <v>21</v>
      </c>
      <c r="J31" s="65">
        <f>VLOOKUP($A31,'Return Data'!$B$7:$R$1700,12,0)</f>
        <v>-38.838999999999999</v>
      </c>
      <c r="K31" s="66">
        <f>RANK(J31,J$8:J$31,0)</f>
        <v>20</v>
      </c>
      <c r="L31" s="65">
        <f>VLOOKUP($A31,'Return Data'!$B$7:$R$1700,13,0)</f>
        <v>-32.179200000000002</v>
      </c>
      <c r="M31" s="66">
        <f>RANK(L31,L$8:L$31,0)</f>
        <v>19</v>
      </c>
      <c r="N31" s="65">
        <f>VLOOKUP($A31,'Return Data'!$B$7:$R$1700,17,0)</f>
        <v>-16.241099999999999</v>
      </c>
      <c r="O31" s="66">
        <f>RANK(N31,N$8:N$31,0)</f>
        <v>18</v>
      </c>
      <c r="P31" s="65">
        <f>VLOOKUP($A31,'Return Data'!$B$7:$R$1700,14,0)</f>
        <v>-9.3757999999999999</v>
      </c>
      <c r="Q31" s="66">
        <f>RANK(P31,P$8:P$31,0)</f>
        <v>18</v>
      </c>
      <c r="R31" s="65">
        <f>VLOOKUP($A31,'Return Data'!$B$7:$R$1700,16,0)</f>
        <v>2.2404999999999999</v>
      </c>
      <c r="S31" s="67">
        <f t="shared" si="3"/>
        <v>20</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-0.91971666666667085</v>
      </c>
      <c r="E33" s="88"/>
      <c r="F33" s="89">
        <f>AVERAGE(F8:F31)</f>
        <v>-8.9210666666666665</v>
      </c>
      <c r="G33" s="88"/>
      <c r="H33" s="89">
        <f>AVERAGE(H8:H31)</f>
        <v>-7.1108227272727254</v>
      </c>
      <c r="I33" s="88"/>
      <c r="J33" s="89">
        <f>AVERAGE(J8:J31)</f>
        <v>-3.0937619047619043</v>
      </c>
      <c r="K33" s="88"/>
      <c r="L33" s="89">
        <f>AVERAGE(L8:L31)</f>
        <v>-0.14565999999999998</v>
      </c>
      <c r="M33" s="88"/>
      <c r="N33" s="89">
        <f>AVERAGE(N8:N31)</f>
        <v>0.35202105263157885</v>
      </c>
      <c r="O33" s="88"/>
      <c r="P33" s="89">
        <f>AVERAGE(P8:P31)</f>
        <v>2.068905263157895</v>
      </c>
      <c r="Q33" s="88"/>
      <c r="R33" s="89">
        <f>AVERAGE(R8:R31)</f>
        <v>-2.3676124999999999</v>
      </c>
      <c r="S33" s="90"/>
    </row>
    <row r="34" spans="1:19" x14ac:dyDescent="0.3">
      <c r="A34" s="87" t="s">
        <v>28</v>
      </c>
      <c r="B34" s="88"/>
      <c r="C34" s="88"/>
      <c r="D34" s="89">
        <f>MIN(D8:D31)</f>
        <v>-506.28480000000002</v>
      </c>
      <c r="E34" s="88"/>
      <c r="F34" s="89">
        <f>MIN(F8:F31)</f>
        <v>-198.12430000000001</v>
      </c>
      <c r="G34" s="88"/>
      <c r="H34" s="89">
        <f>MIN(H8:H31)</f>
        <v>-95.616799999999998</v>
      </c>
      <c r="I34" s="88"/>
      <c r="J34" s="89">
        <f>MIN(J8:J31)</f>
        <v>-61.879899999999999</v>
      </c>
      <c r="K34" s="88"/>
      <c r="L34" s="89">
        <f>MIN(L8:L31)</f>
        <v>-46.500500000000002</v>
      </c>
      <c r="M34" s="88"/>
      <c r="N34" s="89">
        <f>MIN(N8:N31)</f>
        <v>-47.36</v>
      </c>
      <c r="O34" s="88"/>
      <c r="P34" s="89">
        <f>MIN(P8:P31)</f>
        <v>-33.226599999999998</v>
      </c>
      <c r="Q34" s="88"/>
      <c r="R34" s="89">
        <f>MIN(R8:R31)</f>
        <v>-121.5962</v>
      </c>
      <c r="S34" s="90"/>
    </row>
    <row r="35" spans="1:19" ht="15" thickBot="1" x14ac:dyDescent="0.35">
      <c r="A35" s="91" t="s">
        <v>29</v>
      </c>
      <c r="B35" s="92"/>
      <c r="C35" s="92"/>
      <c r="D35" s="93">
        <f>MAX(D8:D31)</f>
        <v>156.98439999999999</v>
      </c>
      <c r="E35" s="92"/>
      <c r="F35" s="93">
        <f>MAX(F8:F31)</f>
        <v>30.3672</v>
      </c>
      <c r="G35" s="92"/>
      <c r="H35" s="93">
        <f>MAX(H8:H31)</f>
        <v>18.106999999999999</v>
      </c>
      <c r="I35" s="92"/>
      <c r="J35" s="93">
        <f>MAX(J8:J31)</f>
        <v>14.5684</v>
      </c>
      <c r="K35" s="92"/>
      <c r="L35" s="93">
        <f>MAX(L8:L31)</f>
        <v>13.286099999999999</v>
      </c>
      <c r="M35" s="92"/>
      <c r="N35" s="93">
        <f>MAX(N8:N31)</f>
        <v>9.7356999999999996</v>
      </c>
      <c r="O35" s="92"/>
      <c r="P35" s="93">
        <f>MAX(P8:P31)</f>
        <v>8.7135999999999996</v>
      </c>
      <c r="Q35" s="92"/>
      <c r="R35" s="93">
        <f>MAX(R8:R31)</f>
        <v>9.6911000000000005</v>
      </c>
      <c r="S35" s="94"/>
    </row>
    <row r="36" spans="1:19" x14ac:dyDescent="0.3">
      <c r="A36" s="112" t="s">
        <v>434</v>
      </c>
    </row>
    <row r="37" spans="1:19" x14ac:dyDescent="0.3">
      <c r="A37" s="14" t="s">
        <v>340</v>
      </c>
    </row>
  </sheetData>
  <sheetProtection algorithmName="SHA-512" hashValue="tiuaVbvn/yzquu03+/TVmus3ks8zBsRC7tIXXJfG5VvXTm2WKzskH4itw+PPj6eq6fMzKNxk4d9uHu9867NDvQ==" saltValue="0RTrPeObwToKPcbXchbWH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E4F4BEA9-8420-40E5-8BBC-B3484C01B2FF}"/>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1C5A5-2943-4874-92FF-98B31E8FE1A4}">
  <dimension ref="A1:S37"/>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6.66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1697</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668</v>
      </c>
      <c r="B8" s="64">
        <f>VLOOKUP($A8,'Return Data'!$B$7:$R$1700,3,0)</f>
        <v>44026</v>
      </c>
      <c r="C8" s="65">
        <f>VLOOKUP($A8,'Return Data'!$B$7:$R$1700,4,0)</f>
        <v>14.337300000000001</v>
      </c>
      <c r="D8" s="65">
        <f>VLOOKUP($A8,'Return Data'!$B$7:$R$1700,9,0)</f>
        <v>28.3827</v>
      </c>
      <c r="E8" s="66">
        <f t="shared" ref="E8:E31" si="0">RANK(D8,D$8:D$31,0)</f>
        <v>5</v>
      </c>
      <c r="F8" s="65">
        <f>VLOOKUP($A8,'Return Data'!$B$7:$R$1700,10,0)</f>
        <v>14.312099999999999</v>
      </c>
      <c r="G8" s="66">
        <f t="shared" ref="G8:G31" si="1">RANK(F8,F$8:F$31,0)</f>
        <v>4</v>
      </c>
      <c r="H8" s="65">
        <f>VLOOKUP($A8,'Return Data'!$B$7:$R$1700,11,0)</f>
        <v>7.4722</v>
      </c>
      <c r="I8" s="66">
        <f t="shared" ref="I8:I23" si="2">RANK(H8,H$8:H$31,0)</f>
        <v>8</v>
      </c>
      <c r="J8" s="65">
        <f>VLOOKUP($A8,'Return Data'!$B$7:$R$1700,12,0)</f>
        <v>2.6543000000000001</v>
      </c>
      <c r="K8" s="66">
        <f>RANK(J8,J$8:J$31,0)</f>
        <v>13</v>
      </c>
      <c r="L8" s="65">
        <f>VLOOKUP($A8,'Return Data'!$B$7:$R$1700,13,0)</f>
        <v>3.1432000000000002</v>
      </c>
      <c r="M8" s="66">
        <f>RANK(L8,L$8:L$31,0)</f>
        <v>10</v>
      </c>
      <c r="N8" s="65">
        <f>VLOOKUP($A8,'Return Data'!$B$7:$R$1700,17,0)</f>
        <v>4.5461999999999998</v>
      </c>
      <c r="O8" s="66">
        <f>RANK(N8,N$8:N$31,0)</f>
        <v>8</v>
      </c>
      <c r="P8" s="65">
        <f>VLOOKUP($A8,'Return Data'!$B$7:$R$1700,14,0)</f>
        <v>4.9488000000000003</v>
      </c>
      <c r="Q8" s="66">
        <f>RANK(P8,P$8:P$31,0)</f>
        <v>8</v>
      </c>
      <c r="R8" s="65">
        <f>VLOOKUP($A8,'Return Data'!$B$7:$R$1700,16,0)</f>
        <v>7.0926999999999998</v>
      </c>
      <c r="S8" s="67">
        <f t="shared" ref="S8:S31" si="3">RANK(R8,R$8:R$31,0)</f>
        <v>11</v>
      </c>
    </row>
    <row r="9" spans="1:19" x14ac:dyDescent="0.3">
      <c r="A9" s="82" t="s">
        <v>670</v>
      </c>
      <c r="B9" s="64">
        <f>VLOOKUP($A9,'Return Data'!$B$7:$R$1700,3,0)</f>
        <v>44026</v>
      </c>
      <c r="C9" s="65">
        <f>VLOOKUP($A9,'Return Data'!$B$7:$R$1700,4,0)</f>
        <v>0.39800000000000002</v>
      </c>
      <c r="D9" s="65">
        <f>VLOOKUP($A9,'Return Data'!$B$7:$R$1700,9,0)</f>
        <v>0</v>
      </c>
      <c r="E9" s="66">
        <f t="shared" si="0"/>
        <v>21</v>
      </c>
      <c r="F9" s="65">
        <f>VLOOKUP($A9,'Return Data'!$B$7:$R$1700,10,0)</f>
        <v>0</v>
      </c>
      <c r="G9" s="66">
        <f t="shared" si="1"/>
        <v>17</v>
      </c>
      <c r="H9" s="65">
        <f>VLOOKUP($A9,'Return Data'!$B$7:$R$1700,11,0)</f>
        <v>-49.919699999999999</v>
      </c>
      <c r="I9" s="66">
        <f t="shared" si="2"/>
        <v>20</v>
      </c>
      <c r="J9" s="65"/>
      <c r="K9" s="66"/>
      <c r="L9" s="65"/>
      <c r="M9" s="66"/>
      <c r="N9" s="65"/>
      <c r="O9" s="66"/>
      <c r="P9" s="65"/>
      <c r="Q9" s="66"/>
      <c r="R9" s="65">
        <f>VLOOKUP($A9,'Return Data'!$B$7:$R$1700,16,0)</f>
        <v>-37.648000000000003</v>
      </c>
      <c r="S9" s="67">
        <f t="shared" si="3"/>
        <v>23</v>
      </c>
    </row>
    <row r="10" spans="1:19" x14ac:dyDescent="0.3">
      <c r="A10" s="82" t="s">
        <v>672</v>
      </c>
      <c r="B10" s="64">
        <f>VLOOKUP($A10,'Return Data'!$B$7:$R$1700,3,0)</f>
        <v>44026</v>
      </c>
      <c r="C10" s="65">
        <f>VLOOKUP($A10,'Return Data'!$B$7:$R$1700,4,0)</f>
        <v>15.4633</v>
      </c>
      <c r="D10" s="65">
        <f>VLOOKUP($A10,'Return Data'!$B$7:$R$1700,9,0)</f>
        <v>19.941600000000001</v>
      </c>
      <c r="E10" s="66">
        <f t="shared" si="0"/>
        <v>10</v>
      </c>
      <c r="F10" s="65">
        <f>VLOOKUP($A10,'Return Data'!$B$7:$R$1700,10,0)</f>
        <v>9.7553999999999998</v>
      </c>
      <c r="G10" s="66">
        <f t="shared" si="1"/>
        <v>10</v>
      </c>
      <c r="H10" s="65">
        <f>VLOOKUP($A10,'Return Data'!$B$7:$R$1700,11,0)</f>
        <v>7.7173999999999996</v>
      </c>
      <c r="I10" s="66">
        <f t="shared" si="2"/>
        <v>7</v>
      </c>
      <c r="J10" s="65">
        <f>VLOOKUP($A10,'Return Data'!$B$7:$R$1700,12,0)</f>
        <v>8.1663999999999994</v>
      </c>
      <c r="K10" s="66">
        <f t="shared" ref="K10:K23" si="4">RANK(J10,J$8:J$31,0)</f>
        <v>7</v>
      </c>
      <c r="L10" s="65">
        <f>VLOOKUP($A10,'Return Data'!$B$7:$R$1700,13,0)</f>
        <v>8.0492000000000008</v>
      </c>
      <c r="M10" s="66">
        <f t="shared" ref="M10:M23" si="5">RANK(L10,L$8:L$31,0)</f>
        <v>7</v>
      </c>
      <c r="N10" s="65">
        <f>VLOOKUP($A10,'Return Data'!$B$7:$R$1700,17,0)</f>
        <v>5.9734999999999996</v>
      </c>
      <c r="O10" s="66">
        <f t="shared" ref="O10:O21" si="6">RANK(N10,N$8:N$31,0)</f>
        <v>6</v>
      </c>
      <c r="P10" s="65">
        <f>VLOOKUP($A10,'Return Data'!$B$7:$R$1700,14,0)</f>
        <v>5.5551000000000004</v>
      </c>
      <c r="Q10" s="66">
        <f t="shared" ref="Q10:Q21" si="7">RANK(P10,P$8:P$31,0)</f>
        <v>7</v>
      </c>
      <c r="R10" s="65">
        <f>VLOOKUP($A10,'Return Data'!$B$7:$R$1700,16,0)</f>
        <v>7.5316000000000001</v>
      </c>
      <c r="S10" s="67">
        <f t="shared" si="3"/>
        <v>7</v>
      </c>
    </row>
    <row r="11" spans="1:19" x14ac:dyDescent="0.3">
      <c r="A11" s="82" t="s">
        <v>673</v>
      </c>
      <c r="B11" s="64">
        <f>VLOOKUP($A11,'Return Data'!$B$7:$R$1700,3,0)</f>
        <v>44026</v>
      </c>
      <c r="C11" s="65">
        <f>VLOOKUP($A11,'Return Data'!$B$7:$R$1700,4,0)</f>
        <v>13.815200000000001</v>
      </c>
      <c r="D11" s="65">
        <f>VLOOKUP($A11,'Return Data'!$B$7:$R$1700,9,0)</f>
        <v>18.875699999999998</v>
      </c>
      <c r="E11" s="66">
        <f t="shared" si="0"/>
        <v>13</v>
      </c>
      <c r="F11" s="65">
        <f>VLOOKUP($A11,'Return Data'!$B$7:$R$1700,10,0)</f>
        <v>-7.6547999999999998</v>
      </c>
      <c r="G11" s="66">
        <f t="shared" si="1"/>
        <v>21</v>
      </c>
      <c r="H11" s="65">
        <f>VLOOKUP($A11,'Return Data'!$B$7:$R$1700,11,0)</f>
        <v>-7.3112000000000004</v>
      </c>
      <c r="I11" s="66">
        <f t="shared" si="2"/>
        <v>15</v>
      </c>
      <c r="J11" s="65">
        <f>VLOOKUP($A11,'Return Data'!$B$7:$R$1700,12,0)</f>
        <v>-3.9249000000000001</v>
      </c>
      <c r="K11" s="66">
        <f t="shared" si="4"/>
        <v>14</v>
      </c>
      <c r="L11" s="65">
        <f>VLOOKUP($A11,'Return Data'!$B$7:$R$1700,13,0)</f>
        <v>-2.4377</v>
      </c>
      <c r="M11" s="66">
        <f t="shared" si="5"/>
        <v>15</v>
      </c>
      <c r="N11" s="65">
        <f>VLOOKUP($A11,'Return Data'!$B$7:$R$1700,17,0)</f>
        <v>0.74490000000000001</v>
      </c>
      <c r="O11" s="66">
        <f t="shared" si="6"/>
        <v>12</v>
      </c>
      <c r="P11" s="65">
        <f>VLOOKUP($A11,'Return Data'!$B$7:$R$1700,14,0)</f>
        <v>2.3443000000000001</v>
      </c>
      <c r="Q11" s="66">
        <f t="shared" si="7"/>
        <v>12</v>
      </c>
      <c r="R11" s="65">
        <f>VLOOKUP($A11,'Return Data'!$B$7:$R$1700,16,0)</f>
        <v>6.0787000000000004</v>
      </c>
      <c r="S11" s="67">
        <f t="shared" si="3"/>
        <v>14</v>
      </c>
    </row>
    <row r="12" spans="1:19" x14ac:dyDescent="0.3">
      <c r="A12" s="82" t="s">
        <v>678</v>
      </c>
      <c r="B12" s="64">
        <f>VLOOKUP($A12,'Return Data'!$B$7:$R$1700,3,0)</f>
        <v>44026</v>
      </c>
      <c r="C12" s="65">
        <f>VLOOKUP($A12,'Return Data'!$B$7:$R$1700,4,0)</f>
        <v>3.7383000000000002</v>
      </c>
      <c r="D12" s="65">
        <f>VLOOKUP($A12,'Return Data'!$B$7:$R$1700,9,0)</f>
        <v>12.0251</v>
      </c>
      <c r="E12" s="66">
        <f t="shared" si="0"/>
        <v>16</v>
      </c>
      <c r="F12" s="65">
        <f>VLOOKUP($A12,'Return Data'!$B$7:$R$1700,10,0)</f>
        <v>-193.18860000000001</v>
      </c>
      <c r="G12" s="66">
        <f t="shared" si="1"/>
        <v>23</v>
      </c>
      <c r="H12" s="65">
        <f>VLOOKUP($A12,'Return Data'!$B$7:$R$1700,11,0)</f>
        <v>-95.767600000000002</v>
      </c>
      <c r="I12" s="66">
        <f t="shared" si="2"/>
        <v>22</v>
      </c>
      <c r="J12" s="65">
        <f>VLOOKUP($A12,'Return Data'!$B$7:$R$1700,12,0)</f>
        <v>-62.032299999999999</v>
      </c>
      <c r="K12" s="66">
        <f t="shared" si="4"/>
        <v>21</v>
      </c>
      <c r="L12" s="65">
        <f>VLOOKUP($A12,'Return Data'!$B$7:$R$1700,13,0)</f>
        <v>-46.644399999999997</v>
      </c>
      <c r="M12" s="66">
        <f t="shared" si="5"/>
        <v>20</v>
      </c>
      <c r="N12" s="65">
        <f>VLOOKUP($A12,'Return Data'!$B$7:$R$1700,17,0)</f>
        <v>-47.494500000000002</v>
      </c>
      <c r="O12" s="66">
        <f t="shared" si="6"/>
        <v>19</v>
      </c>
      <c r="P12" s="65">
        <f>VLOOKUP($A12,'Return Data'!$B$7:$R$1700,14,0)</f>
        <v>-33.370100000000001</v>
      </c>
      <c r="Q12" s="66">
        <f t="shared" si="7"/>
        <v>19</v>
      </c>
      <c r="R12" s="65">
        <f>VLOOKUP($A12,'Return Data'!$B$7:$R$1700,16,0)</f>
        <v>-16.7118</v>
      </c>
      <c r="S12" s="67">
        <f t="shared" si="3"/>
        <v>21</v>
      </c>
    </row>
    <row r="13" spans="1:19" x14ac:dyDescent="0.3">
      <c r="A13" s="82" t="s">
        <v>680</v>
      </c>
      <c r="B13" s="64">
        <f>VLOOKUP($A13,'Return Data'!$B$7:$R$1700,3,0)</f>
        <v>44026</v>
      </c>
      <c r="C13" s="65">
        <f>VLOOKUP($A13,'Return Data'!$B$7:$R$1700,4,0)</f>
        <v>28.9345</v>
      </c>
      <c r="D13" s="65">
        <f>VLOOKUP($A13,'Return Data'!$B$7:$R$1700,9,0)</f>
        <v>12.3126</v>
      </c>
      <c r="E13" s="66">
        <f t="shared" si="0"/>
        <v>15</v>
      </c>
      <c r="F13" s="65">
        <f>VLOOKUP($A13,'Return Data'!$B$7:$R$1700,10,0)</f>
        <v>-2.0678000000000001</v>
      </c>
      <c r="G13" s="66">
        <f t="shared" si="1"/>
        <v>20</v>
      </c>
      <c r="H13" s="65">
        <f>VLOOKUP($A13,'Return Data'!$B$7:$R$1700,11,0)</f>
        <v>1.7310000000000001</v>
      </c>
      <c r="I13" s="66">
        <f t="shared" si="2"/>
        <v>12</v>
      </c>
      <c r="J13" s="65">
        <f>VLOOKUP($A13,'Return Data'!$B$7:$R$1700,12,0)</f>
        <v>3.6890999999999998</v>
      </c>
      <c r="K13" s="66">
        <f t="shared" si="4"/>
        <v>12</v>
      </c>
      <c r="L13" s="65">
        <f>VLOOKUP($A13,'Return Data'!$B$7:$R$1700,13,0)</f>
        <v>2.8231999999999999</v>
      </c>
      <c r="M13" s="66">
        <f t="shared" si="5"/>
        <v>11</v>
      </c>
      <c r="N13" s="65">
        <f>VLOOKUP($A13,'Return Data'!$B$7:$R$1700,17,0)</f>
        <v>0.17749999999999999</v>
      </c>
      <c r="O13" s="66">
        <f t="shared" si="6"/>
        <v>14</v>
      </c>
      <c r="P13" s="65">
        <f>VLOOKUP($A13,'Return Data'!$B$7:$R$1700,14,0)</f>
        <v>1.6500999999999999</v>
      </c>
      <c r="Q13" s="66">
        <f t="shared" si="7"/>
        <v>14</v>
      </c>
      <c r="R13" s="65">
        <f>VLOOKUP($A13,'Return Data'!$B$7:$R$1700,16,0)</f>
        <v>6.3780999999999999</v>
      </c>
      <c r="S13" s="67">
        <f t="shared" si="3"/>
        <v>13</v>
      </c>
    </row>
    <row r="14" spans="1:19" x14ac:dyDescent="0.3">
      <c r="A14" s="82" t="s">
        <v>681</v>
      </c>
      <c r="B14" s="64">
        <f>VLOOKUP($A14,'Return Data'!$B$7:$R$1700,3,0)</f>
        <v>44026</v>
      </c>
      <c r="C14" s="65">
        <f>VLOOKUP($A14,'Return Data'!$B$7:$R$1700,4,0)</f>
        <v>18.7485</v>
      </c>
      <c r="D14" s="65">
        <f>VLOOKUP($A14,'Return Data'!$B$7:$R$1700,9,0)</f>
        <v>13.7302</v>
      </c>
      <c r="E14" s="66">
        <f t="shared" si="0"/>
        <v>14</v>
      </c>
      <c r="F14" s="65">
        <f>VLOOKUP($A14,'Return Data'!$B$7:$R$1700,10,0)</f>
        <v>3.7488999999999999</v>
      </c>
      <c r="G14" s="66">
        <f t="shared" si="1"/>
        <v>16</v>
      </c>
      <c r="H14" s="65">
        <f>VLOOKUP($A14,'Return Data'!$B$7:$R$1700,11,0)</f>
        <v>-12.999499999999999</v>
      </c>
      <c r="I14" s="66">
        <f t="shared" si="2"/>
        <v>17</v>
      </c>
      <c r="J14" s="65">
        <f>VLOOKUP($A14,'Return Data'!$B$7:$R$1700,12,0)</f>
        <v>-7.0641999999999996</v>
      </c>
      <c r="K14" s="66">
        <f t="shared" si="4"/>
        <v>16</v>
      </c>
      <c r="L14" s="65">
        <f>VLOOKUP($A14,'Return Data'!$B$7:$R$1700,13,0)</f>
        <v>-4.7388000000000003</v>
      </c>
      <c r="M14" s="66">
        <f t="shared" si="5"/>
        <v>16</v>
      </c>
      <c r="N14" s="65">
        <f>VLOOKUP($A14,'Return Data'!$B$7:$R$1700,17,0)</f>
        <v>1.2141</v>
      </c>
      <c r="O14" s="66">
        <f t="shared" si="6"/>
        <v>10</v>
      </c>
      <c r="P14" s="65">
        <f>VLOOKUP($A14,'Return Data'!$B$7:$R$1700,14,0)</f>
        <v>2.9398</v>
      </c>
      <c r="Q14" s="66">
        <f t="shared" si="7"/>
        <v>10</v>
      </c>
      <c r="R14" s="65">
        <f>VLOOKUP($A14,'Return Data'!$B$7:$R$1700,16,0)</f>
        <v>7.5747</v>
      </c>
      <c r="S14" s="67">
        <f t="shared" si="3"/>
        <v>6</v>
      </c>
    </row>
    <row r="15" spans="1:19" x14ac:dyDescent="0.3">
      <c r="A15" s="82" t="s">
        <v>689</v>
      </c>
      <c r="B15" s="64">
        <f>VLOOKUP($A15,'Return Data'!$B$7:$R$1700,3,0)</f>
        <v>44026</v>
      </c>
      <c r="C15" s="65">
        <f>VLOOKUP($A15,'Return Data'!$B$7:$R$1700,4,0)</f>
        <v>17.0839</v>
      </c>
      <c r="D15" s="65">
        <f>VLOOKUP($A15,'Return Data'!$B$7:$R$1700,9,0)</f>
        <v>36.774999999999999</v>
      </c>
      <c r="E15" s="66">
        <f t="shared" si="0"/>
        <v>3</v>
      </c>
      <c r="F15" s="65">
        <f>VLOOKUP($A15,'Return Data'!$B$7:$R$1700,10,0)</f>
        <v>13.721299999999999</v>
      </c>
      <c r="G15" s="66">
        <f t="shared" si="1"/>
        <v>6</v>
      </c>
      <c r="H15" s="65">
        <f>VLOOKUP($A15,'Return Data'!$B$7:$R$1700,11,0)</f>
        <v>9.8643000000000001</v>
      </c>
      <c r="I15" s="66">
        <f t="shared" si="2"/>
        <v>3</v>
      </c>
      <c r="J15" s="65">
        <f>VLOOKUP($A15,'Return Data'!$B$7:$R$1700,12,0)</f>
        <v>9.7721999999999998</v>
      </c>
      <c r="K15" s="66">
        <f t="shared" si="4"/>
        <v>3</v>
      </c>
      <c r="L15" s="65">
        <f>VLOOKUP($A15,'Return Data'!$B$7:$R$1700,13,0)</f>
        <v>9.2434999999999992</v>
      </c>
      <c r="M15" s="66">
        <f t="shared" si="5"/>
        <v>3</v>
      </c>
      <c r="N15" s="65">
        <f>VLOOKUP($A15,'Return Data'!$B$7:$R$1700,17,0)</f>
        <v>8.6372</v>
      </c>
      <c r="O15" s="66">
        <f t="shared" si="6"/>
        <v>2</v>
      </c>
      <c r="P15" s="65">
        <f>VLOOKUP($A15,'Return Data'!$B$7:$R$1700,14,0)</f>
        <v>7.1102999999999996</v>
      </c>
      <c r="Q15" s="66">
        <f t="shared" si="7"/>
        <v>2</v>
      </c>
      <c r="R15" s="65">
        <f>VLOOKUP($A15,'Return Data'!$B$7:$R$1700,16,0)</f>
        <v>8.8584999999999994</v>
      </c>
      <c r="S15" s="67">
        <f t="shared" si="3"/>
        <v>2</v>
      </c>
    </row>
    <row r="16" spans="1:19" x14ac:dyDescent="0.3">
      <c r="A16" s="82" t="s">
        <v>691</v>
      </c>
      <c r="B16" s="64">
        <f>VLOOKUP($A16,'Return Data'!$B$7:$R$1700,3,0)</f>
        <v>44026</v>
      </c>
      <c r="C16" s="65">
        <f>VLOOKUP($A16,'Return Data'!$B$7:$R$1700,4,0)</f>
        <v>22.385999999999999</v>
      </c>
      <c r="D16" s="65">
        <f>VLOOKUP($A16,'Return Data'!$B$7:$R$1700,9,0)</f>
        <v>25.578800000000001</v>
      </c>
      <c r="E16" s="66">
        <f t="shared" si="0"/>
        <v>7</v>
      </c>
      <c r="F16" s="65">
        <f>VLOOKUP($A16,'Return Data'!$B$7:$R$1700,10,0)</f>
        <v>13.538500000000001</v>
      </c>
      <c r="G16" s="66">
        <f t="shared" si="1"/>
        <v>8</v>
      </c>
      <c r="H16" s="65">
        <f>VLOOKUP($A16,'Return Data'!$B$7:$R$1700,11,0)</f>
        <v>9.8004999999999995</v>
      </c>
      <c r="I16" s="66">
        <f t="shared" si="2"/>
        <v>4</v>
      </c>
      <c r="J16" s="65">
        <f>VLOOKUP($A16,'Return Data'!$B$7:$R$1700,12,0)</f>
        <v>10.3513</v>
      </c>
      <c r="K16" s="66">
        <f t="shared" si="4"/>
        <v>2</v>
      </c>
      <c r="L16" s="65">
        <f>VLOOKUP($A16,'Return Data'!$B$7:$R$1700,13,0)</f>
        <v>10.077400000000001</v>
      </c>
      <c r="M16" s="66">
        <f t="shared" si="5"/>
        <v>2</v>
      </c>
      <c r="N16" s="65">
        <f>VLOOKUP($A16,'Return Data'!$B$7:$R$1700,17,0)</f>
        <v>8.9808000000000003</v>
      </c>
      <c r="O16" s="66">
        <f t="shared" si="6"/>
        <v>1</v>
      </c>
      <c r="P16" s="65">
        <f>VLOOKUP($A16,'Return Data'!$B$7:$R$1700,14,0)</f>
        <v>7.8764000000000003</v>
      </c>
      <c r="Q16" s="66">
        <f t="shared" si="7"/>
        <v>1</v>
      </c>
      <c r="R16" s="65">
        <f>VLOOKUP($A16,'Return Data'!$B$7:$R$1700,16,0)</f>
        <v>8.7385000000000002</v>
      </c>
      <c r="S16" s="67">
        <f t="shared" si="3"/>
        <v>3</v>
      </c>
    </row>
    <row r="17" spans="1:19" x14ac:dyDescent="0.3">
      <c r="A17" s="82" t="s">
        <v>693</v>
      </c>
      <c r="B17" s="64">
        <f>VLOOKUP($A17,'Return Data'!$B$7:$R$1700,3,0)</f>
        <v>44026</v>
      </c>
      <c r="C17" s="65">
        <f>VLOOKUP($A17,'Return Data'!$B$7:$R$1700,4,0)</f>
        <v>12.4398</v>
      </c>
      <c r="D17" s="65">
        <f>VLOOKUP($A17,'Return Data'!$B$7:$R$1700,9,0)</f>
        <v>27.311800000000002</v>
      </c>
      <c r="E17" s="66">
        <f t="shared" si="0"/>
        <v>6</v>
      </c>
      <c r="F17" s="65">
        <f>VLOOKUP($A17,'Return Data'!$B$7:$R$1700,10,0)</f>
        <v>20.306100000000001</v>
      </c>
      <c r="G17" s="66">
        <f t="shared" si="1"/>
        <v>2</v>
      </c>
      <c r="H17" s="65">
        <f>VLOOKUP($A17,'Return Data'!$B$7:$R$1700,11,0)</f>
        <v>-16.3597</v>
      </c>
      <c r="I17" s="66">
        <f t="shared" si="2"/>
        <v>18</v>
      </c>
      <c r="J17" s="65">
        <f>VLOOKUP($A17,'Return Data'!$B$7:$R$1700,12,0)</f>
        <v>-14.537800000000001</v>
      </c>
      <c r="K17" s="66">
        <f t="shared" si="4"/>
        <v>18</v>
      </c>
      <c r="L17" s="65">
        <f>VLOOKUP($A17,'Return Data'!$B$7:$R$1700,13,0)</f>
        <v>-9.9339999999999993</v>
      </c>
      <c r="M17" s="66">
        <f t="shared" si="5"/>
        <v>18</v>
      </c>
      <c r="N17" s="65">
        <f>VLOOKUP($A17,'Return Data'!$B$7:$R$1700,17,0)</f>
        <v>-5.4466000000000001</v>
      </c>
      <c r="O17" s="66">
        <f t="shared" si="6"/>
        <v>17</v>
      </c>
      <c r="P17" s="65">
        <f>VLOOKUP($A17,'Return Data'!$B$7:$R$1700,14,0)</f>
        <v>-1.9812000000000001</v>
      </c>
      <c r="Q17" s="66">
        <f t="shared" si="7"/>
        <v>17</v>
      </c>
      <c r="R17" s="65">
        <f>VLOOKUP($A17,'Return Data'!$B$7:$R$1700,16,0)</f>
        <v>3.4866999999999999</v>
      </c>
      <c r="S17" s="67">
        <f t="shared" si="3"/>
        <v>19</v>
      </c>
    </row>
    <row r="18" spans="1:19" x14ac:dyDescent="0.3">
      <c r="A18" s="82" t="s">
        <v>696</v>
      </c>
      <c r="B18" s="64">
        <f>VLOOKUP($A18,'Return Data'!$B$7:$R$1700,3,0)</f>
        <v>44026</v>
      </c>
      <c r="C18" s="65">
        <f>VLOOKUP($A18,'Return Data'!$B$7:$R$1700,4,0)</f>
        <v>12.610200000000001</v>
      </c>
      <c r="D18" s="65">
        <f>VLOOKUP($A18,'Return Data'!$B$7:$R$1700,9,0)</f>
        <v>24.9849</v>
      </c>
      <c r="E18" s="66">
        <f t="shared" si="0"/>
        <v>8</v>
      </c>
      <c r="F18" s="65">
        <f>VLOOKUP($A18,'Return Data'!$B$7:$R$1700,10,0)</f>
        <v>13.6456</v>
      </c>
      <c r="G18" s="66">
        <f t="shared" si="1"/>
        <v>7</v>
      </c>
      <c r="H18" s="65">
        <f>VLOOKUP($A18,'Return Data'!$B$7:$R$1700,11,0)</f>
        <v>8.2164000000000001</v>
      </c>
      <c r="I18" s="66">
        <f t="shared" si="2"/>
        <v>6</v>
      </c>
      <c r="J18" s="65">
        <f>VLOOKUP($A18,'Return Data'!$B$7:$R$1700,12,0)</f>
        <v>8.4573</v>
      </c>
      <c r="K18" s="66">
        <f t="shared" si="4"/>
        <v>6</v>
      </c>
      <c r="L18" s="65">
        <f>VLOOKUP($A18,'Return Data'!$B$7:$R$1700,13,0)</f>
        <v>8.1656999999999993</v>
      </c>
      <c r="M18" s="66">
        <f t="shared" si="5"/>
        <v>6</v>
      </c>
      <c r="N18" s="65">
        <f>VLOOKUP($A18,'Return Data'!$B$7:$R$1700,17,0)</f>
        <v>8.2553000000000001</v>
      </c>
      <c r="O18" s="66">
        <f t="shared" si="6"/>
        <v>3</v>
      </c>
      <c r="P18" s="65">
        <f>VLOOKUP($A18,'Return Data'!$B$7:$R$1700,14,0)</f>
        <v>6.7675999999999998</v>
      </c>
      <c r="Q18" s="66">
        <f t="shared" si="7"/>
        <v>4</v>
      </c>
      <c r="R18" s="65">
        <f>VLOOKUP($A18,'Return Data'!$B$7:$R$1700,16,0)</f>
        <v>7.1306000000000003</v>
      </c>
      <c r="S18" s="67">
        <f t="shared" si="3"/>
        <v>10</v>
      </c>
    </row>
    <row r="19" spans="1:19" x14ac:dyDescent="0.3">
      <c r="A19" s="82" t="s">
        <v>697</v>
      </c>
      <c r="B19" s="64">
        <f>VLOOKUP($A19,'Return Data'!$B$7:$R$1700,3,0)</f>
        <v>44026</v>
      </c>
      <c r="C19" s="65">
        <f>VLOOKUP($A19,'Return Data'!$B$7:$R$1700,4,0)</f>
        <v>1410.6663000000001</v>
      </c>
      <c r="D19" s="65">
        <f>VLOOKUP($A19,'Return Data'!$B$7:$R$1700,9,0)</f>
        <v>19.479600000000001</v>
      </c>
      <c r="E19" s="66">
        <f t="shared" si="0"/>
        <v>11</v>
      </c>
      <c r="F19" s="65">
        <f>VLOOKUP($A19,'Return Data'!$B$7:$R$1700,10,0)</f>
        <v>16.685099999999998</v>
      </c>
      <c r="G19" s="66">
        <f t="shared" si="1"/>
        <v>3</v>
      </c>
      <c r="H19" s="65">
        <f>VLOOKUP($A19,'Return Data'!$B$7:$R$1700,11,0)</f>
        <v>10.557600000000001</v>
      </c>
      <c r="I19" s="66">
        <f t="shared" si="2"/>
        <v>2</v>
      </c>
      <c r="J19" s="65">
        <f>VLOOKUP($A19,'Return Data'!$B$7:$R$1700,12,0)</f>
        <v>9.0818999999999992</v>
      </c>
      <c r="K19" s="66">
        <f t="shared" si="4"/>
        <v>4</v>
      </c>
      <c r="L19" s="65">
        <f>VLOOKUP($A19,'Return Data'!$B$7:$R$1700,13,0)</f>
        <v>9.0160999999999998</v>
      </c>
      <c r="M19" s="66">
        <f t="shared" si="5"/>
        <v>4</v>
      </c>
      <c r="N19" s="65">
        <f>VLOOKUP($A19,'Return Data'!$B$7:$R$1700,17,0)</f>
        <v>0.94510000000000005</v>
      </c>
      <c r="O19" s="66">
        <f t="shared" si="6"/>
        <v>11</v>
      </c>
      <c r="P19" s="65">
        <f>VLOOKUP($A19,'Return Data'!$B$7:$R$1700,14,0)</f>
        <v>2.4296000000000002</v>
      </c>
      <c r="Q19" s="66">
        <f t="shared" si="7"/>
        <v>11</v>
      </c>
      <c r="R19" s="65">
        <f>VLOOKUP($A19,'Return Data'!$B$7:$R$1700,16,0)</f>
        <v>6.0439999999999996</v>
      </c>
      <c r="S19" s="67">
        <f t="shared" si="3"/>
        <v>15</v>
      </c>
    </row>
    <row r="20" spans="1:19" x14ac:dyDescent="0.3">
      <c r="A20" s="82" t="s">
        <v>699</v>
      </c>
      <c r="B20" s="64">
        <f>VLOOKUP($A20,'Return Data'!$B$7:$R$1700,3,0)</f>
        <v>44026</v>
      </c>
      <c r="C20" s="65">
        <f>VLOOKUP($A20,'Return Data'!$B$7:$R$1700,4,0)</f>
        <v>22.3689</v>
      </c>
      <c r="D20" s="65">
        <f>VLOOKUP($A20,'Return Data'!$B$7:$R$1700,9,0)</f>
        <v>30.4376</v>
      </c>
      <c r="E20" s="66">
        <f t="shared" si="0"/>
        <v>4</v>
      </c>
      <c r="F20" s="65">
        <f>VLOOKUP($A20,'Return Data'!$B$7:$R$1700,10,0)</f>
        <v>10.551500000000001</v>
      </c>
      <c r="G20" s="66">
        <f t="shared" si="1"/>
        <v>9</v>
      </c>
      <c r="H20" s="65">
        <f>VLOOKUP($A20,'Return Data'!$B$7:$R$1700,11,0)</f>
        <v>5.2582000000000004</v>
      </c>
      <c r="I20" s="66">
        <f t="shared" si="2"/>
        <v>11</v>
      </c>
      <c r="J20" s="65">
        <f>VLOOKUP($A20,'Return Data'!$B$7:$R$1700,12,0)</f>
        <v>6.7013999999999996</v>
      </c>
      <c r="K20" s="66">
        <f t="shared" si="4"/>
        <v>8</v>
      </c>
      <c r="L20" s="65">
        <f>VLOOKUP($A20,'Return Data'!$B$7:$R$1700,13,0)</f>
        <v>7.4142000000000001</v>
      </c>
      <c r="M20" s="66">
        <f t="shared" si="5"/>
        <v>8</v>
      </c>
      <c r="N20" s="65">
        <f>VLOOKUP($A20,'Return Data'!$B$7:$R$1700,17,0)</f>
        <v>7.5434000000000001</v>
      </c>
      <c r="O20" s="66">
        <f t="shared" si="6"/>
        <v>5</v>
      </c>
      <c r="P20" s="65">
        <f>VLOOKUP($A20,'Return Data'!$B$7:$R$1700,14,0)</f>
        <v>6.8353999999999999</v>
      </c>
      <c r="Q20" s="66">
        <f t="shared" si="7"/>
        <v>3</v>
      </c>
      <c r="R20" s="65">
        <f>VLOOKUP($A20,'Return Data'!$B$7:$R$1700,16,0)</f>
        <v>8.2266999999999992</v>
      </c>
      <c r="S20" s="67">
        <f t="shared" si="3"/>
        <v>4</v>
      </c>
    </row>
    <row r="21" spans="1:19" x14ac:dyDescent="0.3">
      <c r="A21" s="82" t="s">
        <v>701</v>
      </c>
      <c r="B21" s="64">
        <f>VLOOKUP($A21,'Return Data'!$B$7:$R$1700,3,0)</f>
        <v>44026</v>
      </c>
      <c r="C21" s="65">
        <f>VLOOKUP($A21,'Return Data'!$B$7:$R$1700,4,0)</f>
        <v>21.370200000000001</v>
      </c>
      <c r="D21" s="65">
        <f>VLOOKUP($A21,'Return Data'!$B$7:$R$1700,9,0)</f>
        <v>46.298999999999999</v>
      </c>
      <c r="E21" s="66">
        <f t="shared" si="0"/>
        <v>2</v>
      </c>
      <c r="F21" s="65">
        <f>VLOOKUP($A21,'Return Data'!$B$7:$R$1700,10,0)</f>
        <v>4.8921000000000001</v>
      </c>
      <c r="G21" s="66">
        <f t="shared" si="1"/>
        <v>15</v>
      </c>
      <c r="H21" s="65">
        <f>VLOOKUP($A21,'Return Data'!$B$7:$R$1700,11,0)</f>
        <v>1.5138</v>
      </c>
      <c r="I21" s="66">
        <f t="shared" si="2"/>
        <v>13</v>
      </c>
      <c r="J21" s="65">
        <f>VLOOKUP($A21,'Return Data'!$B$7:$R$1700,12,0)</f>
        <v>3.8106</v>
      </c>
      <c r="K21" s="66">
        <f t="shared" si="4"/>
        <v>11</v>
      </c>
      <c r="L21" s="65">
        <f>VLOOKUP($A21,'Return Data'!$B$7:$R$1700,13,0)</f>
        <v>1.7067000000000001</v>
      </c>
      <c r="M21" s="66">
        <f t="shared" si="5"/>
        <v>12</v>
      </c>
      <c r="N21" s="65">
        <f>VLOOKUP($A21,'Return Data'!$B$7:$R$1700,17,0)</f>
        <v>3.1956000000000002</v>
      </c>
      <c r="O21" s="66">
        <f t="shared" si="6"/>
        <v>9</v>
      </c>
      <c r="P21" s="65">
        <f>VLOOKUP($A21,'Return Data'!$B$7:$R$1700,14,0)</f>
        <v>3.7564000000000002</v>
      </c>
      <c r="Q21" s="66">
        <f t="shared" si="7"/>
        <v>9</v>
      </c>
      <c r="R21" s="65">
        <f>VLOOKUP($A21,'Return Data'!$B$7:$R$1700,16,0)</f>
        <v>7.3038999999999996</v>
      </c>
      <c r="S21" s="67">
        <f t="shared" si="3"/>
        <v>9</v>
      </c>
    </row>
    <row r="22" spans="1:19" x14ac:dyDescent="0.3">
      <c r="A22" s="82" t="s">
        <v>704</v>
      </c>
      <c r="B22" s="64">
        <f>VLOOKUP($A22,'Return Data'!$B$7:$R$1700,3,0)</f>
        <v>44026</v>
      </c>
      <c r="C22" s="65">
        <f>VLOOKUP($A22,'Return Data'!$B$7:$R$1700,4,0)</f>
        <v>11.3103</v>
      </c>
      <c r="D22" s="65">
        <f>VLOOKUP($A22,'Return Data'!$B$7:$R$1700,9,0)</f>
        <v>10.1645</v>
      </c>
      <c r="E22" s="66">
        <f t="shared" si="0"/>
        <v>19</v>
      </c>
      <c r="F22" s="65">
        <f>VLOOKUP($A22,'Return Data'!$B$7:$R$1700,10,0)</f>
        <v>7.9321999999999999</v>
      </c>
      <c r="G22" s="66">
        <f t="shared" si="1"/>
        <v>13</v>
      </c>
      <c r="H22" s="65">
        <f>VLOOKUP($A22,'Return Data'!$B$7:$R$1700,11,0)</f>
        <v>6.1139000000000001</v>
      </c>
      <c r="I22" s="66">
        <f t="shared" si="2"/>
        <v>10</v>
      </c>
      <c r="J22" s="65">
        <f>VLOOKUP($A22,'Return Data'!$B$7:$R$1700,12,0)</f>
        <v>6.6646999999999998</v>
      </c>
      <c r="K22" s="66">
        <f t="shared" si="4"/>
        <v>9</v>
      </c>
      <c r="L22" s="65">
        <f>VLOOKUP($A22,'Return Data'!$B$7:$R$1700,13,0)</f>
        <v>6.4260999999999999</v>
      </c>
      <c r="M22" s="66">
        <f t="shared" si="5"/>
        <v>9</v>
      </c>
      <c r="N22" s="65"/>
      <c r="O22" s="66"/>
      <c r="P22" s="65"/>
      <c r="Q22" s="66"/>
      <c r="R22" s="65">
        <f>VLOOKUP($A22,'Return Data'!$B$7:$R$1700,16,0)</f>
        <v>6.6901000000000002</v>
      </c>
      <c r="S22" s="67">
        <f t="shared" si="3"/>
        <v>12</v>
      </c>
    </row>
    <row r="23" spans="1:19" x14ac:dyDescent="0.3">
      <c r="A23" s="82" t="s">
        <v>705</v>
      </c>
      <c r="B23" s="64">
        <f>VLOOKUP($A23,'Return Data'!$B$7:$R$1700,3,0)</f>
        <v>44026</v>
      </c>
      <c r="C23" s="65">
        <f>VLOOKUP($A23,'Return Data'!$B$7:$R$1700,4,0)</f>
        <v>23.182600000000001</v>
      </c>
      <c r="D23" s="65">
        <f>VLOOKUP($A23,'Return Data'!$B$7:$R$1700,9,0)</f>
        <v>19.476299999999998</v>
      </c>
      <c r="E23" s="66">
        <f t="shared" si="0"/>
        <v>12</v>
      </c>
      <c r="F23" s="65">
        <f>VLOOKUP($A23,'Return Data'!$B$7:$R$1700,10,0)</f>
        <v>6.6576000000000004</v>
      </c>
      <c r="G23" s="66">
        <f t="shared" si="1"/>
        <v>14</v>
      </c>
      <c r="H23" s="65">
        <f>VLOOKUP($A23,'Return Data'!$B$7:$R$1700,11,0)</f>
        <v>-20.186299999999999</v>
      </c>
      <c r="I23" s="66">
        <f t="shared" si="2"/>
        <v>19</v>
      </c>
      <c r="J23" s="65">
        <f>VLOOKUP($A23,'Return Data'!$B$7:$R$1700,12,0)</f>
        <v>-12.9217</v>
      </c>
      <c r="K23" s="66">
        <f t="shared" si="4"/>
        <v>17</v>
      </c>
      <c r="L23" s="65">
        <f>VLOOKUP($A23,'Return Data'!$B$7:$R$1700,13,0)</f>
        <v>-8.4852000000000007</v>
      </c>
      <c r="M23" s="66">
        <f t="shared" si="5"/>
        <v>17</v>
      </c>
      <c r="N23" s="65">
        <f>VLOOKUP($A23,'Return Data'!$B$7:$R$1700,17,0)</f>
        <v>-2.6118999999999999</v>
      </c>
      <c r="O23" s="66">
        <f>RANK(N23,N$8:N$31,0)</f>
        <v>16</v>
      </c>
      <c r="P23" s="65">
        <f>VLOOKUP($A23,'Return Data'!$B$7:$R$1700,14,0)</f>
        <v>-4.1599999999999998E-2</v>
      </c>
      <c r="Q23" s="66">
        <f>RANK(P23,P$8:P$31,0)</f>
        <v>16</v>
      </c>
      <c r="R23" s="65">
        <f>VLOOKUP($A23,'Return Data'!$B$7:$R$1700,16,0)</f>
        <v>5.7047999999999996</v>
      </c>
      <c r="S23" s="67">
        <f t="shared" si="3"/>
        <v>17</v>
      </c>
    </row>
    <row r="24" spans="1:19" x14ac:dyDescent="0.3">
      <c r="A24" s="82" t="s">
        <v>707</v>
      </c>
      <c r="B24" s="64">
        <f>VLOOKUP($A24,'Return Data'!$B$7:$R$1700,3,0)</f>
        <v>44026</v>
      </c>
      <c r="C24" s="65">
        <f>VLOOKUP($A24,'Return Data'!$B$7:$R$1700,4,0)</f>
        <v>0.15140000000000001</v>
      </c>
      <c r="D24" s="65">
        <f>VLOOKUP($A24,'Return Data'!$B$7:$R$1700,9,0)</f>
        <v>9.1128</v>
      </c>
      <c r="E24" s="66">
        <f t="shared" si="0"/>
        <v>20</v>
      </c>
      <c r="F24" s="65">
        <f>VLOOKUP($A24,'Return Data'!$B$7:$R$1700,10,0)</f>
        <v>9.3887</v>
      </c>
      <c r="G24" s="66">
        <f t="shared" si="1"/>
        <v>11</v>
      </c>
      <c r="H24" s="65"/>
      <c r="I24" s="66"/>
      <c r="J24" s="65"/>
      <c r="K24" s="66"/>
      <c r="L24" s="65"/>
      <c r="M24" s="66"/>
      <c r="N24" s="65"/>
      <c r="O24" s="66"/>
      <c r="P24" s="65"/>
      <c r="Q24" s="66"/>
      <c r="R24" s="65">
        <f>VLOOKUP($A24,'Return Data'!$B$7:$R$1700,16,0)</f>
        <v>9.2969000000000008</v>
      </c>
      <c r="S24" s="67">
        <f t="shared" si="3"/>
        <v>1</v>
      </c>
    </row>
    <row r="25" spans="1:19" x14ac:dyDescent="0.3">
      <c r="A25" s="82" t="s">
        <v>712</v>
      </c>
      <c r="B25" s="64">
        <f>VLOOKUP($A25,'Return Data'!$B$7:$R$1700,3,0)</f>
        <v>44026</v>
      </c>
      <c r="C25" s="65">
        <f>VLOOKUP($A25,'Return Data'!$B$7:$R$1700,4,0)</f>
        <v>13.8497</v>
      </c>
      <c r="D25" s="65">
        <f>VLOOKUP($A25,'Return Data'!$B$7:$R$1700,9,0)</f>
        <v>10.396800000000001</v>
      </c>
      <c r="E25" s="66">
        <f t="shared" si="0"/>
        <v>18</v>
      </c>
      <c r="F25" s="65">
        <f>VLOOKUP($A25,'Return Data'!$B$7:$R$1700,10,0)</f>
        <v>-1.8703000000000001</v>
      </c>
      <c r="G25" s="66">
        <f t="shared" si="1"/>
        <v>19</v>
      </c>
      <c r="H25" s="65">
        <f>VLOOKUP($A25,'Return Data'!$B$7:$R$1700,11,0)</f>
        <v>-11.0785</v>
      </c>
      <c r="I25" s="66">
        <f>RANK(H25,H$8:H$31,0)</f>
        <v>16</v>
      </c>
      <c r="J25" s="65">
        <f>VLOOKUP($A25,'Return Data'!$B$7:$R$1700,12,0)</f>
        <v>-5.8399000000000001</v>
      </c>
      <c r="K25" s="66">
        <f>RANK(J25,J$8:J$31,0)</f>
        <v>15</v>
      </c>
      <c r="L25" s="65">
        <f>VLOOKUP($A25,'Return Data'!$B$7:$R$1700,13,0)</f>
        <v>-1.5411999999999999</v>
      </c>
      <c r="M25" s="66">
        <f>RANK(L25,L$8:L$31,0)</f>
        <v>14</v>
      </c>
      <c r="N25" s="65">
        <f>VLOOKUP($A25,'Return Data'!$B$7:$R$1700,17,0)</f>
        <v>1.6899999999999998E-2</v>
      </c>
      <c r="O25" s="66">
        <f>RANK(N25,N$8:N$31,0)</f>
        <v>15</v>
      </c>
      <c r="P25" s="65">
        <f>VLOOKUP($A25,'Return Data'!$B$7:$R$1700,14,0)</f>
        <v>1.6480999999999999</v>
      </c>
      <c r="Q25" s="66">
        <f>RANK(P25,P$8:P$31,0)</f>
        <v>15</v>
      </c>
      <c r="R25" s="65">
        <f>VLOOKUP($A25,'Return Data'!$B$7:$R$1700,16,0)</f>
        <v>5.7813999999999997</v>
      </c>
      <c r="S25" s="67">
        <f t="shared" si="3"/>
        <v>16</v>
      </c>
    </row>
    <row r="26" spans="1:19" x14ac:dyDescent="0.3">
      <c r="A26" s="82" t="s">
        <v>715</v>
      </c>
      <c r="B26" s="64">
        <f>VLOOKUP($A26,'Return Data'!$B$7:$R$1700,3,0)</f>
        <v>44026</v>
      </c>
      <c r="C26" s="65">
        <f>VLOOKUP($A26,'Return Data'!$B$7:$R$1700,4,0)</f>
        <v>3092.8427000000001</v>
      </c>
      <c r="D26" s="65">
        <f>VLOOKUP($A26,'Return Data'!$B$7:$R$1700,9,0)</f>
        <v>156.2405</v>
      </c>
      <c r="E26" s="66">
        <f t="shared" si="0"/>
        <v>1</v>
      </c>
      <c r="F26" s="65">
        <f>VLOOKUP($A26,'Return Data'!$B$7:$R$1700,10,0)</f>
        <v>29.624500000000001</v>
      </c>
      <c r="G26" s="66">
        <f t="shared" si="1"/>
        <v>1</v>
      </c>
      <c r="H26" s="65">
        <f>VLOOKUP($A26,'Return Data'!$B$7:$R$1700,11,0)</f>
        <v>17.426400000000001</v>
      </c>
      <c r="I26" s="66">
        <f>RANK(H26,H$8:H$31,0)</f>
        <v>1</v>
      </c>
      <c r="J26" s="65">
        <f>VLOOKUP($A26,'Return Data'!$B$7:$R$1700,12,0)</f>
        <v>13.817500000000001</v>
      </c>
      <c r="K26" s="66">
        <f>RANK(J26,J$8:J$31,0)</f>
        <v>1</v>
      </c>
      <c r="L26" s="65">
        <f>VLOOKUP($A26,'Return Data'!$B$7:$R$1700,13,0)</f>
        <v>12.426399999999999</v>
      </c>
      <c r="M26" s="66">
        <f>RANK(L26,L$8:L$31,0)</f>
        <v>1</v>
      </c>
      <c r="N26" s="65">
        <f>VLOOKUP($A26,'Return Data'!$B$7:$R$1700,17,0)</f>
        <v>5.8650000000000002</v>
      </c>
      <c r="O26" s="66">
        <f>RANK(N26,N$8:N$31,0)</f>
        <v>7</v>
      </c>
      <c r="P26" s="65">
        <f>VLOOKUP($A26,'Return Data'!$B$7:$R$1700,14,0)</f>
        <v>6.0217999999999998</v>
      </c>
      <c r="Q26" s="66">
        <f>RANK(P26,P$8:P$31,0)</f>
        <v>6</v>
      </c>
      <c r="R26" s="65">
        <f>VLOOKUP($A26,'Return Data'!$B$7:$R$1700,16,0)</f>
        <v>7.3878000000000004</v>
      </c>
      <c r="S26" s="67">
        <f t="shared" si="3"/>
        <v>8</v>
      </c>
    </row>
    <row r="27" spans="1:19" x14ac:dyDescent="0.3">
      <c r="A27" s="82" t="s">
        <v>718</v>
      </c>
      <c r="B27" s="64">
        <f>VLOOKUP($A27,'Return Data'!$B$7:$R$1700,3,0)</f>
        <v>44026</v>
      </c>
      <c r="C27" s="65">
        <f>VLOOKUP($A27,'Return Data'!$B$7:$R$1700,4,0)</f>
        <v>32.662399999999998</v>
      </c>
      <c r="D27" s="65">
        <f>VLOOKUP($A27,'Return Data'!$B$7:$R$1700,9,0)</f>
        <v>23.789200000000001</v>
      </c>
      <c r="E27" s="66">
        <f t="shared" si="0"/>
        <v>9</v>
      </c>
      <c r="F27" s="65">
        <f>VLOOKUP($A27,'Return Data'!$B$7:$R$1700,10,0)</f>
        <v>14.199400000000001</v>
      </c>
      <c r="G27" s="66">
        <f t="shared" si="1"/>
        <v>5</v>
      </c>
      <c r="H27" s="65">
        <f>VLOOKUP($A27,'Return Data'!$B$7:$R$1700,11,0)</f>
        <v>9.6325000000000003</v>
      </c>
      <c r="I27" s="66">
        <f>RANK(H27,H$8:H$31,0)</f>
        <v>5</v>
      </c>
      <c r="J27" s="65">
        <f>VLOOKUP($A27,'Return Data'!$B$7:$R$1700,12,0)</f>
        <v>8.6727000000000007</v>
      </c>
      <c r="K27" s="66">
        <f>RANK(J27,J$8:J$31,0)</f>
        <v>5</v>
      </c>
      <c r="L27" s="65">
        <f>VLOOKUP($A27,'Return Data'!$B$7:$R$1700,13,0)</f>
        <v>8.7354000000000003</v>
      </c>
      <c r="M27" s="66">
        <f>RANK(L27,L$8:L$31,0)</f>
        <v>5</v>
      </c>
      <c r="N27" s="65">
        <f>VLOOKUP($A27,'Return Data'!$B$7:$R$1700,17,0)</f>
        <v>7.6391999999999998</v>
      </c>
      <c r="O27" s="66">
        <f>RANK(N27,N$8:N$31,0)</f>
        <v>4</v>
      </c>
      <c r="P27" s="65">
        <f>VLOOKUP($A27,'Return Data'!$B$7:$R$1700,14,0)</f>
        <v>6.7042000000000002</v>
      </c>
      <c r="Q27" s="66">
        <f>RANK(P27,P$8:P$31,0)</f>
        <v>5</v>
      </c>
      <c r="R27" s="65">
        <f>VLOOKUP($A27,'Return Data'!$B$7:$R$1700,16,0)</f>
        <v>7.6727999999999996</v>
      </c>
      <c r="S27" s="67">
        <f t="shared" si="3"/>
        <v>5</v>
      </c>
    </row>
    <row r="28" spans="1:19" x14ac:dyDescent="0.3">
      <c r="A28" s="82" t="s">
        <v>719</v>
      </c>
      <c r="B28" s="64">
        <f>VLOOKUP($A28,'Return Data'!$B$7:$R$1700,3,0)</f>
        <v>44026</v>
      </c>
      <c r="C28" s="65">
        <f>VLOOKUP($A28,'Return Data'!$B$7:$R$1700,4,0)</f>
        <v>25.969000000000001</v>
      </c>
      <c r="D28" s="65">
        <f>VLOOKUP($A28,'Return Data'!$B$7:$R$1700,9,0)</f>
        <v>11.885</v>
      </c>
      <c r="E28" s="66">
        <f t="shared" si="0"/>
        <v>17</v>
      </c>
      <c r="F28" s="65">
        <f>VLOOKUP($A28,'Return Data'!$B$7:$R$1700,10,0)</f>
        <v>8.7837999999999994</v>
      </c>
      <c r="G28" s="66">
        <f t="shared" si="1"/>
        <v>12</v>
      </c>
      <c r="H28" s="65">
        <f>VLOOKUP($A28,'Return Data'!$B$7:$R$1700,11,0)</f>
        <v>6.8746999999999998</v>
      </c>
      <c r="I28" s="66">
        <f>RANK(H28,H$8:H$31,0)</f>
        <v>9</v>
      </c>
      <c r="J28" s="65">
        <f>VLOOKUP($A28,'Return Data'!$B$7:$R$1700,12,0)</f>
        <v>6.6181000000000001</v>
      </c>
      <c r="K28" s="66">
        <f>RANK(J28,J$8:J$31,0)</f>
        <v>10</v>
      </c>
      <c r="L28" s="65">
        <f>VLOOKUP($A28,'Return Data'!$B$7:$R$1700,13,0)</f>
        <v>0.7117</v>
      </c>
      <c r="M28" s="66">
        <f>RANK(L28,L$8:L$31,0)</f>
        <v>13</v>
      </c>
      <c r="N28" s="65">
        <f>VLOOKUP($A28,'Return Data'!$B$7:$R$1700,17,0)</f>
        <v>0.33700000000000002</v>
      </c>
      <c r="O28" s="66">
        <f>RANK(N28,N$8:N$31,0)</f>
        <v>13</v>
      </c>
      <c r="P28" s="65">
        <f>VLOOKUP($A28,'Return Data'!$B$7:$R$1700,14,0)</f>
        <v>2.2921</v>
      </c>
      <c r="Q28" s="66">
        <f>RANK(P28,P$8:P$31,0)</f>
        <v>13</v>
      </c>
      <c r="R28" s="65">
        <f>VLOOKUP($A28,'Return Data'!$B$7:$R$1700,16,0)</f>
        <v>5.4542000000000002</v>
      </c>
      <c r="S28" s="67">
        <f t="shared" si="3"/>
        <v>18</v>
      </c>
    </row>
    <row r="29" spans="1:19" x14ac:dyDescent="0.3">
      <c r="A29" s="82" t="s">
        <v>724</v>
      </c>
      <c r="B29" s="64">
        <f>VLOOKUP($A29,'Return Data'!$B$7:$R$1700,3,0)</f>
        <v>44026</v>
      </c>
      <c r="C29" s="65">
        <f>VLOOKUP($A29,'Return Data'!$B$7:$R$1700,4,0)</f>
        <v>0.18290000000000001</v>
      </c>
      <c r="D29" s="65">
        <f>VLOOKUP($A29,'Return Data'!$B$7:$R$1700,9,0)</f>
        <v>0</v>
      </c>
      <c r="E29" s="66">
        <f t="shared" si="0"/>
        <v>21</v>
      </c>
      <c r="F29" s="65">
        <f>VLOOKUP($A29,'Return Data'!$B$7:$R$1700,10,0)</f>
        <v>0</v>
      </c>
      <c r="G29" s="66">
        <f t="shared" si="1"/>
        <v>17</v>
      </c>
      <c r="H29" s="65">
        <f>VLOOKUP($A29,'Return Data'!$B$7:$R$1700,11,0)</f>
        <v>0</v>
      </c>
      <c r="I29" s="66">
        <f>RANK(H29,H$8:H$31,0)</f>
        <v>14</v>
      </c>
      <c r="J29" s="65">
        <f>VLOOKUP($A29,'Return Data'!$B$7:$R$1700,12,0)</f>
        <v>-33.275599999999997</v>
      </c>
      <c r="K29" s="66">
        <f>RANK(J29,J$8:J$31,0)</f>
        <v>19</v>
      </c>
      <c r="L29" s="65"/>
      <c r="M29" s="66"/>
      <c r="N29" s="65"/>
      <c r="O29" s="66"/>
      <c r="P29" s="65"/>
      <c r="Q29" s="66"/>
      <c r="R29" s="65">
        <f>VLOOKUP($A29,'Return Data'!$B$7:$R$1700,16,0)</f>
        <v>-31.342700000000001</v>
      </c>
      <c r="S29" s="67">
        <f t="shared" si="3"/>
        <v>22</v>
      </c>
    </row>
    <row r="30" spans="1:19" x14ac:dyDescent="0.3">
      <c r="A30" s="82" t="s">
        <v>726</v>
      </c>
      <c r="B30" s="64">
        <f>VLOOKUP($A30,'Return Data'!$B$7:$R$1700,3,0)</f>
        <v>44026</v>
      </c>
      <c r="C30" s="65">
        <f>VLOOKUP($A30,'Return Data'!$B$7:$R$1700,4,0)</f>
        <v>0.70279999999999998</v>
      </c>
      <c r="D30" s="65">
        <f>VLOOKUP($A30,'Return Data'!$B$7:$R$1700,9,0)</f>
        <v>-511.54919999999998</v>
      </c>
      <c r="E30" s="66">
        <f t="shared" si="0"/>
        <v>24</v>
      </c>
      <c r="F30" s="65">
        <f>VLOOKUP($A30,'Return Data'!$B$7:$R$1700,10,0)</f>
        <v>-199.77090000000001</v>
      </c>
      <c r="G30" s="66">
        <f t="shared" si="1"/>
        <v>24</v>
      </c>
      <c r="H30" s="65"/>
      <c r="I30" s="66"/>
      <c r="J30" s="65"/>
      <c r="K30" s="66"/>
      <c r="L30" s="65"/>
      <c r="M30" s="66"/>
      <c r="N30" s="65"/>
      <c r="O30" s="66"/>
      <c r="P30" s="65"/>
      <c r="Q30" s="66"/>
      <c r="R30" s="65">
        <f>VLOOKUP($A30,'Return Data'!$B$7:$R$1700,16,0)</f>
        <v>-122.63160000000001</v>
      </c>
      <c r="S30" s="67">
        <f t="shared" si="3"/>
        <v>24</v>
      </c>
    </row>
    <row r="31" spans="1:19" x14ac:dyDescent="0.3">
      <c r="A31" s="82" t="s">
        <v>728</v>
      </c>
      <c r="B31" s="64">
        <f>VLOOKUP($A31,'Return Data'!$B$7:$R$1700,3,0)</f>
        <v>44026</v>
      </c>
      <c r="C31" s="65">
        <f>VLOOKUP($A31,'Return Data'!$B$7:$R$1700,4,0)</f>
        <v>10.9849</v>
      </c>
      <c r="D31" s="65">
        <f>VLOOKUP($A31,'Return Data'!$B$7:$R$1700,9,0)</f>
        <v>-89.647300000000001</v>
      </c>
      <c r="E31" s="66">
        <f t="shared" si="0"/>
        <v>23</v>
      </c>
      <c r="F31" s="65">
        <f>VLOOKUP($A31,'Return Data'!$B$7:$R$1700,10,0)</f>
        <v>-24.954000000000001</v>
      </c>
      <c r="G31" s="66">
        <f t="shared" si="1"/>
        <v>22</v>
      </c>
      <c r="H31" s="65">
        <f>VLOOKUP($A31,'Return Data'!$B$7:$R$1700,11,0)</f>
        <v>-60.368400000000001</v>
      </c>
      <c r="I31" s="66">
        <f>RANK(H31,H$8:H$31,0)</f>
        <v>21</v>
      </c>
      <c r="J31" s="65">
        <f>VLOOKUP($A31,'Return Data'!$B$7:$R$1700,12,0)</f>
        <v>-39.417099999999998</v>
      </c>
      <c r="K31" s="66">
        <f>RANK(J31,J$8:J$31,0)</f>
        <v>20</v>
      </c>
      <c r="L31" s="65">
        <f>VLOOKUP($A31,'Return Data'!$B$7:$R$1700,13,0)</f>
        <v>-32.750500000000002</v>
      </c>
      <c r="M31" s="66">
        <f>RANK(L31,L$8:L$31,0)</f>
        <v>19</v>
      </c>
      <c r="N31" s="65">
        <f>VLOOKUP($A31,'Return Data'!$B$7:$R$1700,17,0)</f>
        <v>-17.024699999999999</v>
      </c>
      <c r="O31" s="66">
        <f>RANK(N31,N$8:N$31,0)</f>
        <v>18</v>
      </c>
      <c r="P31" s="65">
        <f>VLOOKUP($A31,'Return Data'!$B$7:$R$1700,14,0)</f>
        <v>-10.269</v>
      </c>
      <c r="Q31" s="66">
        <f>RANK(P31,P$8:P$31,0)</f>
        <v>18</v>
      </c>
      <c r="R31" s="65">
        <f>VLOOKUP($A31,'Return Data'!$B$7:$R$1700,16,0)</f>
        <v>1.2346999999999999</v>
      </c>
      <c r="S31" s="67">
        <f t="shared" si="3"/>
        <v>20</v>
      </c>
    </row>
    <row r="32" spans="1:19" x14ac:dyDescent="0.3">
      <c r="A32" s="83"/>
      <c r="B32" s="84"/>
      <c r="C32" s="84"/>
      <c r="D32" s="85"/>
      <c r="E32" s="84"/>
      <c r="F32" s="85"/>
      <c r="G32" s="84"/>
      <c r="H32" s="85"/>
      <c r="I32" s="84"/>
      <c r="J32" s="85"/>
      <c r="K32" s="84"/>
      <c r="L32" s="85"/>
      <c r="M32" s="84"/>
      <c r="N32" s="85"/>
      <c r="O32" s="84"/>
      <c r="P32" s="85"/>
      <c r="Q32" s="84"/>
      <c r="R32" s="85"/>
      <c r="S32" s="86"/>
    </row>
    <row r="33" spans="1:19" x14ac:dyDescent="0.3">
      <c r="A33" s="87" t="s">
        <v>27</v>
      </c>
      <c r="B33" s="88"/>
      <c r="C33" s="88"/>
      <c r="D33" s="89">
        <f>AVERAGE(D8:D31)</f>
        <v>-1.8331999999999991</v>
      </c>
      <c r="E33" s="88"/>
      <c r="F33" s="89">
        <f>AVERAGE(F8:F31)</f>
        <v>-9.6568166666666695</v>
      </c>
      <c r="G33" s="88"/>
      <c r="H33" s="89">
        <f>AVERAGE(H8:H31)</f>
        <v>-7.809636363636363</v>
      </c>
      <c r="I33" s="88"/>
      <c r="J33" s="89">
        <f>AVERAGE(J8:J31)</f>
        <v>-3.8359999999999994</v>
      </c>
      <c r="K33" s="88"/>
      <c r="L33" s="89">
        <f>AVERAGE(L8:L31)</f>
        <v>-0.92964999999999998</v>
      </c>
      <c r="M33" s="88"/>
      <c r="N33" s="89">
        <f>AVERAGE(N8:N31)</f>
        <v>-0.44768421052631541</v>
      </c>
      <c r="O33" s="88"/>
      <c r="P33" s="89">
        <f>AVERAGE(P8:P31)</f>
        <v>1.2220052631578948</v>
      </c>
      <c r="Q33" s="88"/>
      <c r="R33" s="89">
        <f>AVERAGE(R8:R31)</f>
        <v>-3.1111125000000008</v>
      </c>
      <c r="S33" s="90"/>
    </row>
    <row r="34" spans="1:19" x14ac:dyDescent="0.3">
      <c r="A34" s="87" t="s">
        <v>28</v>
      </c>
      <c r="B34" s="88"/>
      <c r="C34" s="88"/>
      <c r="D34" s="89">
        <f>MIN(D8:D31)</f>
        <v>-511.54919999999998</v>
      </c>
      <c r="E34" s="88"/>
      <c r="F34" s="89">
        <f>MIN(F8:F31)</f>
        <v>-199.77090000000001</v>
      </c>
      <c r="G34" s="88"/>
      <c r="H34" s="89">
        <f>MIN(H8:H31)</f>
        <v>-95.767600000000002</v>
      </c>
      <c r="I34" s="88"/>
      <c r="J34" s="89">
        <f>MIN(J8:J31)</f>
        <v>-62.032299999999999</v>
      </c>
      <c r="K34" s="88"/>
      <c r="L34" s="89">
        <f>MIN(L8:L31)</f>
        <v>-46.644399999999997</v>
      </c>
      <c r="M34" s="88"/>
      <c r="N34" s="89">
        <f>MIN(N8:N31)</f>
        <v>-47.494500000000002</v>
      </c>
      <c r="O34" s="88"/>
      <c r="P34" s="89">
        <f>MIN(P8:P31)</f>
        <v>-33.370100000000001</v>
      </c>
      <c r="Q34" s="88"/>
      <c r="R34" s="89">
        <f>MIN(R8:R31)</f>
        <v>-122.63160000000001</v>
      </c>
      <c r="S34" s="90"/>
    </row>
    <row r="35" spans="1:19" ht="15" thickBot="1" x14ac:dyDescent="0.35">
      <c r="A35" s="91" t="s">
        <v>29</v>
      </c>
      <c r="B35" s="92"/>
      <c r="C35" s="92"/>
      <c r="D35" s="93">
        <f>MAX(D8:D31)</f>
        <v>156.2405</v>
      </c>
      <c r="E35" s="92"/>
      <c r="F35" s="93">
        <f>MAX(F8:F31)</f>
        <v>29.624500000000001</v>
      </c>
      <c r="G35" s="92"/>
      <c r="H35" s="93">
        <f>MAX(H8:H31)</f>
        <v>17.426400000000001</v>
      </c>
      <c r="I35" s="92"/>
      <c r="J35" s="93">
        <f>MAX(J8:J31)</f>
        <v>13.817500000000001</v>
      </c>
      <c r="K35" s="92"/>
      <c r="L35" s="93">
        <f>MAX(L8:L31)</f>
        <v>12.426399999999999</v>
      </c>
      <c r="M35" s="92"/>
      <c r="N35" s="93">
        <f>MAX(N8:N31)</f>
        <v>8.9808000000000003</v>
      </c>
      <c r="O35" s="92"/>
      <c r="P35" s="93">
        <f>MAX(P8:P31)</f>
        <v>7.8764000000000003</v>
      </c>
      <c r="Q35" s="92"/>
      <c r="R35" s="93">
        <f>MAX(R8:R31)</f>
        <v>9.2969000000000008</v>
      </c>
      <c r="S35" s="94"/>
    </row>
    <row r="36" spans="1:19" x14ac:dyDescent="0.3">
      <c r="A36" s="112" t="s">
        <v>434</v>
      </c>
    </row>
    <row r="37" spans="1:19" x14ac:dyDescent="0.3">
      <c r="A37" s="14" t="s">
        <v>340</v>
      </c>
    </row>
  </sheetData>
  <sheetProtection algorithmName="SHA-512" hashValue="X2/wrwJqY4iDWGnDP2Cr6xUYOCRclQ5FqI8/8oceYftINUWP0Z5KEFyAp6NGiElAL5i8bkCUL3NJIZgOiuQ5KA==" saltValue="Jdz67ZKf8RB1Xmr6pipfZ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F89751B-878C-45F3-BA3B-6DC73C80BA5A}"/>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88817B-5FDF-4F98-A671-D532EB27644E}">
  <dimension ref="A1:S33"/>
  <sheetViews>
    <sheetView showRowColHeaders="0" workbookViewId="0">
      <pane xSplit="1" ySplit="6" topLeftCell="B7" activePane="bottomRight" state="frozen"/>
      <selection pane="topRight" activeCell="B1" sqref="B1"/>
      <selection pane="bottomLeft" activeCell="A7" sqref="A7"/>
      <selection pane="bottomRight" activeCell="D14" sqref="D14"/>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1693</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625</v>
      </c>
      <c r="B8" s="64">
        <f>VLOOKUP($A8,'Return Data'!$B$7:$R$1700,3,0)</f>
        <v>44026</v>
      </c>
      <c r="C8" s="65">
        <f>VLOOKUP($A8,'Return Data'!$B$7:$R$1700,4,0)</f>
        <v>83.656099999999995</v>
      </c>
      <c r="D8" s="65">
        <f>VLOOKUP($A8,'Return Data'!$B$7:$R$1700,9,0)</f>
        <v>27.9115</v>
      </c>
      <c r="E8" s="66">
        <f>RANK(D8,D$8:D$27,0)</f>
        <v>6</v>
      </c>
      <c r="F8" s="65">
        <f>VLOOKUP($A8,'Return Data'!$B$7:$R$1700,10,0)</f>
        <v>26.233499999999999</v>
      </c>
      <c r="G8" s="66">
        <f>RANK(F8,F$8:F$27,0)</f>
        <v>6</v>
      </c>
      <c r="H8" s="65">
        <f>VLOOKUP($A8,'Return Data'!$B$7:$R$1700,11,0)</f>
        <v>16.214200000000002</v>
      </c>
      <c r="I8" s="66">
        <f>RANK(H8,H$8:H$27,0)</f>
        <v>4</v>
      </c>
      <c r="J8" s="65">
        <f>VLOOKUP($A8,'Return Data'!$B$7:$R$1700,12,0)</f>
        <v>13.5222</v>
      </c>
      <c r="K8" s="66">
        <f>RANK(J8,J$8:J$27,0)</f>
        <v>4</v>
      </c>
      <c r="L8" s="65">
        <f>VLOOKUP($A8,'Return Data'!$B$7:$R$1700,13,0)</f>
        <v>12.3126</v>
      </c>
      <c r="M8" s="66">
        <f>RANK(L8,L$8:L$27,0)</f>
        <v>8</v>
      </c>
      <c r="N8" s="65">
        <f>VLOOKUP($A8,'Return Data'!$B$7:$R$1700,17,0)</f>
        <v>11.269</v>
      </c>
      <c r="O8" s="66">
        <f>RANK(N8,N$8:N$27,0)</f>
        <v>4</v>
      </c>
      <c r="P8" s="65">
        <f>VLOOKUP($A8,'Return Data'!$B$7:$R$1700,14,0)</f>
        <v>9.2432999999999996</v>
      </c>
      <c r="Q8" s="66">
        <f>RANK(P8,P$8:P$27,0)</f>
        <v>3</v>
      </c>
      <c r="R8" s="65">
        <f>VLOOKUP($A8,'Return Data'!$B$7:$R$1700,16,0)</f>
        <v>9.3946000000000005</v>
      </c>
      <c r="S8" s="67">
        <f>RANK(R8,R$8:R$27,0)</f>
        <v>5</v>
      </c>
    </row>
    <row r="9" spans="1:19" x14ac:dyDescent="0.3">
      <c r="A9" s="82" t="s">
        <v>626</v>
      </c>
      <c r="B9" s="64">
        <f>VLOOKUP($A9,'Return Data'!$B$7:$R$1700,3,0)</f>
        <v>44026</v>
      </c>
      <c r="C9" s="65">
        <f>VLOOKUP($A9,'Return Data'!$B$7:$R$1700,4,0)</f>
        <v>13.0129</v>
      </c>
      <c r="D9" s="65">
        <f>VLOOKUP($A9,'Return Data'!$B$7:$R$1700,9,0)</f>
        <v>32.156399999999998</v>
      </c>
      <c r="E9" s="66">
        <f t="shared" ref="E9:E27" si="0">RANK(D9,D$8:D$27,0)</f>
        <v>3</v>
      </c>
      <c r="F9" s="65">
        <f>VLOOKUP($A9,'Return Data'!$B$7:$R$1700,10,0)</f>
        <v>25.110900000000001</v>
      </c>
      <c r="G9" s="66">
        <f t="shared" ref="G9:G27" si="1">RANK(F9,F$8:F$27,0)</f>
        <v>7</v>
      </c>
      <c r="H9" s="65">
        <f>VLOOKUP($A9,'Return Data'!$B$7:$R$1700,11,0)</f>
        <v>16.011299999999999</v>
      </c>
      <c r="I9" s="66">
        <f t="shared" ref="I9:I27" si="2">RANK(H9,H$8:H$27,0)</f>
        <v>5</v>
      </c>
      <c r="J9" s="65">
        <f>VLOOKUP($A9,'Return Data'!$B$7:$R$1700,12,0)</f>
        <v>13.843400000000001</v>
      </c>
      <c r="K9" s="66">
        <f t="shared" ref="K9:K27" si="3">RANK(J9,J$8:J$27,0)</f>
        <v>2</v>
      </c>
      <c r="L9" s="65">
        <f>VLOOKUP($A9,'Return Data'!$B$7:$R$1700,13,0)</f>
        <v>13.224299999999999</v>
      </c>
      <c r="M9" s="66">
        <f t="shared" ref="M9:M27" si="4">RANK(L9,L$8:L$27,0)</f>
        <v>3</v>
      </c>
      <c r="N9" s="65">
        <f>VLOOKUP($A9,'Return Data'!$B$7:$R$1700,17,0)</f>
        <v>9.8602000000000007</v>
      </c>
      <c r="O9" s="66">
        <f t="shared" ref="O9:O26" si="5">RANK(N9,N$8:N$27,0)</f>
        <v>12</v>
      </c>
      <c r="P9" s="65"/>
      <c r="Q9" s="66"/>
      <c r="R9" s="65">
        <f>VLOOKUP($A9,'Return Data'!$B$7:$R$1700,16,0)</f>
        <v>9.1578999999999997</v>
      </c>
      <c r="S9" s="67">
        <f t="shared" ref="S9:S27" si="6">RANK(R9,R$8:R$27,0)</f>
        <v>8</v>
      </c>
    </row>
    <row r="10" spans="1:19" x14ac:dyDescent="0.3">
      <c r="A10" s="82" t="s">
        <v>629</v>
      </c>
      <c r="B10" s="64">
        <f>VLOOKUP($A10,'Return Data'!$B$7:$R$1700,3,0)</f>
        <v>44026</v>
      </c>
      <c r="C10" s="65">
        <f>VLOOKUP($A10,'Return Data'!$B$7:$R$1700,4,0)</f>
        <v>21.975200000000001</v>
      </c>
      <c r="D10" s="65">
        <f>VLOOKUP($A10,'Return Data'!$B$7:$R$1700,9,0)</f>
        <v>24.3706</v>
      </c>
      <c r="E10" s="66">
        <f t="shared" si="0"/>
        <v>11</v>
      </c>
      <c r="F10" s="65">
        <f>VLOOKUP($A10,'Return Data'!$B$7:$R$1700,10,0)</f>
        <v>22.550799999999999</v>
      </c>
      <c r="G10" s="66">
        <f t="shared" si="1"/>
        <v>12</v>
      </c>
      <c r="H10" s="65">
        <f>VLOOKUP($A10,'Return Data'!$B$7:$R$1700,11,0)</f>
        <v>13.179600000000001</v>
      </c>
      <c r="I10" s="66">
        <f t="shared" si="2"/>
        <v>14</v>
      </c>
      <c r="J10" s="65">
        <f>VLOOKUP($A10,'Return Data'!$B$7:$R$1700,12,0)</f>
        <v>12.5184</v>
      </c>
      <c r="K10" s="66">
        <f t="shared" si="3"/>
        <v>12</v>
      </c>
      <c r="L10" s="65">
        <f>VLOOKUP($A10,'Return Data'!$B$7:$R$1700,13,0)</f>
        <v>11.4528</v>
      </c>
      <c r="M10" s="66">
        <f t="shared" si="4"/>
        <v>13</v>
      </c>
      <c r="N10" s="65">
        <f>VLOOKUP($A10,'Return Data'!$B$7:$R$1700,17,0)</f>
        <v>5.9238999999999997</v>
      </c>
      <c r="O10" s="66">
        <f t="shared" si="5"/>
        <v>15</v>
      </c>
      <c r="P10" s="65">
        <f>VLOOKUP($A10,'Return Data'!$B$7:$R$1700,14,0)</f>
        <v>5.5202</v>
      </c>
      <c r="Q10" s="66">
        <f t="shared" ref="Q10:Q24" si="7">RANK(P10,P$8:P$27,0)</f>
        <v>13</v>
      </c>
      <c r="R10" s="65">
        <f>VLOOKUP($A10,'Return Data'!$B$7:$R$1700,16,0)</f>
        <v>7.8647</v>
      </c>
      <c r="S10" s="67">
        <f t="shared" si="6"/>
        <v>18</v>
      </c>
    </row>
    <row r="11" spans="1:19" x14ac:dyDescent="0.3">
      <c r="A11" s="82" t="s">
        <v>630</v>
      </c>
      <c r="B11" s="64">
        <f>VLOOKUP($A11,'Return Data'!$B$7:$R$1700,3,0)</f>
        <v>44026</v>
      </c>
      <c r="C11" s="65">
        <f>VLOOKUP($A11,'Return Data'!$B$7:$R$1700,4,0)</f>
        <v>17.564399999999999</v>
      </c>
      <c r="D11" s="65">
        <f>VLOOKUP($A11,'Return Data'!$B$7:$R$1700,9,0)</f>
        <v>22.582799999999999</v>
      </c>
      <c r="E11" s="66">
        <f t="shared" si="0"/>
        <v>16</v>
      </c>
      <c r="F11" s="65">
        <f>VLOOKUP($A11,'Return Data'!$B$7:$R$1700,10,0)</f>
        <v>21.6829</v>
      </c>
      <c r="G11" s="66">
        <f t="shared" si="1"/>
        <v>15</v>
      </c>
      <c r="H11" s="65">
        <f>VLOOKUP($A11,'Return Data'!$B$7:$R$1700,11,0)</f>
        <v>14.1762</v>
      </c>
      <c r="I11" s="66">
        <f t="shared" si="2"/>
        <v>12</v>
      </c>
      <c r="J11" s="65">
        <f>VLOOKUP($A11,'Return Data'!$B$7:$R$1700,12,0)</f>
        <v>12.045199999999999</v>
      </c>
      <c r="K11" s="66">
        <f t="shared" si="3"/>
        <v>14</v>
      </c>
      <c r="L11" s="65">
        <f>VLOOKUP($A11,'Return Data'!$B$7:$R$1700,13,0)</f>
        <v>11.2018</v>
      </c>
      <c r="M11" s="66">
        <f t="shared" si="4"/>
        <v>14</v>
      </c>
      <c r="N11" s="65">
        <f>VLOOKUP($A11,'Return Data'!$B$7:$R$1700,17,0)</f>
        <v>10.689</v>
      </c>
      <c r="O11" s="66">
        <f t="shared" si="5"/>
        <v>7</v>
      </c>
      <c r="P11" s="65">
        <f>VLOOKUP($A11,'Return Data'!$B$7:$R$1700,14,0)</f>
        <v>8.4727999999999994</v>
      </c>
      <c r="Q11" s="66">
        <f t="shared" si="7"/>
        <v>9</v>
      </c>
      <c r="R11" s="65">
        <f>VLOOKUP($A11,'Return Data'!$B$7:$R$1700,16,0)</f>
        <v>9.1471999999999998</v>
      </c>
      <c r="S11" s="67">
        <f t="shared" si="6"/>
        <v>9</v>
      </c>
    </row>
    <row r="12" spans="1:19" x14ac:dyDescent="0.3">
      <c r="A12" s="82" t="s">
        <v>632</v>
      </c>
      <c r="B12" s="64">
        <f>VLOOKUP($A12,'Return Data'!$B$7:$R$1700,3,0)</f>
        <v>44026</v>
      </c>
      <c r="C12" s="65">
        <f>VLOOKUP($A12,'Return Data'!$B$7:$R$1700,4,0)</f>
        <v>12.367599999999999</v>
      </c>
      <c r="D12" s="65">
        <f>VLOOKUP($A12,'Return Data'!$B$7:$R$1700,9,0)</f>
        <v>19.0822</v>
      </c>
      <c r="E12" s="66">
        <f t="shared" si="0"/>
        <v>19</v>
      </c>
      <c r="F12" s="65">
        <f>VLOOKUP($A12,'Return Data'!$B$7:$R$1700,10,0)</f>
        <v>20.012699999999999</v>
      </c>
      <c r="G12" s="66">
        <f t="shared" si="1"/>
        <v>16</v>
      </c>
      <c r="H12" s="65">
        <f>VLOOKUP($A12,'Return Data'!$B$7:$R$1700,11,0)</f>
        <v>12.759600000000001</v>
      </c>
      <c r="I12" s="66">
        <f t="shared" si="2"/>
        <v>16</v>
      </c>
      <c r="J12" s="65">
        <f>VLOOKUP($A12,'Return Data'!$B$7:$R$1700,12,0)</f>
        <v>11.6153</v>
      </c>
      <c r="K12" s="66">
        <f t="shared" si="3"/>
        <v>16</v>
      </c>
      <c r="L12" s="65">
        <f>VLOOKUP($A12,'Return Data'!$B$7:$R$1700,13,0)</f>
        <v>11.6462</v>
      </c>
      <c r="M12" s="66">
        <f t="shared" si="4"/>
        <v>12</v>
      </c>
      <c r="N12" s="65"/>
      <c r="O12" s="66"/>
      <c r="P12" s="65"/>
      <c r="Q12" s="66"/>
      <c r="R12" s="65">
        <f>VLOOKUP($A12,'Return Data'!$B$7:$R$1700,16,0)</f>
        <v>12.215</v>
      </c>
      <c r="S12" s="67">
        <f t="shared" si="6"/>
        <v>2</v>
      </c>
    </row>
    <row r="13" spans="1:19" x14ac:dyDescent="0.3">
      <c r="A13" s="82" t="s">
        <v>634</v>
      </c>
      <c r="B13" s="64">
        <f>VLOOKUP($A13,'Return Data'!$B$7:$R$1700,3,0)</f>
        <v>44026</v>
      </c>
      <c r="C13" s="65">
        <f>VLOOKUP($A13,'Return Data'!$B$7:$R$1700,4,0)</f>
        <v>14.361700000000001</v>
      </c>
      <c r="D13" s="65">
        <f>VLOOKUP($A13,'Return Data'!$B$7:$R$1700,9,0)</f>
        <v>20.651499999999999</v>
      </c>
      <c r="E13" s="66">
        <f t="shared" si="0"/>
        <v>17</v>
      </c>
      <c r="F13" s="65">
        <f>VLOOKUP($A13,'Return Data'!$B$7:$R$1700,10,0)</f>
        <v>23.1496</v>
      </c>
      <c r="G13" s="66">
        <f t="shared" si="1"/>
        <v>11</v>
      </c>
      <c r="H13" s="65">
        <f>VLOOKUP($A13,'Return Data'!$B$7:$R$1700,11,0)</f>
        <v>15.7621</v>
      </c>
      <c r="I13" s="66">
        <f t="shared" si="2"/>
        <v>6</v>
      </c>
      <c r="J13" s="65">
        <f>VLOOKUP($A13,'Return Data'!$B$7:$R$1700,12,0)</f>
        <v>12.737500000000001</v>
      </c>
      <c r="K13" s="66">
        <f t="shared" si="3"/>
        <v>11</v>
      </c>
      <c r="L13" s="65">
        <f>VLOOKUP($A13,'Return Data'!$B$7:$R$1700,13,0)</f>
        <v>10.9526</v>
      </c>
      <c r="M13" s="66">
        <f t="shared" si="4"/>
        <v>15</v>
      </c>
      <c r="N13" s="65">
        <f>VLOOKUP($A13,'Return Data'!$B$7:$R$1700,17,0)</f>
        <v>2.5386000000000002</v>
      </c>
      <c r="O13" s="66">
        <f t="shared" si="5"/>
        <v>16</v>
      </c>
      <c r="P13" s="65">
        <f>VLOOKUP($A13,'Return Data'!$B$7:$R$1700,14,0)</f>
        <v>3.2128999999999999</v>
      </c>
      <c r="Q13" s="66">
        <f t="shared" si="7"/>
        <v>14</v>
      </c>
      <c r="R13" s="65">
        <f>VLOOKUP($A13,'Return Data'!$B$7:$R$1700,16,0)</f>
        <v>6.4241999999999999</v>
      </c>
      <c r="S13" s="67">
        <f t="shared" si="6"/>
        <v>19</v>
      </c>
    </row>
    <row r="14" spans="1:19" x14ac:dyDescent="0.3">
      <c r="A14" s="82" t="s">
        <v>637</v>
      </c>
      <c r="B14" s="64">
        <f>VLOOKUP($A14,'Return Data'!$B$7:$R$1700,3,0)</f>
        <v>44026</v>
      </c>
      <c r="C14" s="65">
        <f>VLOOKUP($A14,'Return Data'!$B$7:$R$1700,4,0)</f>
        <v>77.865399999999994</v>
      </c>
      <c r="D14" s="65">
        <f>VLOOKUP($A14,'Return Data'!$B$7:$R$1700,9,0)</f>
        <v>23.9876</v>
      </c>
      <c r="E14" s="66">
        <f t="shared" si="0"/>
        <v>13</v>
      </c>
      <c r="F14" s="65">
        <f>VLOOKUP($A14,'Return Data'!$B$7:$R$1700,10,0)</f>
        <v>16.994499999999999</v>
      </c>
      <c r="G14" s="66">
        <f t="shared" si="1"/>
        <v>18</v>
      </c>
      <c r="H14" s="65">
        <f>VLOOKUP($A14,'Return Data'!$B$7:$R$1700,11,0)</f>
        <v>9.4362999999999992</v>
      </c>
      <c r="I14" s="66">
        <f t="shared" si="2"/>
        <v>19</v>
      </c>
      <c r="J14" s="65">
        <f>VLOOKUP($A14,'Return Data'!$B$7:$R$1700,12,0)</f>
        <v>10.189299999999999</v>
      </c>
      <c r="K14" s="66">
        <f t="shared" si="3"/>
        <v>18</v>
      </c>
      <c r="L14" s="65">
        <f>VLOOKUP($A14,'Return Data'!$B$7:$R$1700,13,0)</f>
        <v>8.9022000000000006</v>
      </c>
      <c r="M14" s="66">
        <f t="shared" si="4"/>
        <v>19</v>
      </c>
      <c r="N14" s="65">
        <f>VLOOKUP($A14,'Return Data'!$B$7:$R$1700,17,0)</f>
        <v>9.9009999999999998</v>
      </c>
      <c r="O14" s="66">
        <f t="shared" si="5"/>
        <v>11</v>
      </c>
      <c r="P14" s="65">
        <f>VLOOKUP($A14,'Return Data'!$B$7:$R$1700,14,0)</f>
        <v>8.6637000000000004</v>
      </c>
      <c r="Q14" s="66">
        <f t="shared" si="7"/>
        <v>8</v>
      </c>
      <c r="R14" s="65">
        <f>VLOOKUP($A14,'Return Data'!$B$7:$R$1700,16,0)</f>
        <v>9.6390999999999991</v>
      </c>
      <c r="S14" s="67">
        <f t="shared" si="6"/>
        <v>4</v>
      </c>
    </row>
    <row r="15" spans="1:19" x14ac:dyDescent="0.3">
      <c r="A15" s="82" t="s">
        <v>640</v>
      </c>
      <c r="B15" s="64">
        <f>VLOOKUP($A15,'Return Data'!$B$7:$R$1700,3,0)</f>
        <v>44026</v>
      </c>
      <c r="C15" s="65">
        <f>VLOOKUP($A15,'Return Data'!$B$7:$R$1700,4,0)</f>
        <v>24.375</v>
      </c>
      <c r="D15" s="65">
        <f>VLOOKUP($A15,'Return Data'!$B$7:$R$1700,9,0)</f>
        <v>29.8489</v>
      </c>
      <c r="E15" s="66">
        <f t="shared" si="0"/>
        <v>4</v>
      </c>
      <c r="F15" s="65">
        <f>VLOOKUP($A15,'Return Data'!$B$7:$R$1700,10,0)</f>
        <v>26.743200000000002</v>
      </c>
      <c r="G15" s="66">
        <f t="shared" si="1"/>
        <v>4</v>
      </c>
      <c r="H15" s="65">
        <f>VLOOKUP($A15,'Return Data'!$B$7:$R$1700,11,0)</f>
        <v>16.873799999999999</v>
      </c>
      <c r="I15" s="66">
        <f t="shared" si="2"/>
        <v>3</v>
      </c>
      <c r="J15" s="65">
        <f>VLOOKUP($A15,'Return Data'!$B$7:$R$1700,12,0)</f>
        <v>13.697699999999999</v>
      </c>
      <c r="K15" s="66">
        <f t="shared" si="3"/>
        <v>3</v>
      </c>
      <c r="L15" s="65">
        <f>VLOOKUP($A15,'Return Data'!$B$7:$R$1700,13,0)</f>
        <v>12.289400000000001</v>
      </c>
      <c r="M15" s="66">
        <f t="shared" si="4"/>
        <v>9</v>
      </c>
      <c r="N15" s="65">
        <f>VLOOKUP($A15,'Return Data'!$B$7:$R$1700,17,0)</f>
        <v>11.575799999999999</v>
      </c>
      <c r="O15" s="66">
        <f t="shared" si="5"/>
        <v>3</v>
      </c>
      <c r="P15" s="65">
        <f>VLOOKUP($A15,'Return Data'!$B$7:$R$1700,14,0)</f>
        <v>9.2736000000000001</v>
      </c>
      <c r="Q15" s="66">
        <f t="shared" si="7"/>
        <v>2</v>
      </c>
      <c r="R15" s="65">
        <f>VLOOKUP($A15,'Return Data'!$B$7:$R$1700,16,0)</f>
        <v>9.3228000000000009</v>
      </c>
      <c r="S15" s="67">
        <f t="shared" si="6"/>
        <v>6</v>
      </c>
    </row>
    <row r="16" spans="1:19" x14ac:dyDescent="0.3">
      <c r="A16" s="82" t="s">
        <v>642</v>
      </c>
      <c r="B16" s="64">
        <f>VLOOKUP($A16,'Return Data'!$B$7:$R$1700,3,0)</f>
        <v>44026</v>
      </c>
      <c r="C16" s="65">
        <f>VLOOKUP($A16,'Return Data'!$B$7:$R$1700,4,0)</f>
        <v>22.677499999999998</v>
      </c>
      <c r="D16" s="65">
        <f>VLOOKUP($A16,'Return Data'!$B$7:$R$1700,9,0)</f>
        <v>25.8</v>
      </c>
      <c r="E16" s="66">
        <f t="shared" si="0"/>
        <v>8</v>
      </c>
      <c r="F16" s="65">
        <f>VLOOKUP($A16,'Return Data'!$B$7:$R$1700,10,0)</f>
        <v>23.7074</v>
      </c>
      <c r="G16" s="66">
        <f t="shared" si="1"/>
        <v>10</v>
      </c>
      <c r="H16" s="65">
        <f>VLOOKUP($A16,'Return Data'!$B$7:$R$1700,11,0)</f>
        <v>14.581799999999999</v>
      </c>
      <c r="I16" s="66">
        <f t="shared" si="2"/>
        <v>11</v>
      </c>
      <c r="J16" s="65">
        <f>VLOOKUP($A16,'Return Data'!$B$7:$R$1700,12,0)</f>
        <v>12.780900000000001</v>
      </c>
      <c r="K16" s="66">
        <f t="shared" si="3"/>
        <v>10</v>
      </c>
      <c r="L16" s="65">
        <f>VLOOKUP($A16,'Return Data'!$B$7:$R$1700,13,0)</f>
        <v>11.9091</v>
      </c>
      <c r="M16" s="66">
        <f t="shared" si="4"/>
        <v>11</v>
      </c>
      <c r="N16" s="65">
        <f>VLOOKUP($A16,'Return Data'!$B$7:$R$1700,17,0)</f>
        <v>10.726699999999999</v>
      </c>
      <c r="O16" s="66">
        <f t="shared" si="5"/>
        <v>6</v>
      </c>
      <c r="P16" s="65">
        <f>VLOOKUP($A16,'Return Data'!$B$7:$R$1700,14,0)</f>
        <v>8.9298999999999999</v>
      </c>
      <c r="Q16" s="66">
        <f t="shared" si="7"/>
        <v>5</v>
      </c>
      <c r="R16" s="65">
        <f>VLOOKUP($A16,'Return Data'!$B$7:$R$1700,16,0)</f>
        <v>9.2995999999999999</v>
      </c>
      <c r="S16" s="67">
        <f t="shared" si="6"/>
        <v>7</v>
      </c>
    </row>
    <row r="17" spans="1:19" x14ac:dyDescent="0.3">
      <c r="A17" s="82" t="s">
        <v>643</v>
      </c>
      <c r="B17" s="64">
        <f>VLOOKUP($A17,'Return Data'!$B$7:$R$1700,3,0)</f>
        <v>44026</v>
      </c>
      <c r="C17" s="65">
        <f>VLOOKUP($A17,'Return Data'!$B$7:$R$1700,4,0)</f>
        <v>14.8224</v>
      </c>
      <c r="D17" s="65">
        <f>VLOOKUP($A17,'Return Data'!$B$7:$R$1700,9,0)</f>
        <v>33.6785</v>
      </c>
      <c r="E17" s="66">
        <f t="shared" si="0"/>
        <v>1</v>
      </c>
      <c r="F17" s="65">
        <f>VLOOKUP($A17,'Return Data'!$B$7:$R$1700,10,0)</f>
        <v>29.1617</v>
      </c>
      <c r="G17" s="66">
        <f t="shared" si="1"/>
        <v>2</v>
      </c>
      <c r="H17" s="65">
        <f>VLOOKUP($A17,'Return Data'!$B$7:$R$1700,11,0)</f>
        <v>16.9543</v>
      </c>
      <c r="I17" s="66">
        <f t="shared" si="2"/>
        <v>2</v>
      </c>
      <c r="J17" s="65">
        <f>VLOOKUP($A17,'Return Data'!$B$7:$R$1700,12,0)</f>
        <v>13.519500000000001</v>
      </c>
      <c r="K17" s="66">
        <f t="shared" si="3"/>
        <v>5</v>
      </c>
      <c r="L17" s="65">
        <f>VLOOKUP($A17,'Return Data'!$B$7:$R$1700,13,0)</f>
        <v>12.5063</v>
      </c>
      <c r="M17" s="66">
        <f t="shared" si="4"/>
        <v>7</v>
      </c>
      <c r="N17" s="65">
        <f>VLOOKUP($A17,'Return Data'!$B$7:$R$1700,17,0)</f>
        <v>10.678800000000001</v>
      </c>
      <c r="O17" s="66">
        <f t="shared" si="5"/>
        <v>8</v>
      </c>
      <c r="P17" s="65">
        <f>VLOOKUP($A17,'Return Data'!$B$7:$R$1700,14,0)</f>
        <v>8.7940000000000005</v>
      </c>
      <c r="Q17" s="66">
        <f t="shared" si="7"/>
        <v>7</v>
      </c>
      <c r="R17" s="65">
        <f>VLOOKUP($A17,'Return Data'!$B$7:$R$1700,16,0)</f>
        <v>9.125</v>
      </c>
      <c r="S17" s="67">
        <f t="shared" si="6"/>
        <v>11</v>
      </c>
    </row>
    <row r="18" spans="1:19" x14ac:dyDescent="0.3">
      <c r="A18" s="82" t="s">
        <v>646</v>
      </c>
      <c r="B18" s="64">
        <f>VLOOKUP($A18,'Return Data'!$B$7:$R$1700,3,0)</f>
        <v>44026</v>
      </c>
      <c r="C18" s="65">
        <f>VLOOKUP($A18,'Return Data'!$B$7:$R$1700,4,0)</f>
        <v>2527.6862999999998</v>
      </c>
      <c r="D18" s="65">
        <f>VLOOKUP($A18,'Return Data'!$B$7:$R$1700,9,0)</f>
        <v>24.040800000000001</v>
      </c>
      <c r="E18" s="66">
        <f t="shared" si="0"/>
        <v>12</v>
      </c>
      <c r="F18" s="65">
        <f>VLOOKUP($A18,'Return Data'!$B$7:$R$1700,10,0)</f>
        <v>21.831499999999998</v>
      </c>
      <c r="G18" s="66">
        <f t="shared" si="1"/>
        <v>14</v>
      </c>
      <c r="H18" s="65">
        <f>VLOOKUP($A18,'Return Data'!$B$7:$R$1700,11,0)</f>
        <v>13.4543</v>
      </c>
      <c r="I18" s="66">
        <f t="shared" si="2"/>
        <v>13</v>
      </c>
      <c r="J18" s="65">
        <f>VLOOKUP($A18,'Return Data'!$B$7:$R$1700,12,0)</f>
        <v>12.057399999999999</v>
      </c>
      <c r="K18" s="66">
        <f t="shared" si="3"/>
        <v>13</v>
      </c>
      <c r="L18" s="65">
        <f>VLOOKUP($A18,'Return Data'!$B$7:$R$1700,13,0)</f>
        <v>12.074</v>
      </c>
      <c r="M18" s="66">
        <f t="shared" si="4"/>
        <v>10</v>
      </c>
      <c r="N18" s="65">
        <f>VLOOKUP($A18,'Return Data'!$B$7:$R$1700,17,0)</f>
        <v>11.1411</v>
      </c>
      <c r="O18" s="66">
        <f t="shared" si="5"/>
        <v>5</v>
      </c>
      <c r="P18" s="65">
        <f>VLOOKUP($A18,'Return Data'!$B$7:$R$1700,14,0)</f>
        <v>7.3592000000000004</v>
      </c>
      <c r="Q18" s="66">
        <f t="shared" si="7"/>
        <v>12</v>
      </c>
      <c r="R18" s="65">
        <f>VLOOKUP($A18,'Return Data'!$B$7:$R$1700,16,0)</f>
        <v>8.3869000000000007</v>
      </c>
      <c r="S18" s="67">
        <f t="shared" si="6"/>
        <v>16</v>
      </c>
    </row>
    <row r="19" spans="1:19" x14ac:dyDescent="0.3">
      <c r="A19" s="82" t="s">
        <v>648</v>
      </c>
      <c r="B19" s="64">
        <f>VLOOKUP($A19,'Return Data'!$B$7:$R$1700,3,0)</f>
        <v>44026</v>
      </c>
      <c r="C19" s="65">
        <f>VLOOKUP($A19,'Return Data'!$B$7:$R$1700,4,0)</f>
        <v>2882.2267999999999</v>
      </c>
      <c r="D19" s="65">
        <f>VLOOKUP($A19,'Return Data'!$B$7:$R$1700,9,0)</f>
        <v>23.400400000000001</v>
      </c>
      <c r="E19" s="66">
        <f t="shared" si="0"/>
        <v>14</v>
      </c>
      <c r="F19" s="65">
        <f>VLOOKUP($A19,'Return Data'!$B$7:$R$1700,10,0)</f>
        <v>18.877700000000001</v>
      </c>
      <c r="G19" s="66">
        <f t="shared" si="1"/>
        <v>17</v>
      </c>
      <c r="H19" s="65">
        <f>VLOOKUP($A19,'Return Data'!$B$7:$R$1700,11,0)</f>
        <v>12.2567</v>
      </c>
      <c r="I19" s="66">
        <f t="shared" si="2"/>
        <v>17</v>
      </c>
      <c r="J19" s="65">
        <f>VLOOKUP($A19,'Return Data'!$B$7:$R$1700,12,0)</f>
        <v>10.9771</v>
      </c>
      <c r="K19" s="66">
        <f t="shared" si="3"/>
        <v>17</v>
      </c>
      <c r="L19" s="65">
        <f>VLOOKUP($A19,'Return Data'!$B$7:$R$1700,13,0)</f>
        <v>10.887499999999999</v>
      </c>
      <c r="M19" s="66">
        <f t="shared" si="4"/>
        <v>17</v>
      </c>
      <c r="N19" s="65">
        <f>VLOOKUP($A19,'Return Data'!$B$7:$R$1700,17,0)</f>
        <v>10.163600000000001</v>
      </c>
      <c r="O19" s="66">
        <f t="shared" si="5"/>
        <v>9</v>
      </c>
      <c r="P19" s="65">
        <f>VLOOKUP($A19,'Return Data'!$B$7:$R$1700,14,0)</f>
        <v>8.9969999999999999</v>
      </c>
      <c r="Q19" s="66">
        <f t="shared" si="7"/>
        <v>4</v>
      </c>
      <c r="R19" s="65">
        <f>VLOOKUP($A19,'Return Data'!$B$7:$R$1700,16,0)</f>
        <v>9.1463999999999999</v>
      </c>
      <c r="S19" s="67">
        <f t="shared" si="6"/>
        <v>10</v>
      </c>
    </row>
    <row r="20" spans="1:19" x14ac:dyDescent="0.3">
      <c r="A20" s="82" t="s">
        <v>649</v>
      </c>
      <c r="B20" s="64">
        <f>VLOOKUP($A20,'Return Data'!$B$7:$R$1700,3,0)</f>
        <v>44026</v>
      </c>
      <c r="C20" s="65">
        <f>VLOOKUP($A20,'Return Data'!$B$7:$R$1700,4,0)</f>
        <v>58.634099999999997</v>
      </c>
      <c r="D20" s="65">
        <f>VLOOKUP($A20,'Return Data'!$B$7:$R$1700,9,0)</f>
        <v>29.2027</v>
      </c>
      <c r="E20" s="66">
        <f t="shared" si="0"/>
        <v>5</v>
      </c>
      <c r="F20" s="65">
        <f>VLOOKUP($A20,'Return Data'!$B$7:$R$1700,10,0)</f>
        <v>36.213200000000001</v>
      </c>
      <c r="G20" s="66">
        <f t="shared" si="1"/>
        <v>1</v>
      </c>
      <c r="H20" s="65">
        <f>VLOOKUP($A20,'Return Data'!$B$7:$R$1700,11,0)</f>
        <v>20.610199999999999</v>
      </c>
      <c r="I20" s="66">
        <f t="shared" si="2"/>
        <v>1</v>
      </c>
      <c r="J20" s="65">
        <f>VLOOKUP($A20,'Return Data'!$B$7:$R$1700,12,0)</f>
        <v>17.1144</v>
      </c>
      <c r="K20" s="66">
        <f t="shared" si="3"/>
        <v>1</v>
      </c>
      <c r="L20" s="65">
        <f>VLOOKUP($A20,'Return Data'!$B$7:$R$1700,13,0)</f>
        <v>13.512499999999999</v>
      </c>
      <c r="M20" s="66">
        <f t="shared" si="4"/>
        <v>1</v>
      </c>
      <c r="N20" s="65">
        <f>VLOOKUP($A20,'Return Data'!$B$7:$R$1700,17,0)</f>
        <v>13.9123</v>
      </c>
      <c r="O20" s="66">
        <f t="shared" si="5"/>
        <v>1</v>
      </c>
      <c r="P20" s="65">
        <f>VLOOKUP($A20,'Return Data'!$B$7:$R$1700,14,0)</f>
        <v>10.2622</v>
      </c>
      <c r="Q20" s="66">
        <f t="shared" si="7"/>
        <v>1</v>
      </c>
      <c r="R20" s="65">
        <f>VLOOKUP($A20,'Return Data'!$B$7:$R$1700,16,0)</f>
        <v>8.9769000000000005</v>
      </c>
      <c r="S20" s="67">
        <f t="shared" si="6"/>
        <v>12</v>
      </c>
    </row>
    <row r="21" spans="1:19" x14ac:dyDescent="0.3">
      <c r="A21" s="82" t="s">
        <v>652</v>
      </c>
      <c r="B21" s="64">
        <f>VLOOKUP($A21,'Return Data'!$B$7:$R$1700,3,0)</f>
        <v>44026</v>
      </c>
      <c r="C21" s="65">
        <f>VLOOKUP($A21,'Return Data'!$B$7:$R$1700,4,0)</f>
        <v>44.793799999999997</v>
      </c>
      <c r="D21" s="65">
        <f>VLOOKUP($A21,'Return Data'!$B$7:$R$1700,9,0)</f>
        <v>19.618099999999998</v>
      </c>
      <c r="E21" s="66">
        <f t="shared" si="0"/>
        <v>18</v>
      </c>
      <c r="F21" s="65">
        <f>VLOOKUP($A21,'Return Data'!$B$7:$R$1700,10,0)</f>
        <v>13.892799999999999</v>
      </c>
      <c r="G21" s="66">
        <f t="shared" si="1"/>
        <v>19</v>
      </c>
      <c r="H21" s="65">
        <f>VLOOKUP($A21,'Return Data'!$B$7:$R$1700,11,0)</f>
        <v>10.760400000000001</v>
      </c>
      <c r="I21" s="66">
        <f t="shared" si="2"/>
        <v>18</v>
      </c>
      <c r="J21" s="65">
        <f>VLOOKUP($A21,'Return Data'!$B$7:$R$1700,12,0)</f>
        <v>9.8534000000000006</v>
      </c>
      <c r="K21" s="66">
        <f t="shared" si="3"/>
        <v>19</v>
      </c>
      <c r="L21" s="65">
        <f>VLOOKUP($A21,'Return Data'!$B$7:$R$1700,13,0)</f>
        <v>9.7736000000000001</v>
      </c>
      <c r="M21" s="66">
        <f t="shared" si="4"/>
        <v>18</v>
      </c>
      <c r="N21" s="65">
        <f>VLOOKUP($A21,'Return Data'!$B$7:$R$1700,17,0)</f>
        <v>8.8567999999999998</v>
      </c>
      <c r="O21" s="66">
        <f t="shared" si="5"/>
        <v>13</v>
      </c>
      <c r="P21" s="65">
        <f>VLOOKUP($A21,'Return Data'!$B$7:$R$1700,14,0)</f>
        <v>8.0420999999999996</v>
      </c>
      <c r="Q21" s="66">
        <f t="shared" si="7"/>
        <v>11</v>
      </c>
      <c r="R21" s="65">
        <f>VLOOKUP($A21,'Return Data'!$B$7:$R$1700,16,0)</f>
        <v>8.7080000000000002</v>
      </c>
      <c r="S21" s="67">
        <f t="shared" si="6"/>
        <v>14</v>
      </c>
    </row>
    <row r="22" spans="1:19" x14ac:dyDescent="0.3">
      <c r="A22" s="82" t="s">
        <v>654</v>
      </c>
      <c r="B22" s="64">
        <f>VLOOKUP($A22,'Return Data'!$B$7:$R$1700,3,0)</f>
        <v>44026</v>
      </c>
      <c r="C22" s="65">
        <f>VLOOKUP($A22,'Return Data'!$B$7:$R$1700,4,0)</f>
        <v>35.1235</v>
      </c>
      <c r="D22" s="65">
        <f>VLOOKUP($A22,'Return Data'!$B$7:$R$1700,9,0)</f>
        <v>23.3873</v>
      </c>
      <c r="E22" s="66">
        <f t="shared" si="0"/>
        <v>15</v>
      </c>
      <c r="F22" s="65">
        <f>VLOOKUP($A22,'Return Data'!$B$7:$R$1700,10,0)</f>
        <v>22.442900000000002</v>
      </c>
      <c r="G22" s="66">
        <f t="shared" si="1"/>
        <v>13</v>
      </c>
      <c r="H22" s="65">
        <f>VLOOKUP($A22,'Return Data'!$B$7:$R$1700,11,0)</f>
        <v>13.1557</v>
      </c>
      <c r="I22" s="66">
        <f t="shared" si="2"/>
        <v>15</v>
      </c>
      <c r="J22" s="65">
        <f>VLOOKUP($A22,'Return Data'!$B$7:$R$1700,12,0)</f>
        <v>11.9872</v>
      </c>
      <c r="K22" s="66">
        <f t="shared" si="3"/>
        <v>15</v>
      </c>
      <c r="L22" s="65">
        <f>VLOOKUP($A22,'Return Data'!$B$7:$R$1700,13,0)</f>
        <v>10.892200000000001</v>
      </c>
      <c r="M22" s="66">
        <f t="shared" si="4"/>
        <v>16</v>
      </c>
      <c r="N22" s="65">
        <f>VLOOKUP($A22,'Return Data'!$B$7:$R$1700,17,0)</f>
        <v>10.010300000000001</v>
      </c>
      <c r="O22" s="66">
        <f t="shared" si="5"/>
        <v>10</v>
      </c>
      <c r="P22" s="65">
        <f>VLOOKUP($A22,'Return Data'!$B$7:$R$1700,14,0)</f>
        <v>8.1266999999999996</v>
      </c>
      <c r="Q22" s="66">
        <f t="shared" si="7"/>
        <v>10</v>
      </c>
      <c r="R22" s="65">
        <f>VLOOKUP($A22,'Return Data'!$B$7:$R$1700,16,0)</f>
        <v>8.4021000000000008</v>
      </c>
      <c r="S22" s="67">
        <f t="shared" si="6"/>
        <v>15</v>
      </c>
    </row>
    <row r="23" spans="1:19" x14ac:dyDescent="0.3">
      <c r="A23" s="82" t="s">
        <v>655</v>
      </c>
      <c r="B23" s="64">
        <f>VLOOKUP($A23,'Return Data'!$B$7:$R$1700,3,0)</f>
        <v>44026</v>
      </c>
      <c r="C23" s="65">
        <f>VLOOKUP($A23,'Return Data'!$B$7:$R$1700,4,0)</f>
        <v>11.891</v>
      </c>
      <c r="D23" s="65">
        <f>VLOOKUP($A23,'Return Data'!$B$7:$R$1700,9,0)</f>
        <v>25.307099999999998</v>
      </c>
      <c r="E23" s="66">
        <f t="shared" si="0"/>
        <v>9</v>
      </c>
      <c r="F23" s="65">
        <f>VLOOKUP($A23,'Return Data'!$B$7:$R$1700,10,0)</f>
        <v>24.560099999999998</v>
      </c>
      <c r="G23" s="66">
        <f t="shared" si="1"/>
        <v>8</v>
      </c>
      <c r="H23" s="65">
        <f>VLOOKUP($A23,'Return Data'!$B$7:$R$1700,11,0)</f>
        <v>15.353400000000001</v>
      </c>
      <c r="I23" s="66">
        <f t="shared" si="2"/>
        <v>8</v>
      </c>
      <c r="J23" s="65">
        <f>VLOOKUP($A23,'Return Data'!$B$7:$R$1700,12,0)</f>
        <v>13.1425</v>
      </c>
      <c r="K23" s="66">
        <f t="shared" si="3"/>
        <v>9</v>
      </c>
      <c r="L23" s="65">
        <f>VLOOKUP($A23,'Return Data'!$B$7:$R$1700,13,0)</f>
        <v>12.5924</v>
      </c>
      <c r="M23" s="66">
        <f t="shared" si="4"/>
        <v>6</v>
      </c>
      <c r="N23" s="65"/>
      <c r="O23" s="66"/>
      <c r="P23" s="65"/>
      <c r="Q23" s="66"/>
      <c r="R23" s="65">
        <f>VLOOKUP($A23,'Return Data'!$B$7:$R$1700,16,0)</f>
        <v>12.6936</v>
      </c>
      <c r="S23" s="67">
        <f t="shared" si="6"/>
        <v>1</v>
      </c>
    </row>
    <row r="24" spans="1:19" x14ac:dyDescent="0.3">
      <c r="A24" s="82" t="s">
        <v>658</v>
      </c>
      <c r="B24" s="64">
        <f>VLOOKUP($A24,'Return Data'!$B$7:$R$1700,3,0)</f>
        <v>44026</v>
      </c>
      <c r="C24" s="65">
        <f>VLOOKUP($A24,'Return Data'!$B$7:$R$1700,4,0)</f>
        <v>30.9817</v>
      </c>
      <c r="D24" s="65">
        <f>VLOOKUP($A24,'Return Data'!$B$7:$R$1700,9,0)</f>
        <v>25.173500000000001</v>
      </c>
      <c r="E24" s="66">
        <f t="shared" si="0"/>
        <v>10</v>
      </c>
      <c r="F24" s="65">
        <f>VLOOKUP($A24,'Return Data'!$B$7:$R$1700,10,0)</f>
        <v>23.9054</v>
      </c>
      <c r="G24" s="66">
        <f t="shared" si="1"/>
        <v>9</v>
      </c>
      <c r="H24" s="65">
        <f>VLOOKUP($A24,'Return Data'!$B$7:$R$1700,11,0)</f>
        <v>15.1669</v>
      </c>
      <c r="I24" s="66">
        <f t="shared" si="2"/>
        <v>10</v>
      </c>
      <c r="J24" s="65">
        <f>VLOOKUP($A24,'Return Data'!$B$7:$R$1700,12,0)</f>
        <v>13.232200000000001</v>
      </c>
      <c r="K24" s="66">
        <f t="shared" si="3"/>
        <v>7</v>
      </c>
      <c r="L24" s="65">
        <f>VLOOKUP($A24,'Return Data'!$B$7:$R$1700,13,0)</f>
        <v>13.0313</v>
      </c>
      <c r="M24" s="66">
        <f t="shared" si="4"/>
        <v>4</v>
      </c>
      <c r="N24" s="65">
        <f>VLOOKUP($A24,'Return Data'!$B$7:$R$1700,17,0)</f>
        <v>12.0283</v>
      </c>
      <c r="O24" s="66">
        <f t="shared" si="5"/>
        <v>2</v>
      </c>
      <c r="P24" s="65">
        <f>VLOOKUP($A24,'Return Data'!$B$7:$R$1700,14,0)</f>
        <v>8.8294999999999995</v>
      </c>
      <c r="Q24" s="66">
        <f t="shared" si="7"/>
        <v>6</v>
      </c>
      <c r="R24" s="65">
        <f>VLOOKUP($A24,'Return Data'!$B$7:$R$1700,16,0)</f>
        <v>8.7159999999999993</v>
      </c>
      <c r="S24" s="67">
        <f t="shared" si="6"/>
        <v>13</v>
      </c>
    </row>
    <row r="25" spans="1:19" x14ac:dyDescent="0.3">
      <c r="A25" s="82" t="s">
        <v>659</v>
      </c>
      <c r="B25" s="64">
        <f>VLOOKUP($A25,'Return Data'!$B$7:$R$1700,3,0)</f>
        <v>44026</v>
      </c>
      <c r="C25" s="65">
        <f>VLOOKUP($A25,'Return Data'!$B$7:$R$1700,4,0)</f>
        <v>206.0343</v>
      </c>
      <c r="D25" s="65">
        <f>VLOOKUP($A25,'Return Data'!$B$7:$R$1700,9,0)</f>
        <v>-144.57320000000001</v>
      </c>
      <c r="E25" s="66">
        <f t="shared" si="0"/>
        <v>20</v>
      </c>
      <c r="F25" s="65">
        <f>VLOOKUP($A25,'Return Data'!$B$7:$R$1700,10,0)</f>
        <v>-50.286299999999997</v>
      </c>
      <c r="G25" s="66">
        <f t="shared" si="1"/>
        <v>20</v>
      </c>
      <c r="H25" s="65">
        <f>VLOOKUP($A25,'Return Data'!$B$7:$R$1700,11,0)</f>
        <v>-25.419499999999999</v>
      </c>
      <c r="I25" s="66">
        <f t="shared" si="2"/>
        <v>20</v>
      </c>
      <c r="J25" s="65">
        <f>VLOOKUP($A25,'Return Data'!$B$7:$R$1700,12,0)</f>
        <v>-16.884499999999999</v>
      </c>
      <c r="K25" s="66">
        <f t="shared" si="3"/>
        <v>20</v>
      </c>
      <c r="L25" s="65">
        <f>VLOOKUP($A25,'Return Data'!$B$7:$R$1700,13,0)</f>
        <v>-18.694400000000002</v>
      </c>
      <c r="M25" s="66">
        <f t="shared" si="4"/>
        <v>20</v>
      </c>
      <c r="N25" s="65"/>
      <c r="O25" s="66"/>
      <c r="P25" s="65"/>
      <c r="Q25" s="66"/>
      <c r="R25" s="65">
        <f>VLOOKUP($A25,'Return Data'!$B$7:$R$1700,16,0)</f>
        <v>-17.187200000000001</v>
      </c>
      <c r="S25" s="67">
        <f t="shared" si="6"/>
        <v>20</v>
      </c>
    </row>
    <row r="26" spans="1:19" x14ac:dyDescent="0.3">
      <c r="A26" s="82" t="s">
        <v>661</v>
      </c>
      <c r="B26" s="64">
        <f>VLOOKUP($A26,'Return Data'!$B$7:$R$1700,3,0)</f>
        <v>44026</v>
      </c>
      <c r="C26" s="65">
        <f>VLOOKUP($A26,'Return Data'!$B$7:$R$1700,4,0)</f>
        <v>11.8127</v>
      </c>
      <c r="D26" s="65">
        <f>VLOOKUP($A26,'Return Data'!$B$7:$R$1700,9,0)</f>
        <v>32.228700000000003</v>
      </c>
      <c r="E26" s="66">
        <f t="shared" si="0"/>
        <v>2</v>
      </c>
      <c r="F26" s="65">
        <f>VLOOKUP($A26,'Return Data'!$B$7:$R$1700,10,0)</f>
        <v>26.7057</v>
      </c>
      <c r="G26" s="66">
        <f t="shared" si="1"/>
        <v>5</v>
      </c>
      <c r="H26" s="65">
        <f>VLOOKUP($A26,'Return Data'!$B$7:$R$1700,11,0)</f>
        <v>15.2073</v>
      </c>
      <c r="I26" s="66">
        <f t="shared" si="2"/>
        <v>9</v>
      </c>
      <c r="J26" s="65">
        <f>VLOOKUP($A26,'Return Data'!$B$7:$R$1700,12,0)</f>
        <v>13.142899999999999</v>
      </c>
      <c r="K26" s="66">
        <f t="shared" si="3"/>
        <v>8</v>
      </c>
      <c r="L26" s="65">
        <f>VLOOKUP($A26,'Return Data'!$B$7:$R$1700,13,0)</f>
        <v>13.318199999999999</v>
      </c>
      <c r="M26" s="66">
        <f t="shared" si="4"/>
        <v>2</v>
      </c>
      <c r="N26" s="65">
        <f>VLOOKUP($A26,'Return Data'!$B$7:$R$1700,17,0)</f>
        <v>8.0091000000000001</v>
      </c>
      <c r="O26" s="66">
        <f t="shared" si="5"/>
        <v>14</v>
      </c>
      <c r="P26" s="65"/>
      <c r="Q26" s="66"/>
      <c r="R26" s="65">
        <f>VLOOKUP($A26,'Return Data'!$B$7:$R$1700,16,0)</f>
        <v>8.0967000000000002</v>
      </c>
      <c r="S26" s="67">
        <f t="shared" si="6"/>
        <v>17</v>
      </c>
    </row>
    <row r="27" spans="1:19" x14ac:dyDescent="0.3">
      <c r="A27" s="82" t="s">
        <v>663</v>
      </c>
      <c r="B27" s="64">
        <f>VLOOKUP($A27,'Return Data'!$B$7:$R$1700,3,0)</f>
        <v>44026</v>
      </c>
      <c r="C27" s="65">
        <f>VLOOKUP($A27,'Return Data'!$B$7:$R$1700,4,0)</f>
        <v>12.4099</v>
      </c>
      <c r="D27" s="65">
        <f>VLOOKUP($A27,'Return Data'!$B$7:$R$1700,9,0)</f>
        <v>26.618300000000001</v>
      </c>
      <c r="E27" s="66">
        <f t="shared" si="0"/>
        <v>7</v>
      </c>
      <c r="F27" s="65">
        <f>VLOOKUP($A27,'Return Data'!$B$7:$R$1700,10,0)</f>
        <v>26.779900000000001</v>
      </c>
      <c r="G27" s="66">
        <f t="shared" si="1"/>
        <v>3</v>
      </c>
      <c r="H27" s="65">
        <f>VLOOKUP($A27,'Return Data'!$B$7:$R$1700,11,0)</f>
        <v>15.5878</v>
      </c>
      <c r="I27" s="66">
        <f t="shared" si="2"/>
        <v>7</v>
      </c>
      <c r="J27" s="65">
        <f>VLOOKUP($A27,'Return Data'!$B$7:$R$1700,12,0)</f>
        <v>13.3553</v>
      </c>
      <c r="K27" s="66">
        <f t="shared" si="3"/>
        <v>6</v>
      </c>
      <c r="L27" s="65">
        <f>VLOOKUP($A27,'Return Data'!$B$7:$R$1700,13,0)</f>
        <v>12.5959</v>
      </c>
      <c r="M27" s="66">
        <f t="shared" si="4"/>
        <v>5</v>
      </c>
      <c r="N27" s="65"/>
      <c r="O27" s="66"/>
      <c r="P27" s="65"/>
      <c r="Q27" s="66"/>
      <c r="R27" s="65">
        <f>VLOOKUP($A27,'Return Data'!$B$7:$R$1700,16,0)</f>
        <v>11.8093</v>
      </c>
      <c r="S27" s="67">
        <f t="shared" si="6"/>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17.223684999999996</v>
      </c>
      <c r="E29" s="88"/>
      <c r="F29" s="89">
        <f>AVERAGE(F8:F27)</f>
        <v>20.013504999999999</v>
      </c>
      <c r="G29" s="88"/>
      <c r="H29" s="89">
        <f>AVERAGE(H8:H27)</f>
        <v>12.604119999999998</v>
      </c>
      <c r="I29" s="88"/>
      <c r="J29" s="89">
        <f>AVERAGE(J8:J27)</f>
        <v>11.222365</v>
      </c>
      <c r="K29" s="88"/>
      <c r="L29" s="89">
        <f>AVERAGE(L8:L27)</f>
        <v>10.319024999999996</v>
      </c>
      <c r="M29" s="88"/>
      <c r="N29" s="89">
        <f>AVERAGE(N8:N27)</f>
        <v>9.8302812499999987</v>
      </c>
      <c r="O29" s="88"/>
      <c r="P29" s="89">
        <f>AVERAGE(P8:P27)</f>
        <v>8.1233642857142865</v>
      </c>
      <c r="Q29" s="88"/>
      <c r="R29" s="89">
        <f>AVERAGE(R8:R27)</f>
        <v>7.966940000000001</v>
      </c>
      <c r="S29" s="90"/>
    </row>
    <row r="30" spans="1:19" x14ac:dyDescent="0.3">
      <c r="A30" s="87" t="s">
        <v>28</v>
      </c>
      <c r="B30" s="88"/>
      <c r="C30" s="88"/>
      <c r="D30" s="89">
        <f>MIN(D8:D27)</f>
        <v>-144.57320000000001</v>
      </c>
      <c r="E30" s="88"/>
      <c r="F30" s="89">
        <f>MIN(F8:F27)</f>
        <v>-50.286299999999997</v>
      </c>
      <c r="G30" s="88"/>
      <c r="H30" s="89">
        <f>MIN(H8:H27)</f>
        <v>-25.419499999999999</v>
      </c>
      <c r="I30" s="88"/>
      <c r="J30" s="89">
        <f>MIN(J8:J27)</f>
        <v>-16.884499999999999</v>
      </c>
      <c r="K30" s="88"/>
      <c r="L30" s="89">
        <f>MIN(L8:L27)</f>
        <v>-18.694400000000002</v>
      </c>
      <c r="M30" s="88"/>
      <c r="N30" s="89">
        <f>MIN(N8:N27)</f>
        <v>2.5386000000000002</v>
      </c>
      <c r="O30" s="88"/>
      <c r="P30" s="89">
        <f>MIN(P8:P27)</f>
        <v>3.2128999999999999</v>
      </c>
      <c r="Q30" s="88"/>
      <c r="R30" s="89">
        <f>MIN(R8:R27)</f>
        <v>-17.187200000000001</v>
      </c>
      <c r="S30" s="90"/>
    </row>
    <row r="31" spans="1:19" ht="15" thickBot="1" x14ac:dyDescent="0.35">
      <c r="A31" s="91" t="s">
        <v>29</v>
      </c>
      <c r="B31" s="92"/>
      <c r="C31" s="92"/>
      <c r="D31" s="93">
        <f>MAX(D8:D27)</f>
        <v>33.6785</v>
      </c>
      <c r="E31" s="92"/>
      <c r="F31" s="93">
        <f>MAX(F8:F27)</f>
        <v>36.213200000000001</v>
      </c>
      <c r="G31" s="92"/>
      <c r="H31" s="93">
        <f>MAX(H8:H27)</f>
        <v>20.610199999999999</v>
      </c>
      <c r="I31" s="92"/>
      <c r="J31" s="93">
        <f>MAX(J8:J27)</f>
        <v>17.1144</v>
      </c>
      <c r="K31" s="92"/>
      <c r="L31" s="93">
        <f>MAX(L8:L27)</f>
        <v>13.512499999999999</v>
      </c>
      <c r="M31" s="92"/>
      <c r="N31" s="93">
        <f>MAX(N8:N27)</f>
        <v>13.9123</v>
      </c>
      <c r="O31" s="92"/>
      <c r="P31" s="93">
        <f>MAX(P8:P27)</f>
        <v>10.2622</v>
      </c>
      <c r="Q31" s="92"/>
      <c r="R31" s="93">
        <f>MAX(R8:R27)</f>
        <v>12.6936</v>
      </c>
      <c r="S31" s="94"/>
    </row>
    <row r="32" spans="1:19" x14ac:dyDescent="0.3">
      <c r="A32" s="112" t="s">
        <v>434</v>
      </c>
    </row>
    <row r="33" spans="1:1" x14ac:dyDescent="0.3">
      <c r="A33" s="14" t="s">
        <v>340</v>
      </c>
    </row>
  </sheetData>
  <sheetProtection algorithmName="SHA-512" hashValue="WsIgByPnFXSDkZelMHyUotUshEqRnTndwGEyG8CaoaasQpCZjm8GcWy5TD7tWCfz25Y+NzvkTwrP+x3P9yZRIA==" saltValue="QyTxpiJQ5szPq4uO3KwkY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81A5148-CB5B-46B3-8E45-3B282E280BC5}"/>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C1A46-D711-4621-B608-C5988A2BCBA8}">
  <dimension ref="A1:S3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0"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1692</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624</v>
      </c>
      <c r="B8" s="64">
        <f>VLOOKUP($A8,'Return Data'!$B$7:$R$1700,3,0)</f>
        <v>44026</v>
      </c>
      <c r="C8" s="65">
        <f>VLOOKUP($A8,'Return Data'!$B$7:$R$1700,4,0)</f>
        <v>82.946899999999999</v>
      </c>
      <c r="D8" s="65">
        <f>VLOOKUP($A8,'Return Data'!$B$7:$R$1700,9,0)</f>
        <v>27.7029</v>
      </c>
      <c r="E8" s="66">
        <f>RANK(D8,D$8:D$27,0)</f>
        <v>6</v>
      </c>
      <c r="F8" s="65">
        <f>VLOOKUP($A8,'Return Data'!$B$7:$R$1700,10,0)</f>
        <v>26.053000000000001</v>
      </c>
      <c r="G8" s="66">
        <f>RANK(F8,F$8:F$27,0)</f>
        <v>6</v>
      </c>
      <c r="H8" s="65">
        <f>VLOOKUP($A8,'Return Data'!$B$7:$R$1700,11,0)</f>
        <v>16.0425</v>
      </c>
      <c r="I8" s="66">
        <f>RANK(H8,H$8:H$27,0)</f>
        <v>4</v>
      </c>
      <c r="J8" s="65">
        <f>VLOOKUP($A8,'Return Data'!$B$7:$R$1700,12,0)</f>
        <v>13.361499999999999</v>
      </c>
      <c r="K8" s="66">
        <f>RANK(J8,J$8:J$27,0)</f>
        <v>3</v>
      </c>
      <c r="L8" s="65">
        <f>VLOOKUP($A8,'Return Data'!$B$7:$R$1700,13,0)</f>
        <v>12.1561</v>
      </c>
      <c r="M8" s="66">
        <f>RANK(L8,L$8:L$27,0)</f>
        <v>7</v>
      </c>
      <c r="N8" s="65">
        <f>VLOOKUP($A8,'Return Data'!$B$7:$R$1700,17,0)</f>
        <v>11.126899999999999</v>
      </c>
      <c r="O8" s="66">
        <f>RANK(N8,N$8:N$27,0)</f>
        <v>4</v>
      </c>
      <c r="P8" s="65">
        <f>VLOOKUP($A8,'Return Data'!$B$7:$R$1700,14,0)</f>
        <v>9.1029</v>
      </c>
      <c r="Q8" s="66">
        <f>RANK(P8,P$8:P$27,0)</f>
        <v>3</v>
      </c>
      <c r="R8" s="65">
        <f>VLOOKUP($A8,'Return Data'!$B$7:$R$1700,16,0)</f>
        <v>9.4704999999999995</v>
      </c>
      <c r="S8" s="67">
        <f>RANK(R8,R$8:R$27,0)</f>
        <v>4</v>
      </c>
    </row>
    <row r="9" spans="1:19" x14ac:dyDescent="0.3">
      <c r="A9" s="82" t="s">
        <v>627</v>
      </c>
      <c r="B9" s="64">
        <f>VLOOKUP($A9,'Return Data'!$B$7:$R$1700,3,0)</f>
        <v>44026</v>
      </c>
      <c r="C9" s="65">
        <f>VLOOKUP($A9,'Return Data'!$B$7:$R$1700,4,0)</f>
        <v>12.6975</v>
      </c>
      <c r="D9" s="65">
        <f>VLOOKUP($A9,'Return Data'!$B$7:$R$1700,9,0)</f>
        <v>31.3733</v>
      </c>
      <c r="E9" s="66">
        <f t="shared" ref="E9:E27" si="0">RANK(D9,D$8:D$27,0)</f>
        <v>3</v>
      </c>
      <c r="F9" s="65">
        <f>VLOOKUP($A9,'Return Data'!$B$7:$R$1700,10,0)</f>
        <v>24.298999999999999</v>
      </c>
      <c r="G9" s="66">
        <f t="shared" ref="G9:G27" si="1">RANK(F9,F$8:F$27,0)</f>
        <v>7</v>
      </c>
      <c r="H9" s="65">
        <f>VLOOKUP($A9,'Return Data'!$B$7:$R$1700,11,0)</f>
        <v>15.182399999999999</v>
      </c>
      <c r="I9" s="66">
        <f t="shared" ref="I9:I27" si="2">RANK(H9,H$8:H$27,0)</f>
        <v>7</v>
      </c>
      <c r="J9" s="65">
        <f>VLOOKUP($A9,'Return Data'!$B$7:$R$1700,12,0)</f>
        <v>12.9992</v>
      </c>
      <c r="K9" s="66">
        <f t="shared" ref="K9:K27" si="3">RANK(J9,J$8:J$27,0)</f>
        <v>7</v>
      </c>
      <c r="L9" s="65">
        <f>VLOOKUP($A9,'Return Data'!$B$7:$R$1700,13,0)</f>
        <v>12.3592</v>
      </c>
      <c r="M9" s="66">
        <f t="shared" ref="M9:M27" si="4">RANK(L9,L$8:L$27,0)</f>
        <v>4</v>
      </c>
      <c r="N9" s="65">
        <f>VLOOKUP($A9,'Return Data'!$B$7:$R$1700,17,0)</f>
        <v>9.0054999999999996</v>
      </c>
      <c r="O9" s="66">
        <f t="shared" ref="O9:O26" si="5">RANK(N9,N$8:N$27,0)</f>
        <v>12</v>
      </c>
      <c r="P9" s="65"/>
      <c r="Q9" s="66"/>
      <c r="R9" s="65">
        <f>VLOOKUP($A9,'Return Data'!$B$7:$R$1700,16,0)</f>
        <v>8.2704000000000004</v>
      </c>
      <c r="S9" s="67">
        <f t="shared" ref="S9:S27" si="6">RANK(R9,R$8:R$27,0)</f>
        <v>10</v>
      </c>
    </row>
    <row r="10" spans="1:19" x14ac:dyDescent="0.3">
      <c r="A10" s="82" t="s">
        <v>628</v>
      </c>
      <c r="B10" s="64">
        <f>VLOOKUP($A10,'Return Data'!$B$7:$R$1700,3,0)</f>
        <v>44026</v>
      </c>
      <c r="C10" s="65">
        <f>VLOOKUP($A10,'Return Data'!$B$7:$R$1700,4,0)</f>
        <v>21.1249</v>
      </c>
      <c r="D10" s="65">
        <f>VLOOKUP($A10,'Return Data'!$B$7:$R$1700,9,0)</f>
        <v>23.9194</v>
      </c>
      <c r="E10" s="66">
        <f t="shared" si="0"/>
        <v>11</v>
      </c>
      <c r="F10" s="65">
        <f>VLOOKUP($A10,'Return Data'!$B$7:$R$1700,10,0)</f>
        <v>22.1114</v>
      </c>
      <c r="G10" s="66">
        <f t="shared" si="1"/>
        <v>12</v>
      </c>
      <c r="H10" s="65">
        <f>VLOOKUP($A10,'Return Data'!$B$7:$R$1700,11,0)</f>
        <v>12.7979</v>
      </c>
      <c r="I10" s="66">
        <f t="shared" si="2"/>
        <v>14</v>
      </c>
      <c r="J10" s="65">
        <f>VLOOKUP($A10,'Return Data'!$B$7:$R$1700,12,0)</f>
        <v>12.1326</v>
      </c>
      <c r="K10" s="66">
        <f t="shared" si="3"/>
        <v>12</v>
      </c>
      <c r="L10" s="65">
        <f>VLOOKUP($A10,'Return Data'!$B$7:$R$1700,13,0)</f>
        <v>11.036199999999999</v>
      </c>
      <c r="M10" s="66">
        <f t="shared" si="4"/>
        <v>13</v>
      </c>
      <c r="N10" s="65">
        <f>VLOOKUP($A10,'Return Data'!$B$7:$R$1700,17,0)</f>
        <v>5.5182000000000002</v>
      </c>
      <c r="O10" s="66">
        <f t="shared" si="5"/>
        <v>15</v>
      </c>
      <c r="P10" s="65">
        <f>VLOOKUP($A10,'Return Data'!$B$7:$R$1700,14,0)</f>
        <v>5.0765000000000002</v>
      </c>
      <c r="Q10" s="66">
        <f t="shared" ref="Q10:Q24" si="7">RANK(P10,P$8:P$27,0)</f>
        <v>13</v>
      </c>
      <c r="R10" s="65">
        <f>VLOOKUP($A10,'Return Data'!$B$7:$R$1700,16,0)</f>
        <v>6.6078999999999999</v>
      </c>
      <c r="S10" s="67">
        <f t="shared" si="6"/>
        <v>18</v>
      </c>
    </row>
    <row r="11" spans="1:19" x14ac:dyDescent="0.3">
      <c r="A11" s="82" t="s">
        <v>631</v>
      </c>
      <c r="B11" s="64">
        <f>VLOOKUP($A11,'Return Data'!$B$7:$R$1700,3,0)</f>
        <v>44026</v>
      </c>
      <c r="C11" s="65">
        <f>VLOOKUP($A11,'Return Data'!$B$7:$R$1700,4,0)</f>
        <v>16.921399999999998</v>
      </c>
      <c r="D11" s="65">
        <f>VLOOKUP($A11,'Return Data'!$B$7:$R$1700,9,0)</f>
        <v>21.853100000000001</v>
      </c>
      <c r="E11" s="66">
        <f t="shared" si="0"/>
        <v>16</v>
      </c>
      <c r="F11" s="65">
        <f>VLOOKUP($A11,'Return Data'!$B$7:$R$1700,10,0)</f>
        <v>20.9389</v>
      </c>
      <c r="G11" s="66">
        <f t="shared" si="1"/>
        <v>15</v>
      </c>
      <c r="H11" s="65">
        <f>VLOOKUP($A11,'Return Data'!$B$7:$R$1700,11,0)</f>
        <v>13.441599999999999</v>
      </c>
      <c r="I11" s="66">
        <f t="shared" si="2"/>
        <v>12</v>
      </c>
      <c r="J11" s="65">
        <f>VLOOKUP($A11,'Return Data'!$B$7:$R$1700,12,0)</f>
        <v>11.2819</v>
      </c>
      <c r="K11" s="66">
        <f t="shared" si="3"/>
        <v>15</v>
      </c>
      <c r="L11" s="65">
        <f>VLOOKUP($A11,'Return Data'!$B$7:$R$1700,13,0)</f>
        <v>10.416399999999999</v>
      </c>
      <c r="M11" s="66">
        <f t="shared" si="4"/>
        <v>16</v>
      </c>
      <c r="N11" s="65">
        <f>VLOOKUP($A11,'Return Data'!$B$7:$R$1700,17,0)</f>
        <v>9.8923000000000005</v>
      </c>
      <c r="O11" s="66">
        <f t="shared" si="5"/>
        <v>8</v>
      </c>
      <c r="P11" s="65">
        <f>VLOOKUP($A11,'Return Data'!$B$7:$R$1700,14,0)</f>
        <v>7.7084000000000001</v>
      </c>
      <c r="Q11" s="66">
        <f t="shared" si="7"/>
        <v>9</v>
      </c>
      <c r="R11" s="65">
        <f>VLOOKUP($A11,'Return Data'!$B$7:$R$1700,16,0)</f>
        <v>8.5165000000000006</v>
      </c>
      <c r="S11" s="67">
        <f t="shared" si="6"/>
        <v>8</v>
      </c>
    </row>
    <row r="12" spans="1:19" x14ac:dyDescent="0.3">
      <c r="A12" s="82" t="s">
        <v>633</v>
      </c>
      <c r="B12" s="64">
        <f>VLOOKUP($A12,'Return Data'!$B$7:$R$1700,3,0)</f>
        <v>44026</v>
      </c>
      <c r="C12" s="65">
        <f>VLOOKUP($A12,'Return Data'!$B$7:$R$1700,4,0)</f>
        <v>12.3096</v>
      </c>
      <c r="D12" s="65">
        <f>VLOOKUP($A12,'Return Data'!$B$7:$R$1700,9,0)</f>
        <v>18.828800000000001</v>
      </c>
      <c r="E12" s="66">
        <f t="shared" si="0"/>
        <v>19</v>
      </c>
      <c r="F12" s="65">
        <f>VLOOKUP($A12,'Return Data'!$B$7:$R$1700,10,0)</f>
        <v>19.738499999999998</v>
      </c>
      <c r="G12" s="66">
        <f t="shared" si="1"/>
        <v>16</v>
      </c>
      <c r="H12" s="65">
        <f>VLOOKUP($A12,'Return Data'!$B$7:$R$1700,11,0)</f>
        <v>12.477399999999999</v>
      </c>
      <c r="I12" s="66">
        <f t="shared" si="2"/>
        <v>15</v>
      </c>
      <c r="J12" s="65">
        <f>VLOOKUP($A12,'Return Data'!$B$7:$R$1700,12,0)</f>
        <v>11.33</v>
      </c>
      <c r="K12" s="66">
        <f t="shared" si="3"/>
        <v>14</v>
      </c>
      <c r="L12" s="65">
        <f>VLOOKUP($A12,'Return Data'!$B$7:$R$1700,13,0)</f>
        <v>11.357200000000001</v>
      </c>
      <c r="M12" s="66">
        <f t="shared" si="4"/>
        <v>12</v>
      </c>
      <c r="N12" s="65"/>
      <c r="O12" s="66"/>
      <c r="P12" s="65"/>
      <c r="Q12" s="66"/>
      <c r="R12" s="65">
        <f>VLOOKUP($A12,'Return Data'!$B$7:$R$1700,16,0)</f>
        <v>11.9292</v>
      </c>
      <c r="S12" s="67">
        <f t="shared" si="6"/>
        <v>2</v>
      </c>
    </row>
    <row r="13" spans="1:19" x14ac:dyDescent="0.3">
      <c r="A13" s="82" t="s">
        <v>635</v>
      </c>
      <c r="B13" s="64">
        <f>VLOOKUP($A13,'Return Data'!$B$7:$R$1700,3,0)</f>
        <v>44026</v>
      </c>
      <c r="C13" s="65">
        <f>VLOOKUP($A13,'Return Data'!$B$7:$R$1700,4,0)</f>
        <v>13.9625</v>
      </c>
      <c r="D13" s="65">
        <f>VLOOKUP($A13,'Return Data'!$B$7:$R$1700,9,0)</f>
        <v>20.253499999999999</v>
      </c>
      <c r="E13" s="66">
        <f t="shared" si="0"/>
        <v>17</v>
      </c>
      <c r="F13" s="65">
        <f>VLOOKUP($A13,'Return Data'!$B$7:$R$1700,10,0)</f>
        <v>22.7302</v>
      </c>
      <c r="G13" s="66">
        <f t="shared" si="1"/>
        <v>11</v>
      </c>
      <c r="H13" s="65">
        <f>VLOOKUP($A13,'Return Data'!$B$7:$R$1700,11,0)</f>
        <v>15.3283</v>
      </c>
      <c r="I13" s="66">
        <f t="shared" si="2"/>
        <v>5</v>
      </c>
      <c r="J13" s="65">
        <f>VLOOKUP($A13,'Return Data'!$B$7:$R$1700,12,0)</f>
        <v>12.300700000000001</v>
      </c>
      <c r="K13" s="66">
        <f t="shared" si="3"/>
        <v>11</v>
      </c>
      <c r="L13" s="65">
        <f>VLOOKUP($A13,'Return Data'!$B$7:$R$1700,13,0)</f>
        <v>10.509399999999999</v>
      </c>
      <c r="M13" s="66">
        <f t="shared" si="4"/>
        <v>15</v>
      </c>
      <c r="N13" s="65">
        <f>VLOOKUP($A13,'Return Data'!$B$7:$R$1700,17,0)</f>
        <v>2.0272000000000001</v>
      </c>
      <c r="O13" s="66">
        <f t="shared" si="5"/>
        <v>16</v>
      </c>
      <c r="P13" s="65">
        <f>VLOOKUP($A13,'Return Data'!$B$7:$R$1700,14,0)</f>
        <v>2.6985000000000001</v>
      </c>
      <c r="Q13" s="66">
        <f t="shared" si="7"/>
        <v>14</v>
      </c>
      <c r="R13" s="65">
        <f>VLOOKUP($A13,'Return Data'!$B$7:$R$1700,16,0)</f>
        <v>5.9009</v>
      </c>
      <c r="S13" s="67">
        <f t="shared" si="6"/>
        <v>19</v>
      </c>
    </row>
    <row r="14" spans="1:19" x14ac:dyDescent="0.3">
      <c r="A14" s="82" t="s">
        <v>636</v>
      </c>
      <c r="B14" s="64">
        <f>VLOOKUP($A14,'Return Data'!$B$7:$R$1700,3,0)</f>
        <v>44026</v>
      </c>
      <c r="C14" s="65">
        <f>VLOOKUP($A14,'Return Data'!$B$7:$R$1700,4,0)</f>
        <v>73.879499999999993</v>
      </c>
      <c r="D14" s="65">
        <f>VLOOKUP($A14,'Return Data'!$B$7:$R$1700,9,0)</f>
        <v>23.402000000000001</v>
      </c>
      <c r="E14" s="66">
        <f t="shared" si="0"/>
        <v>13</v>
      </c>
      <c r="F14" s="65">
        <f>VLOOKUP($A14,'Return Data'!$B$7:$R$1700,10,0)</f>
        <v>16.378299999999999</v>
      </c>
      <c r="G14" s="66">
        <f t="shared" si="1"/>
        <v>18</v>
      </c>
      <c r="H14" s="65">
        <f>VLOOKUP($A14,'Return Data'!$B$7:$R$1700,11,0)</f>
        <v>8.8309999999999995</v>
      </c>
      <c r="I14" s="66">
        <f t="shared" si="2"/>
        <v>19</v>
      </c>
      <c r="J14" s="65">
        <f>VLOOKUP($A14,'Return Data'!$B$7:$R$1700,12,0)</f>
        <v>9.57</v>
      </c>
      <c r="K14" s="66">
        <f t="shared" si="3"/>
        <v>18</v>
      </c>
      <c r="L14" s="65">
        <f>VLOOKUP($A14,'Return Data'!$B$7:$R$1700,13,0)</f>
        <v>8.2802000000000007</v>
      </c>
      <c r="M14" s="66">
        <f t="shared" si="4"/>
        <v>19</v>
      </c>
      <c r="N14" s="65">
        <f>VLOOKUP($A14,'Return Data'!$B$7:$R$1700,17,0)</f>
        <v>9.2817000000000007</v>
      </c>
      <c r="O14" s="66">
        <f t="shared" si="5"/>
        <v>10</v>
      </c>
      <c r="P14" s="65">
        <f>VLOOKUP($A14,'Return Data'!$B$7:$R$1700,14,0)</f>
        <v>8.0329999999999995</v>
      </c>
      <c r="Q14" s="66">
        <f t="shared" si="7"/>
        <v>8</v>
      </c>
      <c r="R14" s="65">
        <f>VLOOKUP($A14,'Return Data'!$B$7:$R$1700,16,0)</f>
        <v>9.0538000000000007</v>
      </c>
      <c r="S14" s="67">
        <f t="shared" si="6"/>
        <v>6</v>
      </c>
    </row>
    <row r="15" spans="1:19" x14ac:dyDescent="0.3">
      <c r="A15" s="82" t="s">
        <v>639</v>
      </c>
      <c r="B15" s="64">
        <f>VLOOKUP($A15,'Return Data'!$B$7:$R$1700,3,0)</f>
        <v>44026</v>
      </c>
      <c r="C15" s="65">
        <f>VLOOKUP($A15,'Return Data'!$B$7:$R$1700,4,0)</f>
        <v>24.18</v>
      </c>
      <c r="D15" s="65">
        <f>VLOOKUP($A15,'Return Data'!$B$7:$R$1700,9,0)</f>
        <v>29.554500000000001</v>
      </c>
      <c r="E15" s="66">
        <f t="shared" si="0"/>
        <v>4</v>
      </c>
      <c r="F15" s="65">
        <f>VLOOKUP($A15,'Return Data'!$B$7:$R$1700,10,0)</f>
        <v>26.4969</v>
      </c>
      <c r="G15" s="66">
        <f t="shared" si="1"/>
        <v>4</v>
      </c>
      <c r="H15" s="65">
        <f>VLOOKUP($A15,'Return Data'!$B$7:$R$1700,11,0)</f>
        <v>16.658899999999999</v>
      </c>
      <c r="I15" s="66">
        <f t="shared" si="2"/>
        <v>2</v>
      </c>
      <c r="J15" s="65">
        <f>VLOOKUP($A15,'Return Data'!$B$7:$R$1700,12,0)</f>
        <v>13.498200000000001</v>
      </c>
      <c r="K15" s="66">
        <f t="shared" si="3"/>
        <v>2</v>
      </c>
      <c r="L15" s="65">
        <f>VLOOKUP($A15,'Return Data'!$B$7:$R$1700,13,0)</f>
        <v>12.094900000000001</v>
      </c>
      <c r="M15" s="66">
        <f t="shared" si="4"/>
        <v>8</v>
      </c>
      <c r="N15" s="65">
        <f>VLOOKUP($A15,'Return Data'!$B$7:$R$1700,17,0)</f>
        <v>11.4315</v>
      </c>
      <c r="O15" s="66">
        <f t="shared" si="5"/>
        <v>3</v>
      </c>
      <c r="P15" s="65">
        <f>VLOOKUP($A15,'Return Data'!$B$7:$R$1700,14,0)</f>
        <v>9.1289999999999996</v>
      </c>
      <c r="Q15" s="66">
        <f t="shared" si="7"/>
        <v>2</v>
      </c>
      <c r="R15" s="65">
        <f>VLOOKUP($A15,'Return Data'!$B$7:$R$1700,16,0)</f>
        <v>9.1836000000000002</v>
      </c>
      <c r="S15" s="67">
        <f t="shared" si="6"/>
        <v>5</v>
      </c>
    </row>
    <row r="16" spans="1:19" x14ac:dyDescent="0.3">
      <c r="A16" s="82" t="s">
        <v>641</v>
      </c>
      <c r="B16" s="64">
        <f>VLOOKUP($A16,'Return Data'!$B$7:$R$1700,3,0)</f>
        <v>44026</v>
      </c>
      <c r="C16" s="65">
        <f>VLOOKUP($A16,'Return Data'!$B$7:$R$1700,4,0)</f>
        <v>21.936699999999998</v>
      </c>
      <c r="D16" s="65">
        <f>VLOOKUP($A16,'Return Data'!$B$7:$R$1700,9,0)</f>
        <v>25.483899999999998</v>
      </c>
      <c r="E16" s="66">
        <f t="shared" si="0"/>
        <v>8</v>
      </c>
      <c r="F16" s="65">
        <f>VLOOKUP($A16,'Return Data'!$B$7:$R$1700,10,0)</f>
        <v>23.378</v>
      </c>
      <c r="G16" s="66">
        <f t="shared" si="1"/>
        <v>10</v>
      </c>
      <c r="H16" s="65">
        <f>VLOOKUP($A16,'Return Data'!$B$7:$R$1700,11,0)</f>
        <v>14.25</v>
      </c>
      <c r="I16" s="66">
        <f t="shared" si="2"/>
        <v>11</v>
      </c>
      <c r="J16" s="65">
        <f>VLOOKUP($A16,'Return Data'!$B$7:$R$1700,12,0)</f>
        <v>12.4422</v>
      </c>
      <c r="K16" s="66">
        <f t="shared" si="3"/>
        <v>10</v>
      </c>
      <c r="L16" s="65">
        <f>VLOOKUP($A16,'Return Data'!$B$7:$R$1700,13,0)</f>
        <v>11.5631</v>
      </c>
      <c r="M16" s="66">
        <f t="shared" si="4"/>
        <v>11</v>
      </c>
      <c r="N16" s="65">
        <f>VLOOKUP($A16,'Return Data'!$B$7:$R$1700,17,0)</f>
        <v>10.388400000000001</v>
      </c>
      <c r="O16" s="66">
        <f t="shared" si="5"/>
        <v>6</v>
      </c>
      <c r="P16" s="65">
        <f>VLOOKUP($A16,'Return Data'!$B$7:$R$1700,14,0)</f>
        <v>8.5945999999999998</v>
      </c>
      <c r="Q16" s="66">
        <f t="shared" si="7"/>
        <v>5</v>
      </c>
      <c r="R16" s="65">
        <f>VLOOKUP($A16,'Return Data'!$B$7:$R$1700,16,0)</f>
        <v>7.4508999999999999</v>
      </c>
      <c r="S16" s="67">
        <f t="shared" si="6"/>
        <v>14</v>
      </c>
    </row>
    <row r="17" spans="1:19" x14ac:dyDescent="0.3">
      <c r="A17" s="82" t="s">
        <v>644</v>
      </c>
      <c r="B17" s="64">
        <f>VLOOKUP($A17,'Return Data'!$B$7:$R$1700,3,0)</f>
        <v>44026</v>
      </c>
      <c r="C17" s="65">
        <f>VLOOKUP($A17,'Return Data'!$B$7:$R$1700,4,0)</f>
        <v>14.616899999999999</v>
      </c>
      <c r="D17" s="65">
        <f>VLOOKUP($A17,'Return Data'!$B$7:$R$1700,9,0)</f>
        <v>33.355499999999999</v>
      </c>
      <c r="E17" s="66">
        <f t="shared" si="0"/>
        <v>1</v>
      </c>
      <c r="F17" s="65">
        <f>VLOOKUP($A17,'Return Data'!$B$7:$R$1700,10,0)</f>
        <v>28.829499999999999</v>
      </c>
      <c r="G17" s="66">
        <f t="shared" si="1"/>
        <v>2</v>
      </c>
      <c r="H17" s="65">
        <f>VLOOKUP($A17,'Return Data'!$B$7:$R$1700,11,0)</f>
        <v>16.624300000000002</v>
      </c>
      <c r="I17" s="66">
        <f t="shared" si="2"/>
        <v>3</v>
      </c>
      <c r="J17" s="65">
        <f>VLOOKUP($A17,'Return Data'!$B$7:$R$1700,12,0)</f>
        <v>13.185600000000001</v>
      </c>
      <c r="K17" s="66">
        <f t="shared" si="3"/>
        <v>4</v>
      </c>
      <c r="L17" s="65">
        <f>VLOOKUP($A17,'Return Data'!$B$7:$R$1700,13,0)</f>
        <v>12.164099999999999</v>
      </c>
      <c r="M17" s="66">
        <f t="shared" si="4"/>
        <v>6</v>
      </c>
      <c r="N17" s="65">
        <f>VLOOKUP($A17,'Return Data'!$B$7:$R$1700,17,0)</f>
        <v>10.3362</v>
      </c>
      <c r="O17" s="66">
        <f t="shared" si="5"/>
        <v>7</v>
      </c>
      <c r="P17" s="65">
        <f>VLOOKUP($A17,'Return Data'!$B$7:$R$1700,14,0)</f>
        <v>8.4692000000000007</v>
      </c>
      <c r="Q17" s="66">
        <f t="shared" si="7"/>
        <v>6</v>
      </c>
      <c r="R17" s="65">
        <f>VLOOKUP($A17,'Return Data'!$B$7:$R$1700,16,0)</f>
        <v>8.7874999999999996</v>
      </c>
      <c r="S17" s="67">
        <f t="shared" si="6"/>
        <v>7</v>
      </c>
    </row>
    <row r="18" spans="1:19" x14ac:dyDescent="0.3">
      <c r="A18" s="82" t="s">
        <v>645</v>
      </c>
      <c r="B18" s="64">
        <f>VLOOKUP($A18,'Return Data'!$B$7:$R$1700,3,0)</f>
        <v>44026</v>
      </c>
      <c r="C18" s="65">
        <f>VLOOKUP($A18,'Return Data'!$B$7:$R$1700,4,0)</f>
        <v>2404.3422999999998</v>
      </c>
      <c r="D18" s="65">
        <f>VLOOKUP($A18,'Return Data'!$B$7:$R$1700,9,0)</f>
        <v>23.6326</v>
      </c>
      <c r="E18" s="66">
        <f t="shared" si="0"/>
        <v>12</v>
      </c>
      <c r="F18" s="65">
        <f>VLOOKUP($A18,'Return Data'!$B$7:$R$1700,10,0)</f>
        <v>21.409700000000001</v>
      </c>
      <c r="G18" s="66">
        <f t="shared" si="1"/>
        <v>14</v>
      </c>
      <c r="H18" s="65">
        <f>VLOOKUP($A18,'Return Data'!$B$7:$R$1700,11,0)</f>
        <v>13.028499999999999</v>
      </c>
      <c r="I18" s="66">
        <f t="shared" si="2"/>
        <v>13</v>
      </c>
      <c r="J18" s="65">
        <f>VLOOKUP($A18,'Return Data'!$B$7:$R$1700,12,0)</f>
        <v>11.6227</v>
      </c>
      <c r="K18" s="66">
        <f t="shared" si="3"/>
        <v>13</v>
      </c>
      <c r="L18" s="65">
        <f>VLOOKUP($A18,'Return Data'!$B$7:$R$1700,13,0)</f>
        <v>11.6326</v>
      </c>
      <c r="M18" s="66">
        <f t="shared" si="4"/>
        <v>10</v>
      </c>
      <c r="N18" s="65">
        <f>VLOOKUP($A18,'Return Data'!$B$7:$R$1700,17,0)</f>
        <v>10.6143</v>
      </c>
      <c r="O18" s="66">
        <f t="shared" si="5"/>
        <v>5</v>
      </c>
      <c r="P18" s="65">
        <f>VLOOKUP($A18,'Return Data'!$B$7:$R$1700,14,0)</f>
        <v>6.7622999999999998</v>
      </c>
      <c r="Q18" s="66">
        <f t="shared" si="7"/>
        <v>12</v>
      </c>
      <c r="R18" s="65">
        <f>VLOOKUP($A18,'Return Data'!$B$7:$R$1700,16,0)</f>
        <v>7.0041000000000002</v>
      </c>
      <c r="S18" s="67">
        <f t="shared" si="6"/>
        <v>17</v>
      </c>
    </row>
    <row r="19" spans="1:19" x14ac:dyDescent="0.3">
      <c r="A19" s="82" t="s">
        <v>647</v>
      </c>
      <c r="B19" s="64">
        <f>VLOOKUP($A19,'Return Data'!$B$7:$R$1700,3,0)</f>
        <v>44026</v>
      </c>
      <c r="C19" s="65">
        <f>VLOOKUP($A19,'Return Data'!$B$7:$R$1700,4,0)</f>
        <v>2807.5021000000002</v>
      </c>
      <c r="D19" s="65">
        <f>VLOOKUP($A19,'Return Data'!$B$7:$R$1700,9,0)</f>
        <v>23.104399999999998</v>
      </c>
      <c r="E19" s="66">
        <f t="shared" si="0"/>
        <v>14</v>
      </c>
      <c r="F19" s="65">
        <f>VLOOKUP($A19,'Return Data'!$B$7:$R$1700,10,0)</f>
        <v>18.573799999999999</v>
      </c>
      <c r="G19" s="66">
        <f t="shared" si="1"/>
        <v>17</v>
      </c>
      <c r="H19" s="65">
        <f>VLOOKUP($A19,'Return Data'!$B$7:$R$1700,11,0)</f>
        <v>11.948499999999999</v>
      </c>
      <c r="I19" s="66">
        <f t="shared" si="2"/>
        <v>17</v>
      </c>
      <c r="J19" s="65">
        <f>VLOOKUP($A19,'Return Data'!$B$7:$R$1700,12,0)</f>
        <v>10.6645</v>
      </c>
      <c r="K19" s="66">
        <f t="shared" si="3"/>
        <v>17</v>
      </c>
      <c r="L19" s="65">
        <f>VLOOKUP($A19,'Return Data'!$B$7:$R$1700,13,0)</f>
        <v>10.572699999999999</v>
      </c>
      <c r="M19" s="66">
        <f t="shared" si="4"/>
        <v>14</v>
      </c>
      <c r="N19" s="65">
        <f>VLOOKUP($A19,'Return Data'!$B$7:$R$1700,17,0)</f>
        <v>9.8536000000000001</v>
      </c>
      <c r="O19" s="66">
        <f t="shared" si="5"/>
        <v>9</v>
      </c>
      <c r="P19" s="65">
        <f>VLOOKUP($A19,'Return Data'!$B$7:$R$1700,14,0)</f>
        <v>8.6836000000000002</v>
      </c>
      <c r="Q19" s="66">
        <f t="shared" si="7"/>
        <v>4</v>
      </c>
      <c r="R19" s="65">
        <f>VLOOKUP($A19,'Return Data'!$B$7:$R$1700,16,0)</f>
        <v>8.3840000000000003</v>
      </c>
      <c r="S19" s="67">
        <f t="shared" si="6"/>
        <v>9</v>
      </c>
    </row>
    <row r="20" spans="1:19" x14ac:dyDescent="0.3">
      <c r="A20" s="82" t="s">
        <v>650</v>
      </c>
      <c r="B20" s="64">
        <f>VLOOKUP($A20,'Return Data'!$B$7:$R$1700,3,0)</f>
        <v>44026</v>
      </c>
      <c r="C20" s="65">
        <f>VLOOKUP($A20,'Return Data'!$B$7:$R$1700,4,0)</f>
        <v>55.982300000000002</v>
      </c>
      <c r="D20" s="65">
        <f>VLOOKUP($A20,'Return Data'!$B$7:$R$1700,9,0)</f>
        <v>28.8749</v>
      </c>
      <c r="E20" s="66">
        <f t="shared" si="0"/>
        <v>5</v>
      </c>
      <c r="F20" s="65">
        <f>VLOOKUP($A20,'Return Data'!$B$7:$R$1700,10,0)</f>
        <v>35.864100000000001</v>
      </c>
      <c r="G20" s="66">
        <f t="shared" si="1"/>
        <v>1</v>
      </c>
      <c r="H20" s="65">
        <f>VLOOKUP($A20,'Return Data'!$B$7:$R$1700,11,0)</f>
        <v>20.257999999999999</v>
      </c>
      <c r="I20" s="66">
        <f t="shared" si="2"/>
        <v>1</v>
      </c>
      <c r="J20" s="65">
        <f>VLOOKUP($A20,'Return Data'!$B$7:$R$1700,12,0)</f>
        <v>16.7544</v>
      </c>
      <c r="K20" s="66">
        <f t="shared" si="3"/>
        <v>1</v>
      </c>
      <c r="L20" s="65">
        <f>VLOOKUP($A20,'Return Data'!$B$7:$R$1700,13,0)</f>
        <v>13.148300000000001</v>
      </c>
      <c r="M20" s="66">
        <f t="shared" si="4"/>
        <v>1</v>
      </c>
      <c r="N20" s="65">
        <f>VLOOKUP($A20,'Return Data'!$B$7:$R$1700,17,0)</f>
        <v>13.5626</v>
      </c>
      <c r="O20" s="66">
        <f t="shared" si="5"/>
        <v>1</v>
      </c>
      <c r="P20" s="65">
        <f>VLOOKUP($A20,'Return Data'!$B$7:$R$1700,14,0)</f>
        <v>9.9383999999999997</v>
      </c>
      <c r="Q20" s="66">
        <f t="shared" si="7"/>
        <v>1</v>
      </c>
      <c r="R20" s="65">
        <f>VLOOKUP($A20,'Return Data'!$B$7:$R$1700,16,0)</f>
        <v>7.6711999999999998</v>
      </c>
      <c r="S20" s="67">
        <f t="shared" si="6"/>
        <v>13</v>
      </c>
    </row>
    <row r="21" spans="1:19" x14ac:dyDescent="0.3">
      <c r="A21" s="82" t="s">
        <v>651</v>
      </c>
      <c r="B21" s="64">
        <f>VLOOKUP($A21,'Return Data'!$B$7:$R$1700,3,0)</f>
        <v>44026</v>
      </c>
      <c r="C21" s="65">
        <f>VLOOKUP($A21,'Return Data'!$B$7:$R$1700,4,0)</f>
        <v>43.476799999999997</v>
      </c>
      <c r="D21" s="65">
        <f>VLOOKUP($A21,'Return Data'!$B$7:$R$1700,9,0)</f>
        <v>19.2102</v>
      </c>
      <c r="E21" s="66">
        <f t="shared" si="0"/>
        <v>18</v>
      </c>
      <c r="F21" s="65">
        <f>VLOOKUP($A21,'Return Data'!$B$7:$R$1700,10,0)</f>
        <v>13.4793</v>
      </c>
      <c r="G21" s="66">
        <f t="shared" si="1"/>
        <v>19</v>
      </c>
      <c r="H21" s="65">
        <f>VLOOKUP($A21,'Return Data'!$B$7:$R$1700,11,0)</f>
        <v>10.341100000000001</v>
      </c>
      <c r="I21" s="66">
        <f t="shared" si="2"/>
        <v>18</v>
      </c>
      <c r="J21" s="65">
        <f>VLOOKUP($A21,'Return Data'!$B$7:$R$1700,12,0)</f>
        <v>9.4263999999999992</v>
      </c>
      <c r="K21" s="66">
        <f t="shared" si="3"/>
        <v>19</v>
      </c>
      <c r="L21" s="65">
        <f>VLOOKUP($A21,'Return Data'!$B$7:$R$1700,13,0)</f>
        <v>9.3366000000000007</v>
      </c>
      <c r="M21" s="66">
        <f t="shared" si="4"/>
        <v>18</v>
      </c>
      <c r="N21" s="65">
        <f>VLOOKUP($A21,'Return Data'!$B$7:$R$1700,17,0)</f>
        <v>8.4232999999999993</v>
      </c>
      <c r="O21" s="66">
        <f t="shared" si="5"/>
        <v>13</v>
      </c>
      <c r="P21" s="65">
        <f>VLOOKUP($A21,'Return Data'!$B$7:$R$1700,14,0)</f>
        <v>7.6275000000000004</v>
      </c>
      <c r="Q21" s="66">
        <f t="shared" si="7"/>
        <v>10</v>
      </c>
      <c r="R21" s="65">
        <f>VLOOKUP($A21,'Return Data'!$B$7:$R$1700,16,0)</f>
        <v>7.6871999999999998</v>
      </c>
      <c r="S21" s="67">
        <f t="shared" si="6"/>
        <v>12</v>
      </c>
    </row>
    <row r="22" spans="1:19" x14ac:dyDescent="0.3">
      <c r="A22" s="82" t="s">
        <v>653</v>
      </c>
      <c r="B22" s="64">
        <f>VLOOKUP($A22,'Return Data'!$B$7:$R$1700,3,0)</f>
        <v>44026</v>
      </c>
      <c r="C22" s="65">
        <f>VLOOKUP($A22,'Return Data'!$B$7:$R$1700,4,0)</f>
        <v>32.663600000000002</v>
      </c>
      <c r="D22" s="65">
        <f>VLOOKUP($A22,'Return Data'!$B$7:$R$1700,9,0)</f>
        <v>22.585000000000001</v>
      </c>
      <c r="E22" s="66">
        <f t="shared" si="0"/>
        <v>15</v>
      </c>
      <c r="F22" s="65">
        <f>VLOOKUP($A22,'Return Data'!$B$7:$R$1700,10,0)</f>
        <v>21.6188</v>
      </c>
      <c r="G22" s="66">
        <f t="shared" si="1"/>
        <v>13</v>
      </c>
      <c r="H22" s="65">
        <f>VLOOKUP($A22,'Return Data'!$B$7:$R$1700,11,0)</f>
        <v>12.2935</v>
      </c>
      <c r="I22" s="66">
        <f t="shared" si="2"/>
        <v>16</v>
      </c>
      <c r="J22" s="65">
        <f>VLOOKUP($A22,'Return Data'!$B$7:$R$1700,12,0)</f>
        <v>11.092000000000001</v>
      </c>
      <c r="K22" s="66">
        <f t="shared" si="3"/>
        <v>16</v>
      </c>
      <c r="L22" s="65">
        <f>VLOOKUP($A22,'Return Data'!$B$7:$R$1700,13,0)</f>
        <v>10.021800000000001</v>
      </c>
      <c r="M22" s="66">
        <f t="shared" si="4"/>
        <v>17</v>
      </c>
      <c r="N22" s="65">
        <f>VLOOKUP($A22,'Return Data'!$B$7:$R$1700,17,0)</f>
        <v>9.0111000000000008</v>
      </c>
      <c r="O22" s="66">
        <f t="shared" si="5"/>
        <v>11</v>
      </c>
      <c r="P22" s="65">
        <f>VLOOKUP($A22,'Return Data'!$B$7:$R$1700,14,0)</f>
        <v>7.0133999999999999</v>
      </c>
      <c r="Q22" s="66">
        <f t="shared" si="7"/>
        <v>11</v>
      </c>
      <c r="R22" s="65">
        <f>VLOOKUP($A22,'Return Data'!$B$7:$R$1700,16,0)</f>
        <v>7.0121000000000002</v>
      </c>
      <c r="S22" s="67">
        <f t="shared" si="6"/>
        <v>16</v>
      </c>
    </row>
    <row r="23" spans="1:19" x14ac:dyDescent="0.3">
      <c r="A23" s="82" t="s">
        <v>656</v>
      </c>
      <c r="B23" s="64">
        <f>VLOOKUP($A23,'Return Data'!$B$7:$R$1700,3,0)</f>
        <v>44026</v>
      </c>
      <c r="C23" s="65">
        <f>VLOOKUP($A23,'Return Data'!$B$7:$R$1700,4,0)</f>
        <v>11.8034</v>
      </c>
      <c r="D23" s="65">
        <f>VLOOKUP($A23,'Return Data'!$B$7:$R$1700,9,0)</f>
        <v>24.782499999999999</v>
      </c>
      <c r="E23" s="66">
        <f t="shared" si="0"/>
        <v>10</v>
      </c>
      <c r="F23" s="65">
        <f>VLOOKUP($A23,'Return Data'!$B$7:$R$1700,10,0)</f>
        <v>24.019100000000002</v>
      </c>
      <c r="G23" s="66">
        <f t="shared" si="1"/>
        <v>8</v>
      </c>
      <c r="H23" s="65">
        <f>VLOOKUP($A23,'Return Data'!$B$7:$R$1700,11,0)</f>
        <v>14.809900000000001</v>
      </c>
      <c r="I23" s="66">
        <f t="shared" si="2"/>
        <v>10</v>
      </c>
      <c r="J23" s="65">
        <f>VLOOKUP($A23,'Return Data'!$B$7:$R$1700,12,0)</f>
        <v>12.590999999999999</v>
      </c>
      <c r="K23" s="66">
        <f t="shared" si="3"/>
        <v>9</v>
      </c>
      <c r="L23" s="65">
        <f>VLOOKUP($A23,'Return Data'!$B$7:$R$1700,13,0)</f>
        <v>12.0283</v>
      </c>
      <c r="M23" s="66">
        <f t="shared" si="4"/>
        <v>9</v>
      </c>
      <c r="N23" s="65"/>
      <c r="O23" s="66"/>
      <c r="P23" s="65"/>
      <c r="Q23" s="66"/>
      <c r="R23" s="65">
        <f>VLOOKUP($A23,'Return Data'!$B$7:$R$1700,16,0)</f>
        <v>12.120100000000001</v>
      </c>
      <c r="S23" s="67">
        <f t="shared" si="6"/>
        <v>1</v>
      </c>
    </row>
    <row r="24" spans="1:19" x14ac:dyDescent="0.3">
      <c r="A24" s="82" t="s">
        <v>657</v>
      </c>
      <c r="B24" s="64">
        <f>VLOOKUP($A24,'Return Data'!$B$7:$R$1700,3,0)</f>
        <v>44026</v>
      </c>
      <c r="C24" s="65">
        <f>VLOOKUP($A24,'Return Data'!$B$7:$R$1700,4,0)</f>
        <v>30.3125</v>
      </c>
      <c r="D24" s="65">
        <f>VLOOKUP($A24,'Return Data'!$B$7:$R$1700,9,0)</f>
        <v>24.931899999999999</v>
      </c>
      <c r="E24" s="66">
        <f t="shared" si="0"/>
        <v>9</v>
      </c>
      <c r="F24" s="65">
        <f>VLOOKUP($A24,'Return Data'!$B$7:$R$1700,10,0)</f>
        <v>23.680800000000001</v>
      </c>
      <c r="G24" s="66">
        <f t="shared" si="1"/>
        <v>9</v>
      </c>
      <c r="H24" s="65">
        <f>VLOOKUP($A24,'Return Data'!$B$7:$R$1700,11,0)</f>
        <v>14.956200000000001</v>
      </c>
      <c r="I24" s="66">
        <f t="shared" si="2"/>
        <v>8</v>
      </c>
      <c r="J24" s="65">
        <f>VLOOKUP($A24,'Return Data'!$B$7:$R$1700,12,0)</f>
        <v>13.005599999999999</v>
      </c>
      <c r="K24" s="66">
        <f t="shared" si="3"/>
        <v>6</v>
      </c>
      <c r="L24" s="65">
        <f>VLOOKUP($A24,'Return Data'!$B$7:$R$1700,13,0)</f>
        <v>12.791399999999999</v>
      </c>
      <c r="M24" s="66">
        <f t="shared" si="4"/>
        <v>3</v>
      </c>
      <c r="N24" s="65">
        <f>VLOOKUP($A24,'Return Data'!$B$7:$R$1700,17,0)</f>
        <v>11.731199999999999</v>
      </c>
      <c r="O24" s="66">
        <f t="shared" si="5"/>
        <v>2</v>
      </c>
      <c r="P24" s="65">
        <f>VLOOKUP($A24,'Return Data'!$B$7:$R$1700,14,0)</f>
        <v>8.4263999999999992</v>
      </c>
      <c r="Q24" s="66">
        <f t="shared" si="7"/>
        <v>7</v>
      </c>
      <c r="R24" s="65">
        <f>VLOOKUP($A24,'Return Data'!$B$7:$R$1700,16,0)</f>
        <v>7.3930999999999996</v>
      </c>
      <c r="S24" s="67">
        <f t="shared" si="6"/>
        <v>15</v>
      </c>
    </row>
    <row r="25" spans="1:19" x14ac:dyDescent="0.3">
      <c r="A25" s="82" t="s">
        <v>660</v>
      </c>
      <c r="B25" s="64">
        <f>VLOOKUP($A25,'Return Data'!$B$7:$R$1700,3,0)</f>
        <v>44026</v>
      </c>
      <c r="C25" s="65">
        <f>VLOOKUP($A25,'Return Data'!$B$7:$R$1700,4,0)</f>
        <v>197.63759999999999</v>
      </c>
      <c r="D25" s="65">
        <f>VLOOKUP($A25,'Return Data'!$B$7:$R$1700,9,0)</f>
        <v>-144.5729</v>
      </c>
      <c r="E25" s="66">
        <f t="shared" si="0"/>
        <v>20</v>
      </c>
      <c r="F25" s="65">
        <f>VLOOKUP($A25,'Return Data'!$B$7:$R$1700,10,0)</f>
        <v>-50.286200000000001</v>
      </c>
      <c r="G25" s="66">
        <f t="shared" si="1"/>
        <v>20</v>
      </c>
      <c r="H25" s="65">
        <f>VLOOKUP($A25,'Return Data'!$B$7:$R$1700,11,0)</f>
        <v>-25.4194</v>
      </c>
      <c r="I25" s="66">
        <f t="shared" si="2"/>
        <v>20</v>
      </c>
      <c r="J25" s="65">
        <f>VLOOKUP($A25,'Return Data'!$B$7:$R$1700,12,0)</f>
        <v>-16.884399999999999</v>
      </c>
      <c r="K25" s="66">
        <f t="shared" si="3"/>
        <v>20</v>
      </c>
      <c r="L25" s="65">
        <f>VLOOKUP($A25,'Return Data'!$B$7:$R$1700,13,0)</f>
        <v>-18.694400000000002</v>
      </c>
      <c r="M25" s="66">
        <f t="shared" si="4"/>
        <v>20</v>
      </c>
      <c r="N25" s="65"/>
      <c r="O25" s="66"/>
      <c r="P25" s="65"/>
      <c r="Q25" s="66"/>
      <c r="R25" s="65">
        <f>VLOOKUP($A25,'Return Data'!$B$7:$R$1700,16,0)</f>
        <v>-17.187200000000001</v>
      </c>
      <c r="S25" s="67">
        <f t="shared" si="6"/>
        <v>20</v>
      </c>
    </row>
    <row r="26" spans="1:19" x14ac:dyDescent="0.3">
      <c r="A26" s="82" t="s">
        <v>662</v>
      </c>
      <c r="B26" s="64">
        <f>VLOOKUP($A26,'Return Data'!$B$7:$R$1700,3,0)</f>
        <v>44026</v>
      </c>
      <c r="C26" s="65">
        <f>VLOOKUP($A26,'Return Data'!$B$7:$R$1700,4,0)</f>
        <v>11.7247</v>
      </c>
      <c r="D26" s="65">
        <f>VLOOKUP($A26,'Return Data'!$B$7:$R$1700,9,0)</f>
        <v>32.045499999999997</v>
      </c>
      <c r="E26" s="66">
        <f t="shared" si="0"/>
        <v>2</v>
      </c>
      <c r="F26" s="65">
        <f>VLOOKUP($A26,'Return Data'!$B$7:$R$1700,10,0)</f>
        <v>26.337900000000001</v>
      </c>
      <c r="G26" s="66">
        <f t="shared" si="1"/>
        <v>5</v>
      </c>
      <c r="H26" s="65">
        <f>VLOOKUP($A26,'Return Data'!$B$7:$R$1700,11,0)</f>
        <v>14.936400000000001</v>
      </c>
      <c r="I26" s="66">
        <f t="shared" si="2"/>
        <v>9</v>
      </c>
      <c r="J26" s="65">
        <f>VLOOKUP($A26,'Return Data'!$B$7:$R$1700,12,0)</f>
        <v>12.777699999999999</v>
      </c>
      <c r="K26" s="66">
        <f t="shared" si="3"/>
        <v>8</v>
      </c>
      <c r="L26" s="65">
        <f>VLOOKUP($A26,'Return Data'!$B$7:$R$1700,13,0)</f>
        <v>12.8977</v>
      </c>
      <c r="M26" s="66">
        <f t="shared" si="4"/>
        <v>2</v>
      </c>
      <c r="N26" s="65">
        <f>VLOOKUP($A26,'Return Data'!$B$7:$R$1700,17,0)</f>
        <v>7.6443000000000003</v>
      </c>
      <c r="O26" s="66">
        <f t="shared" si="5"/>
        <v>14</v>
      </c>
      <c r="P26" s="65"/>
      <c r="Q26" s="66"/>
      <c r="R26" s="65">
        <f>VLOOKUP($A26,'Return Data'!$B$7:$R$1700,16,0)</f>
        <v>7.7195999999999998</v>
      </c>
      <c r="S26" s="67">
        <f t="shared" si="6"/>
        <v>11</v>
      </c>
    </row>
    <row r="27" spans="1:19" x14ac:dyDescent="0.3">
      <c r="A27" s="82" t="s">
        <v>664</v>
      </c>
      <c r="B27" s="64">
        <f>VLOOKUP($A27,'Return Data'!$B$7:$R$1700,3,0)</f>
        <v>44026</v>
      </c>
      <c r="C27" s="65">
        <f>VLOOKUP($A27,'Return Data'!$B$7:$R$1700,4,0)</f>
        <v>12.333600000000001</v>
      </c>
      <c r="D27" s="65">
        <f>VLOOKUP($A27,'Return Data'!$B$7:$R$1700,9,0)</f>
        <v>26.350999999999999</v>
      </c>
      <c r="E27" s="66">
        <f t="shared" si="0"/>
        <v>7</v>
      </c>
      <c r="F27" s="65">
        <f>VLOOKUP($A27,'Return Data'!$B$7:$R$1700,10,0)</f>
        <v>26.498699999999999</v>
      </c>
      <c r="G27" s="66">
        <f t="shared" si="1"/>
        <v>3</v>
      </c>
      <c r="H27" s="65">
        <f>VLOOKUP($A27,'Return Data'!$B$7:$R$1700,11,0)</f>
        <v>15.306800000000001</v>
      </c>
      <c r="I27" s="66">
        <f t="shared" si="2"/>
        <v>6</v>
      </c>
      <c r="J27" s="65">
        <f>VLOOKUP($A27,'Return Data'!$B$7:$R$1700,12,0)</f>
        <v>13.068899999999999</v>
      </c>
      <c r="K27" s="66">
        <f t="shared" si="3"/>
        <v>5</v>
      </c>
      <c r="L27" s="65">
        <f>VLOOKUP($A27,'Return Data'!$B$7:$R$1700,13,0)</f>
        <v>12.307600000000001</v>
      </c>
      <c r="M27" s="66">
        <f t="shared" si="4"/>
        <v>5</v>
      </c>
      <c r="N27" s="65"/>
      <c r="O27" s="66"/>
      <c r="P27" s="65"/>
      <c r="Q27" s="66"/>
      <c r="R27" s="65">
        <f>VLOOKUP($A27,'Return Data'!$B$7:$R$1700,16,0)</f>
        <v>11.4534</v>
      </c>
      <c r="S27" s="67">
        <f t="shared" si="6"/>
        <v>3</v>
      </c>
    </row>
    <row r="28" spans="1:19" x14ac:dyDescent="0.3">
      <c r="A28" s="83"/>
      <c r="B28" s="84"/>
      <c r="C28" s="84"/>
      <c r="D28" s="85"/>
      <c r="E28" s="84"/>
      <c r="F28" s="85"/>
      <c r="G28" s="84"/>
      <c r="H28" s="85"/>
      <c r="I28" s="84"/>
      <c r="J28" s="85"/>
      <c r="K28" s="84"/>
      <c r="L28" s="85"/>
      <c r="M28" s="84"/>
      <c r="N28" s="85"/>
      <c r="O28" s="84"/>
      <c r="P28" s="85"/>
      <c r="Q28" s="84"/>
      <c r="R28" s="85"/>
      <c r="S28" s="86"/>
    </row>
    <row r="29" spans="1:19" x14ac:dyDescent="0.3">
      <c r="A29" s="87" t="s">
        <v>27</v>
      </c>
      <c r="B29" s="88"/>
      <c r="C29" s="88"/>
      <c r="D29" s="89">
        <f>AVERAGE(D8:D27)</f>
        <v>16.833599999999997</v>
      </c>
      <c r="E29" s="88"/>
      <c r="F29" s="89">
        <f>AVERAGE(F8:F27)</f>
        <v>19.607485</v>
      </c>
      <c r="G29" s="88"/>
      <c r="H29" s="89">
        <f>AVERAGE(H8:H27)</f>
        <v>12.204690000000001</v>
      </c>
      <c r="I29" s="88"/>
      <c r="J29" s="89">
        <f>AVERAGE(J8:J27)</f>
        <v>10.811035</v>
      </c>
      <c r="K29" s="88"/>
      <c r="L29" s="89">
        <f>AVERAGE(L8:L27)</f>
        <v>9.898970000000002</v>
      </c>
      <c r="M29" s="88"/>
      <c r="N29" s="89">
        <f>AVERAGE(N8:N27)</f>
        <v>9.3655187499999997</v>
      </c>
      <c r="O29" s="88"/>
      <c r="P29" s="89">
        <f>AVERAGE(P8:P27)</f>
        <v>7.6616928571428575</v>
      </c>
      <c r="Q29" s="88"/>
      <c r="R29" s="89">
        <f>AVERAGE(R8:R27)</f>
        <v>7.2214399999999994</v>
      </c>
      <c r="S29" s="90"/>
    </row>
    <row r="30" spans="1:19" x14ac:dyDescent="0.3">
      <c r="A30" s="87" t="s">
        <v>28</v>
      </c>
      <c r="B30" s="88"/>
      <c r="C30" s="88"/>
      <c r="D30" s="89">
        <f>MIN(D8:D27)</f>
        <v>-144.5729</v>
      </c>
      <c r="E30" s="88"/>
      <c r="F30" s="89">
        <f>MIN(F8:F27)</f>
        <v>-50.286200000000001</v>
      </c>
      <c r="G30" s="88"/>
      <c r="H30" s="89">
        <f>MIN(H8:H27)</f>
        <v>-25.4194</v>
      </c>
      <c r="I30" s="88"/>
      <c r="J30" s="89">
        <f>MIN(J8:J27)</f>
        <v>-16.884399999999999</v>
      </c>
      <c r="K30" s="88"/>
      <c r="L30" s="89">
        <f>MIN(L8:L27)</f>
        <v>-18.694400000000002</v>
      </c>
      <c r="M30" s="88"/>
      <c r="N30" s="89">
        <f>MIN(N8:N27)</f>
        <v>2.0272000000000001</v>
      </c>
      <c r="O30" s="88"/>
      <c r="P30" s="89">
        <f>MIN(P8:P27)</f>
        <v>2.6985000000000001</v>
      </c>
      <c r="Q30" s="88"/>
      <c r="R30" s="89">
        <f>MIN(R8:R27)</f>
        <v>-17.187200000000001</v>
      </c>
      <c r="S30" s="90"/>
    </row>
    <row r="31" spans="1:19" ht="15" thickBot="1" x14ac:dyDescent="0.35">
      <c r="A31" s="91" t="s">
        <v>29</v>
      </c>
      <c r="B31" s="92"/>
      <c r="C31" s="92"/>
      <c r="D31" s="93">
        <f>MAX(D8:D27)</f>
        <v>33.355499999999999</v>
      </c>
      <c r="E31" s="92"/>
      <c r="F31" s="93">
        <f>MAX(F8:F27)</f>
        <v>35.864100000000001</v>
      </c>
      <c r="G31" s="92"/>
      <c r="H31" s="93">
        <f>MAX(H8:H27)</f>
        <v>20.257999999999999</v>
      </c>
      <c r="I31" s="92"/>
      <c r="J31" s="93">
        <f>MAX(J8:J27)</f>
        <v>16.7544</v>
      </c>
      <c r="K31" s="92"/>
      <c r="L31" s="93">
        <f>MAX(L8:L27)</f>
        <v>13.148300000000001</v>
      </c>
      <c r="M31" s="92"/>
      <c r="N31" s="93">
        <f>MAX(N8:N27)</f>
        <v>13.5626</v>
      </c>
      <c r="O31" s="92"/>
      <c r="P31" s="93">
        <f>MAX(P8:P27)</f>
        <v>9.9383999999999997</v>
      </c>
      <c r="Q31" s="92"/>
      <c r="R31" s="93">
        <f>MAX(R8:R27)</f>
        <v>12.120100000000001</v>
      </c>
      <c r="S31" s="94"/>
    </row>
    <row r="32" spans="1:19" x14ac:dyDescent="0.3">
      <c r="A32" s="112" t="s">
        <v>434</v>
      </c>
    </row>
    <row r="33" spans="1:1" x14ac:dyDescent="0.3">
      <c r="A33" s="14" t="s">
        <v>340</v>
      </c>
    </row>
  </sheetData>
  <sheetProtection algorithmName="SHA-512" hashValue="NF97vZYt0sUy9a98S27ZmG4XAlXhnPM6nOnr+iSFBLkjVVd6Tcqpsbnbe5HwVbf0rZ941dVrB8ye5wIukvzw0g==" saltValue="St/WTLiFdACGsSwLkNgeS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3D3A0C25-9E2C-41D3-8CE1-1E0E826F1B38}"/>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S43"/>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51.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348</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13" t="s">
        <v>0</v>
      </c>
      <c r="E6" s="13" t="s">
        <v>10</v>
      </c>
      <c r="F6" s="13" t="s">
        <v>0</v>
      </c>
      <c r="G6" s="13" t="s">
        <v>10</v>
      </c>
      <c r="H6" s="13" t="s">
        <v>0</v>
      </c>
      <c r="I6" s="13" t="s">
        <v>10</v>
      </c>
      <c r="J6" s="13" t="s">
        <v>0</v>
      </c>
      <c r="K6" s="13" t="s">
        <v>10</v>
      </c>
      <c r="L6" s="57" t="s">
        <v>430</v>
      </c>
      <c r="M6" s="57" t="s">
        <v>10</v>
      </c>
      <c r="N6" s="57" t="s">
        <v>431</v>
      </c>
      <c r="O6" s="57" t="s">
        <v>10</v>
      </c>
      <c r="P6" s="57" t="s">
        <v>431</v>
      </c>
      <c r="Q6" s="57" t="s">
        <v>10</v>
      </c>
      <c r="R6" s="13" t="s">
        <v>431</v>
      </c>
      <c r="S6" s="18" t="s">
        <v>10</v>
      </c>
    </row>
    <row r="7" spans="1:19" x14ac:dyDescent="0.3">
      <c r="A7" s="40"/>
      <c r="B7" s="37"/>
      <c r="C7" s="38"/>
      <c r="D7" s="43"/>
      <c r="E7" s="39"/>
      <c r="F7" s="43"/>
      <c r="G7" s="39"/>
      <c r="H7" s="43"/>
      <c r="I7" s="39"/>
      <c r="J7" s="43"/>
      <c r="K7" s="39"/>
      <c r="L7" s="43"/>
      <c r="M7" s="39"/>
      <c r="N7" s="43"/>
      <c r="O7" s="39"/>
      <c r="P7" s="43"/>
      <c r="Q7" s="39"/>
      <c r="R7" s="43"/>
      <c r="S7" s="41"/>
    </row>
    <row r="8" spans="1:19" x14ac:dyDescent="0.3">
      <c r="A8" s="82" t="s">
        <v>53</v>
      </c>
      <c r="B8" s="64">
        <f>VLOOKUP($A8,'Return Data'!$B$7:$R$1700,3,0)</f>
        <v>44026</v>
      </c>
      <c r="C8" s="65">
        <f>VLOOKUP($A8,'Return Data'!$B$7:$R$1700,4,0)</f>
        <v>34.590600000000002</v>
      </c>
      <c r="D8" s="65">
        <f>VLOOKUP($A8,'Return Data'!$B$7:$R$1700,9,0)</f>
        <v>34.786000000000001</v>
      </c>
      <c r="E8" s="66">
        <f t="shared" ref="E8:E37" si="0">RANK(D8,D$8:D$37,0)</f>
        <v>2</v>
      </c>
      <c r="F8" s="65">
        <f>VLOOKUP($A8,'Return Data'!$B$7:$R$1700,10,0)</f>
        <v>21.6496</v>
      </c>
      <c r="G8" s="66">
        <f t="shared" ref="G8:G37" si="1">RANK(F8,F$8:F$37,0)</f>
        <v>14</v>
      </c>
      <c r="H8" s="65">
        <f>VLOOKUP($A8,'Return Data'!$B$7:$R$1700,11,0)</f>
        <v>12.9682</v>
      </c>
      <c r="I8" s="66">
        <f t="shared" ref="I8:I35" si="2">RANK(H8,H$8:H$37,0)</f>
        <v>19</v>
      </c>
      <c r="J8" s="65">
        <f>VLOOKUP($A8,'Return Data'!$B$7:$R$1700,12,0)</f>
        <v>3.0284</v>
      </c>
      <c r="K8" s="66">
        <f>RANK(J8,J$8:J$37,0)</f>
        <v>27</v>
      </c>
      <c r="L8" s="65">
        <f>VLOOKUP($A8,'Return Data'!$B$7:$R$1700,13,0)</f>
        <v>1.6265000000000001</v>
      </c>
      <c r="M8" s="66">
        <f>RANK(L8,L$8:L$37,0)</f>
        <v>27</v>
      </c>
      <c r="N8" s="65">
        <f>VLOOKUP($A8,'Return Data'!$B$7:$R$1700,17,0)</f>
        <v>5.6379000000000001</v>
      </c>
      <c r="O8" s="66">
        <f>RANK(N8,N$8:N$37,0)</f>
        <v>23</v>
      </c>
      <c r="P8" s="65">
        <f>VLOOKUP($A8,'Return Data'!$B$7:$R$1700,14,0)</f>
        <v>3.7528000000000001</v>
      </c>
      <c r="Q8" s="66">
        <f>RANK(P8,P$8:P$37,0)</f>
        <v>25</v>
      </c>
      <c r="R8" s="65">
        <f>VLOOKUP($A8,'Return Data'!$B$7:$R$1700,16,0)</f>
        <v>7.9512</v>
      </c>
      <c r="S8" s="67">
        <f t="shared" ref="S8:S37" si="3">RANK(R8,R$8:R$37,0)</f>
        <v>23</v>
      </c>
    </row>
    <row r="9" spans="1:19" x14ac:dyDescent="0.3">
      <c r="A9" s="82" t="s">
        <v>54</v>
      </c>
      <c r="B9" s="64">
        <f>VLOOKUP($A9,'Return Data'!$B$7:$R$1700,3,0)</f>
        <v>44026</v>
      </c>
      <c r="C9" s="65">
        <f>VLOOKUP($A9,'Return Data'!$B$7:$R$1700,4,0)</f>
        <v>1.4522999999999999</v>
      </c>
      <c r="D9" s="65">
        <f>VLOOKUP($A9,'Return Data'!$B$7:$R$1700,9,0)</f>
        <v>0</v>
      </c>
      <c r="E9" s="66">
        <f t="shared" si="0"/>
        <v>30</v>
      </c>
      <c r="F9" s="65">
        <f>VLOOKUP($A9,'Return Data'!$B$7:$R$1700,10,0)</f>
        <v>0</v>
      </c>
      <c r="G9" s="66">
        <f t="shared" si="1"/>
        <v>30</v>
      </c>
      <c r="H9" s="65">
        <f>VLOOKUP($A9,'Return Data'!$B$7:$R$1700,11,0)</f>
        <v>-49.935099999999998</v>
      </c>
      <c r="I9" s="66">
        <f t="shared" si="2"/>
        <v>29</v>
      </c>
      <c r="J9" s="65"/>
      <c r="K9" s="66"/>
      <c r="L9" s="65"/>
      <c r="M9" s="66"/>
      <c r="N9" s="65"/>
      <c r="O9" s="66"/>
      <c r="P9" s="65"/>
      <c r="Q9" s="66"/>
      <c r="R9" s="65">
        <f>VLOOKUP($A9,'Return Data'!$B$7:$R$1700,16,0)</f>
        <v>-37.663400000000003</v>
      </c>
      <c r="S9" s="67">
        <f t="shared" si="3"/>
        <v>30</v>
      </c>
    </row>
    <row r="10" spans="1:19" x14ac:dyDescent="0.3">
      <c r="A10" s="82" t="s">
        <v>55</v>
      </c>
      <c r="B10" s="64">
        <f>VLOOKUP($A10,'Return Data'!$B$7:$R$1700,3,0)</f>
        <v>44026</v>
      </c>
      <c r="C10" s="65">
        <f>VLOOKUP($A10,'Return Data'!$B$7:$R$1700,4,0)</f>
        <v>24.3307</v>
      </c>
      <c r="D10" s="65">
        <f>VLOOKUP($A10,'Return Data'!$B$7:$R$1700,9,0)</f>
        <v>34.146099999999997</v>
      </c>
      <c r="E10" s="66">
        <f t="shared" si="0"/>
        <v>3</v>
      </c>
      <c r="F10" s="65">
        <f>VLOOKUP($A10,'Return Data'!$B$7:$R$1700,10,0)</f>
        <v>35.314399999999999</v>
      </c>
      <c r="G10" s="66">
        <f t="shared" si="1"/>
        <v>1</v>
      </c>
      <c r="H10" s="65">
        <f>VLOOKUP($A10,'Return Data'!$B$7:$R$1700,11,0)</f>
        <v>20.746500000000001</v>
      </c>
      <c r="I10" s="66">
        <f t="shared" si="2"/>
        <v>3</v>
      </c>
      <c r="J10" s="65">
        <f>VLOOKUP($A10,'Return Data'!$B$7:$R$1700,12,0)</f>
        <v>16.956199999999999</v>
      </c>
      <c r="K10" s="66">
        <f t="shared" ref="K10:K35" si="4">RANK(J10,J$8:J$37,0)</f>
        <v>1</v>
      </c>
      <c r="L10" s="65">
        <f>VLOOKUP($A10,'Return Data'!$B$7:$R$1700,13,0)</f>
        <v>14.2516</v>
      </c>
      <c r="M10" s="66">
        <f t="shared" ref="M10:M35" si="5">RANK(L10,L$8:L$37,0)</f>
        <v>2</v>
      </c>
      <c r="N10" s="65">
        <f>VLOOKUP($A10,'Return Data'!$B$7:$R$1700,17,0)</f>
        <v>13.7349</v>
      </c>
      <c r="O10" s="66">
        <f t="shared" ref="O10:O22" si="6">RANK(N10,N$8:N$37,0)</f>
        <v>3</v>
      </c>
      <c r="P10" s="65">
        <f>VLOOKUP($A10,'Return Data'!$B$7:$R$1700,14,0)</f>
        <v>9.8472000000000008</v>
      </c>
      <c r="Q10" s="66">
        <f t="shared" ref="Q10:Q22" si="7">RANK(P10,P$8:P$37,0)</f>
        <v>2</v>
      </c>
      <c r="R10" s="65">
        <f>VLOOKUP($A10,'Return Data'!$B$7:$R$1700,16,0)</f>
        <v>10.2592</v>
      </c>
      <c r="S10" s="67">
        <f t="shared" si="3"/>
        <v>3</v>
      </c>
    </row>
    <row r="11" spans="1:19" x14ac:dyDescent="0.3">
      <c r="A11" s="82" t="s">
        <v>56</v>
      </c>
      <c r="B11" s="64">
        <f>VLOOKUP($A11,'Return Data'!$B$7:$R$1700,3,0)</f>
        <v>44026</v>
      </c>
      <c r="C11" s="65">
        <f>VLOOKUP($A11,'Return Data'!$B$7:$R$1700,4,0)</f>
        <v>18.5181</v>
      </c>
      <c r="D11" s="65">
        <f>VLOOKUP($A11,'Return Data'!$B$7:$R$1700,9,0)</f>
        <v>15.812099999999999</v>
      </c>
      <c r="E11" s="66">
        <f t="shared" si="0"/>
        <v>18</v>
      </c>
      <c r="F11" s="65">
        <f>VLOOKUP($A11,'Return Data'!$B$7:$R$1700,10,0)</f>
        <v>14.773300000000001</v>
      </c>
      <c r="G11" s="66">
        <f t="shared" si="1"/>
        <v>23</v>
      </c>
      <c r="H11" s="65">
        <f>VLOOKUP($A11,'Return Data'!$B$7:$R$1700,11,0)</f>
        <v>12.141400000000001</v>
      </c>
      <c r="I11" s="66">
        <f t="shared" si="2"/>
        <v>21</v>
      </c>
      <c r="J11" s="65">
        <f>VLOOKUP($A11,'Return Data'!$B$7:$R$1700,12,0)</f>
        <v>9.0998000000000001</v>
      </c>
      <c r="K11" s="66">
        <f t="shared" si="4"/>
        <v>22</v>
      </c>
      <c r="L11" s="65">
        <f>VLOOKUP($A11,'Return Data'!$B$7:$R$1700,13,0)</f>
        <v>7.2389000000000001</v>
      </c>
      <c r="M11" s="66">
        <f t="shared" si="5"/>
        <v>24</v>
      </c>
      <c r="N11" s="65">
        <f>VLOOKUP($A11,'Return Data'!$B$7:$R$1700,17,0)</f>
        <v>3.9148000000000001</v>
      </c>
      <c r="O11" s="66">
        <f t="shared" si="6"/>
        <v>26</v>
      </c>
      <c r="P11" s="65">
        <f>VLOOKUP($A11,'Return Data'!$B$7:$R$1700,14,0)</f>
        <v>3.7463000000000002</v>
      </c>
      <c r="Q11" s="66">
        <f t="shared" si="7"/>
        <v>26</v>
      </c>
      <c r="R11" s="65">
        <f>VLOOKUP($A11,'Return Data'!$B$7:$R$1700,16,0)</f>
        <v>7.7770999999999999</v>
      </c>
      <c r="S11" s="67">
        <f t="shared" si="3"/>
        <v>24</v>
      </c>
    </row>
    <row r="12" spans="1:19" x14ac:dyDescent="0.3">
      <c r="A12" s="82" t="s">
        <v>57</v>
      </c>
      <c r="B12" s="64">
        <f>VLOOKUP($A12,'Return Data'!$B$7:$R$1700,3,0)</f>
        <v>44026</v>
      </c>
      <c r="C12" s="65">
        <f>VLOOKUP($A12,'Return Data'!$B$7:$R$1700,4,0)</f>
        <v>37.594299999999997</v>
      </c>
      <c r="D12" s="65">
        <f>VLOOKUP($A12,'Return Data'!$B$7:$R$1700,9,0)</f>
        <v>10.0114</v>
      </c>
      <c r="E12" s="66">
        <f t="shared" si="0"/>
        <v>24</v>
      </c>
      <c r="F12" s="65">
        <f>VLOOKUP($A12,'Return Data'!$B$7:$R$1700,10,0)</f>
        <v>19.913699999999999</v>
      </c>
      <c r="G12" s="66">
        <f t="shared" si="1"/>
        <v>19</v>
      </c>
      <c r="H12" s="65">
        <f>VLOOKUP($A12,'Return Data'!$B$7:$R$1700,11,0)</f>
        <v>16.132000000000001</v>
      </c>
      <c r="I12" s="66">
        <f t="shared" si="2"/>
        <v>12</v>
      </c>
      <c r="J12" s="65">
        <f>VLOOKUP($A12,'Return Data'!$B$7:$R$1700,12,0)</f>
        <v>12.071099999999999</v>
      </c>
      <c r="K12" s="66">
        <f t="shared" si="4"/>
        <v>14</v>
      </c>
      <c r="L12" s="65">
        <f>VLOOKUP($A12,'Return Data'!$B$7:$R$1700,13,0)</f>
        <v>9.9316999999999993</v>
      </c>
      <c r="M12" s="66">
        <f t="shared" si="5"/>
        <v>14</v>
      </c>
      <c r="N12" s="65">
        <f>VLOOKUP($A12,'Return Data'!$B$7:$R$1700,17,0)</f>
        <v>10.4429</v>
      </c>
      <c r="O12" s="66">
        <f t="shared" si="6"/>
        <v>16</v>
      </c>
      <c r="P12" s="65">
        <f>VLOOKUP($A12,'Return Data'!$B$7:$R$1700,14,0)</f>
        <v>7.5171999999999999</v>
      </c>
      <c r="Q12" s="66">
        <f t="shared" si="7"/>
        <v>15</v>
      </c>
      <c r="R12" s="65">
        <f>VLOOKUP($A12,'Return Data'!$B$7:$R$1700,16,0)</f>
        <v>9.3344000000000005</v>
      </c>
      <c r="S12" s="67">
        <f t="shared" si="3"/>
        <v>14</v>
      </c>
    </row>
    <row r="13" spans="1:19" x14ac:dyDescent="0.3">
      <c r="A13" s="82" t="s">
        <v>58</v>
      </c>
      <c r="B13" s="64">
        <f>VLOOKUP($A13,'Return Data'!$B$7:$R$1700,3,0)</f>
        <v>44026</v>
      </c>
      <c r="C13" s="65">
        <f>VLOOKUP($A13,'Return Data'!$B$7:$R$1700,4,0)</f>
        <v>24.7256</v>
      </c>
      <c r="D13" s="65">
        <f>VLOOKUP($A13,'Return Data'!$B$7:$R$1700,9,0)</f>
        <v>14.4918</v>
      </c>
      <c r="E13" s="66">
        <f t="shared" si="0"/>
        <v>19</v>
      </c>
      <c r="F13" s="65">
        <f>VLOOKUP($A13,'Return Data'!$B$7:$R$1700,10,0)</f>
        <v>24.695699999999999</v>
      </c>
      <c r="G13" s="66">
        <f t="shared" si="1"/>
        <v>10</v>
      </c>
      <c r="H13" s="65">
        <f>VLOOKUP($A13,'Return Data'!$B$7:$R$1700,11,0)</f>
        <v>16.4465</v>
      </c>
      <c r="I13" s="66">
        <f t="shared" si="2"/>
        <v>11</v>
      </c>
      <c r="J13" s="65">
        <f>VLOOKUP($A13,'Return Data'!$B$7:$R$1700,12,0)</f>
        <v>12.302300000000001</v>
      </c>
      <c r="K13" s="66">
        <f t="shared" si="4"/>
        <v>13</v>
      </c>
      <c r="L13" s="65">
        <f>VLOOKUP($A13,'Return Data'!$B$7:$R$1700,13,0)</f>
        <v>9.7135999999999996</v>
      </c>
      <c r="M13" s="66">
        <f t="shared" si="5"/>
        <v>16</v>
      </c>
      <c r="N13" s="65">
        <f>VLOOKUP($A13,'Return Data'!$B$7:$R$1700,17,0)</f>
        <v>10.963800000000001</v>
      </c>
      <c r="O13" s="66">
        <f t="shared" si="6"/>
        <v>14</v>
      </c>
      <c r="P13" s="65">
        <f>VLOOKUP($A13,'Return Data'!$B$7:$R$1700,14,0)</f>
        <v>7.4013999999999998</v>
      </c>
      <c r="Q13" s="66">
        <f t="shared" si="7"/>
        <v>16</v>
      </c>
      <c r="R13" s="65">
        <f>VLOOKUP($A13,'Return Data'!$B$7:$R$1700,16,0)</f>
        <v>9.3973999999999993</v>
      </c>
      <c r="S13" s="67">
        <f t="shared" si="3"/>
        <v>12</v>
      </c>
    </row>
    <row r="14" spans="1:19" x14ac:dyDescent="0.3">
      <c r="A14" s="82" t="s">
        <v>59</v>
      </c>
      <c r="B14" s="64">
        <f>VLOOKUP($A14,'Return Data'!$B$7:$R$1700,3,0)</f>
        <v>44026</v>
      </c>
      <c r="C14" s="65">
        <f>VLOOKUP($A14,'Return Data'!$B$7:$R$1700,4,0)</f>
        <v>2659.1567</v>
      </c>
      <c r="D14" s="65">
        <f>VLOOKUP($A14,'Return Data'!$B$7:$R$1700,9,0)</f>
        <v>16.3306</v>
      </c>
      <c r="E14" s="66">
        <f t="shared" si="0"/>
        <v>17</v>
      </c>
      <c r="F14" s="65">
        <f>VLOOKUP($A14,'Return Data'!$B$7:$R$1700,10,0)</f>
        <v>27.436299999999999</v>
      </c>
      <c r="G14" s="66">
        <f t="shared" si="1"/>
        <v>4</v>
      </c>
      <c r="H14" s="65">
        <f>VLOOKUP($A14,'Return Data'!$B$7:$R$1700,11,0)</f>
        <v>21.969200000000001</v>
      </c>
      <c r="I14" s="66">
        <f t="shared" si="2"/>
        <v>2</v>
      </c>
      <c r="J14" s="65">
        <f>VLOOKUP($A14,'Return Data'!$B$7:$R$1700,12,0)</f>
        <v>15.854699999999999</v>
      </c>
      <c r="K14" s="66">
        <f t="shared" si="4"/>
        <v>3</v>
      </c>
      <c r="L14" s="65">
        <f>VLOOKUP($A14,'Return Data'!$B$7:$R$1700,13,0)</f>
        <v>15.420299999999999</v>
      </c>
      <c r="M14" s="66">
        <f t="shared" si="5"/>
        <v>1</v>
      </c>
      <c r="N14" s="65">
        <f>VLOOKUP($A14,'Return Data'!$B$7:$R$1700,17,0)</f>
        <v>13.833</v>
      </c>
      <c r="O14" s="66">
        <f t="shared" si="6"/>
        <v>2</v>
      </c>
      <c r="P14" s="65">
        <f>VLOOKUP($A14,'Return Data'!$B$7:$R$1700,14,0)</f>
        <v>9.1051000000000002</v>
      </c>
      <c r="Q14" s="66">
        <f t="shared" si="7"/>
        <v>6</v>
      </c>
      <c r="R14" s="65">
        <f>VLOOKUP($A14,'Return Data'!$B$7:$R$1700,16,0)</f>
        <v>9.5817999999999994</v>
      </c>
      <c r="S14" s="67">
        <f t="shared" si="3"/>
        <v>10</v>
      </c>
    </row>
    <row r="15" spans="1:19" x14ac:dyDescent="0.3">
      <c r="A15" s="82" t="s">
        <v>60</v>
      </c>
      <c r="B15" s="64">
        <f>VLOOKUP($A15,'Return Data'!$B$7:$R$1700,3,0)</f>
        <v>44026</v>
      </c>
      <c r="C15" s="65">
        <f>VLOOKUP($A15,'Return Data'!$B$7:$R$1700,4,0)</f>
        <v>23.791899999999998</v>
      </c>
      <c r="D15" s="65">
        <f>VLOOKUP($A15,'Return Data'!$B$7:$R$1700,9,0)</f>
        <v>7.8247</v>
      </c>
      <c r="E15" s="66">
        <f t="shared" si="0"/>
        <v>27</v>
      </c>
      <c r="F15" s="65">
        <f>VLOOKUP($A15,'Return Data'!$B$7:$R$1700,10,0)</f>
        <v>9.1440000000000001</v>
      </c>
      <c r="G15" s="66">
        <f t="shared" si="1"/>
        <v>26</v>
      </c>
      <c r="H15" s="65">
        <f>VLOOKUP($A15,'Return Data'!$B$7:$R$1700,11,0)</f>
        <v>11.402100000000001</v>
      </c>
      <c r="I15" s="66">
        <f t="shared" si="2"/>
        <v>22</v>
      </c>
      <c r="J15" s="65">
        <f>VLOOKUP($A15,'Return Data'!$B$7:$R$1700,12,0)</f>
        <v>9.4982000000000006</v>
      </c>
      <c r="K15" s="66">
        <f t="shared" si="4"/>
        <v>20</v>
      </c>
      <c r="L15" s="65">
        <f>VLOOKUP($A15,'Return Data'!$B$7:$R$1700,13,0)</f>
        <v>7.9592999999999998</v>
      </c>
      <c r="M15" s="66">
        <f t="shared" si="5"/>
        <v>23</v>
      </c>
      <c r="N15" s="65">
        <f>VLOOKUP($A15,'Return Data'!$B$7:$R$1700,17,0)</f>
        <v>12.3483</v>
      </c>
      <c r="O15" s="66">
        <f t="shared" si="6"/>
        <v>7</v>
      </c>
      <c r="P15" s="65">
        <f>VLOOKUP($A15,'Return Data'!$B$7:$R$1700,14,0)</f>
        <v>8.468</v>
      </c>
      <c r="Q15" s="66">
        <f t="shared" si="7"/>
        <v>10</v>
      </c>
      <c r="R15" s="65">
        <f>VLOOKUP($A15,'Return Data'!$B$7:$R$1700,16,0)</f>
        <v>8.6921999999999997</v>
      </c>
      <c r="S15" s="67">
        <f t="shared" si="3"/>
        <v>17</v>
      </c>
    </row>
    <row r="16" spans="1:19" x14ac:dyDescent="0.3">
      <c r="A16" s="82" t="s">
        <v>61</v>
      </c>
      <c r="B16" s="64">
        <f>VLOOKUP($A16,'Return Data'!$B$7:$R$1700,3,0)</f>
        <v>44026</v>
      </c>
      <c r="C16" s="65">
        <f>VLOOKUP($A16,'Return Data'!$B$7:$R$1700,4,0)</f>
        <v>70.858599999999996</v>
      </c>
      <c r="D16" s="65">
        <f>VLOOKUP($A16,'Return Data'!$B$7:$R$1700,9,0)</f>
        <v>10.414099999999999</v>
      </c>
      <c r="E16" s="66">
        <f t="shared" si="0"/>
        <v>23</v>
      </c>
      <c r="F16" s="65">
        <f>VLOOKUP($A16,'Return Data'!$B$7:$R$1700,10,0)</f>
        <v>0.57469999999999999</v>
      </c>
      <c r="G16" s="66">
        <f t="shared" si="1"/>
        <v>29</v>
      </c>
      <c r="H16" s="65">
        <f>VLOOKUP($A16,'Return Data'!$B$7:$R$1700,11,0)</f>
        <v>-7.9291999999999998</v>
      </c>
      <c r="I16" s="66">
        <f t="shared" si="2"/>
        <v>28</v>
      </c>
      <c r="J16" s="65">
        <f>VLOOKUP($A16,'Return Data'!$B$7:$R$1700,12,0)</f>
        <v>-2.9615</v>
      </c>
      <c r="K16" s="66">
        <f t="shared" si="4"/>
        <v>28</v>
      </c>
      <c r="L16" s="65">
        <f>VLOOKUP($A16,'Return Data'!$B$7:$R$1700,13,0)</f>
        <v>-0.83160000000000001</v>
      </c>
      <c r="M16" s="66">
        <f t="shared" si="5"/>
        <v>28</v>
      </c>
      <c r="N16" s="65">
        <f>VLOOKUP($A16,'Return Data'!$B$7:$R$1700,17,0)</f>
        <v>4.4928999999999997</v>
      </c>
      <c r="O16" s="66">
        <f t="shared" si="6"/>
        <v>25</v>
      </c>
      <c r="P16" s="65">
        <f>VLOOKUP($A16,'Return Data'!$B$7:$R$1700,14,0)</f>
        <v>5.3982000000000001</v>
      </c>
      <c r="Q16" s="66">
        <f t="shared" si="7"/>
        <v>21</v>
      </c>
      <c r="R16" s="65">
        <f>VLOOKUP($A16,'Return Data'!$B$7:$R$1700,16,0)</f>
        <v>8.2533999999999992</v>
      </c>
      <c r="S16" s="67">
        <f t="shared" si="3"/>
        <v>21</v>
      </c>
    </row>
    <row r="17" spans="1:19" x14ac:dyDescent="0.3">
      <c r="A17" s="82" t="s">
        <v>62</v>
      </c>
      <c r="B17" s="64">
        <f>VLOOKUP($A17,'Return Data'!$B$7:$R$1700,3,0)</f>
        <v>44026</v>
      </c>
      <c r="C17" s="65">
        <f>VLOOKUP($A17,'Return Data'!$B$7:$R$1700,4,0)</f>
        <v>70.068399999999997</v>
      </c>
      <c r="D17" s="65">
        <f>VLOOKUP($A17,'Return Data'!$B$7:$R$1700,9,0)</f>
        <v>25.225999999999999</v>
      </c>
      <c r="E17" s="66">
        <f t="shared" si="0"/>
        <v>7</v>
      </c>
      <c r="F17" s="65">
        <f>VLOOKUP($A17,'Return Data'!$B$7:$R$1700,10,0)</f>
        <v>19.5762</v>
      </c>
      <c r="G17" s="66">
        <f t="shared" si="1"/>
        <v>20</v>
      </c>
      <c r="H17" s="65">
        <f>VLOOKUP($A17,'Return Data'!$B$7:$R$1700,11,0)</f>
        <v>12.683199999999999</v>
      </c>
      <c r="I17" s="66">
        <f t="shared" si="2"/>
        <v>20</v>
      </c>
      <c r="J17" s="65">
        <f>VLOOKUP($A17,'Return Data'!$B$7:$R$1700,12,0)</f>
        <v>11.265700000000001</v>
      </c>
      <c r="K17" s="66">
        <f t="shared" si="4"/>
        <v>18</v>
      </c>
      <c r="L17" s="65">
        <f>VLOOKUP($A17,'Return Data'!$B$7:$R$1700,13,0)</f>
        <v>9.9978999999999996</v>
      </c>
      <c r="M17" s="66">
        <f t="shared" si="5"/>
        <v>13</v>
      </c>
      <c r="N17" s="65">
        <f>VLOOKUP($A17,'Return Data'!$B$7:$R$1700,17,0)</f>
        <v>7.1261000000000001</v>
      </c>
      <c r="O17" s="66">
        <f t="shared" si="6"/>
        <v>21</v>
      </c>
      <c r="P17" s="65">
        <f>VLOOKUP($A17,'Return Data'!$B$7:$R$1700,14,0)</f>
        <v>4.9398999999999997</v>
      </c>
      <c r="Q17" s="66">
        <f t="shared" si="7"/>
        <v>22</v>
      </c>
      <c r="R17" s="65">
        <f>VLOOKUP($A17,'Return Data'!$B$7:$R$1700,16,0)</f>
        <v>8.2797999999999998</v>
      </c>
      <c r="S17" s="67">
        <f t="shared" si="3"/>
        <v>20</v>
      </c>
    </row>
    <row r="18" spans="1:19" x14ac:dyDescent="0.3">
      <c r="A18" s="82" t="s">
        <v>63</v>
      </c>
      <c r="B18" s="64">
        <f>VLOOKUP($A18,'Return Data'!$B$7:$R$1700,3,0)</f>
        <v>44026</v>
      </c>
      <c r="C18" s="65">
        <f>VLOOKUP($A18,'Return Data'!$B$7:$R$1700,4,0)</f>
        <v>29.534500000000001</v>
      </c>
      <c r="D18" s="65">
        <f>VLOOKUP($A18,'Return Data'!$B$7:$R$1700,9,0)</f>
        <v>19.910399999999999</v>
      </c>
      <c r="E18" s="66">
        <f t="shared" si="0"/>
        <v>15</v>
      </c>
      <c r="F18" s="65">
        <f>VLOOKUP($A18,'Return Data'!$B$7:$R$1700,10,0)</f>
        <v>21.518699999999999</v>
      </c>
      <c r="G18" s="66">
        <f t="shared" si="1"/>
        <v>15</v>
      </c>
      <c r="H18" s="65">
        <f>VLOOKUP($A18,'Return Data'!$B$7:$R$1700,11,0)</f>
        <v>14.902799999999999</v>
      </c>
      <c r="I18" s="66">
        <f t="shared" si="2"/>
        <v>14</v>
      </c>
      <c r="J18" s="65">
        <f>VLOOKUP($A18,'Return Data'!$B$7:$R$1700,12,0)</f>
        <v>11.485900000000001</v>
      </c>
      <c r="K18" s="66">
        <f t="shared" si="4"/>
        <v>17</v>
      </c>
      <c r="L18" s="65">
        <f>VLOOKUP($A18,'Return Data'!$B$7:$R$1700,13,0)</f>
        <v>9.7086000000000006</v>
      </c>
      <c r="M18" s="66">
        <f t="shared" si="5"/>
        <v>17</v>
      </c>
      <c r="N18" s="65">
        <f>VLOOKUP($A18,'Return Data'!$B$7:$R$1700,17,0)</f>
        <v>11.774699999999999</v>
      </c>
      <c r="O18" s="66">
        <f t="shared" si="6"/>
        <v>11</v>
      </c>
      <c r="P18" s="65">
        <f>VLOOKUP($A18,'Return Data'!$B$7:$R$1700,14,0)</f>
        <v>7.6822999999999997</v>
      </c>
      <c r="Q18" s="66">
        <f t="shared" si="7"/>
        <v>14</v>
      </c>
      <c r="R18" s="65">
        <f>VLOOKUP($A18,'Return Data'!$B$7:$R$1700,16,0)</f>
        <v>8.4125999999999994</v>
      </c>
      <c r="S18" s="67">
        <f t="shared" si="3"/>
        <v>19</v>
      </c>
    </row>
    <row r="19" spans="1:19" x14ac:dyDescent="0.3">
      <c r="A19" s="82" t="s">
        <v>64</v>
      </c>
      <c r="B19" s="64">
        <f>VLOOKUP($A19,'Return Data'!$B$7:$R$1700,3,0)</f>
        <v>44026</v>
      </c>
      <c r="C19" s="65">
        <f>VLOOKUP($A19,'Return Data'!$B$7:$R$1700,4,0)</f>
        <v>28.033000000000001</v>
      </c>
      <c r="D19" s="65">
        <f>VLOOKUP($A19,'Return Data'!$B$7:$R$1700,9,0)</f>
        <v>23.0002</v>
      </c>
      <c r="E19" s="66">
        <f t="shared" si="0"/>
        <v>11</v>
      </c>
      <c r="F19" s="65">
        <f>VLOOKUP($A19,'Return Data'!$B$7:$R$1700,10,0)</f>
        <v>24.0259</v>
      </c>
      <c r="G19" s="66">
        <f t="shared" si="1"/>
        <v>11</v>
      </c>
      <c r="H19" s="65">
        <f>VLOOKUP($A19,'Return Data'!$B$7:$R$1700,11,0)</f>
        <v>17.4573</v>
      </c>
      <c r="I19" s="66">
        <f t="shared" si="2"/>
        <v>7</v>
      </c>
      <c r="J19" s="65">
        <f>VLOOKUP($A19,'Return Data'!$B$7:$R$1700,12,0)</f>
        <v>15.1541</v>
      </c>
      <c r="K19" s="66">
        <f t="shared" si="4"/>
        <v>4</v>
      </c>
      <c r="L19" s="65">
        <f>VLOOKUP($A19,'Return Data'!$B$7:$R$1700,13,0)</f>
        <v>12.636900000000001</v>
      </c>
      <c r="M19" s="66">
        <f t="shared" si="5"/>
        <v>4</v>
      </c>
      <c r="N19" s="65">
        <f>VLOOKUP($A19,'Return Data'!$B$7:$R$1700,17,0)</f>
        <v>11.829800000000001</v>
      </c>
      <c r="O19" s="66">
        <f t="shared" si="6"/>
        <v>10</v>
      </c>
      <c r="P19" s="65">
        <f>VLOOKUP($A19,'Return Data'!$B$7:$R$1700,14,0)</f>
        <v>8.9342000000000006</v>
      </c>
      <c r="Q19" s="66">
        <f t="shared" si="7"/>
        <v>8</v>
      </c>
      <c r="R19" s="65">
        <f>VLOOKUP($A19,'Return Data'!$B$7:$R$1700,16,0)</f>
        <v>11.283200000000001</v>
      </c>
      <c r="S19" s="67">
        <f t="shared" si="3"/>
        <v>1</v>
      </c>
    </row>
    <row r="20" spans="1:19" x14ac:dyDescent="0.3">
      <c r="A20" s="82" t="s">
        <v>65</v>
      </c>
      <c r="B20" s="64">
        <f>VLOOKUP($A20,'Return Data'!$B$7:$R$1700,3,0)</f>
        <v>44026</v>
      </c>
      <c r="C20" s="65">
        <f>VLOOKUP($A20,'Return Data'!$B$7:$R$1700,4,0)</f>
        <v>17.7134</v>
      </c>
      <c r="D20" s="65">
        <f>VLOOKUP($A20,'Return Data'!$B$7:$R$1700,9,0)</f>
        <v>26.3322</v>
      </c>
      <c r="E20" s="66">
        <f t="shared" si="0"/>
        <v>5</v>
      </c>
      <c r="F20" s="65">
        <f>VLOOKUP($A20,'Return Data'!$B$7:$R$1700,10,0)</f>
        <v>21.351299999999998</v>
      </c>
      <c r="G20" s="66">
        <f t="shared" si="1"/>
        <v>16</v>
      </c>
      <c r="H20" s="65">
        <f>VLOOKUP($A20,'Return Data'!$B$7:$R$1700,11,0)</f>
        <v>13.49</v>
      </c>
      <c r="I20" s="66">
        <f t="shared" si="2"/>
        <v>17</v>
      </c>
      <c r="J20" s="65">
        <f>VLOOKUP($A20,'Return Data'!$B$7:$R$1700,12,0)</f>
        <v>12.5715</v>
      </c>
      <c r="K20" s="66">
        <f t="shared" si="4"/>
        <v>11</v>
      </c>
      <c r="L20" s="65">
        <f>VLOOKUP($A20,'Return Data'!$B$7:$R$1700,13,0)</f>
        <v>9.3186999999999998</v>
      </c>
      <c r="M20" s="66">
        <f t="shared" si="5"/>
        <v>18</v>
      </c>
      <c r="N20" s="65">
        <f>VLOOKUP($A20,'Return Data'!$B$7:$R$1700,17,0)</f>
        <v>9.1021999999999998</v>
      </c>
      <c r="O20" s="66">
        <f t="shared" si="6"/>
        <v>18</v>
      </c>
      <c r="P20" s="65">
        <f>VLOOKUP($A20,'Return Data'!$B$7:$R$1700,14,0)</f>
        <v>6.1043000000000003</v>
      </c>
      <c r="Q20" s="66">
        <f t="shared" si="7"/>
        <v>20</v>
      </c>
      <c r="R20" s="65">
        <f>VLOOKUP($A20,'Return Data'!$B$7:$R$1700,16,0)</f>
        <v>6.7316000000000003</v>
      </c>
      <c r="S20" s="67">
        <f t="shared" si="3"/>
        <v>29</v>
      </c>
    </row>
    <row r="21" spans="1:19" x14ac:dyDescent="0.3">
      <c r="A21" s="82" t="s">
        <v>66</v>
      </c>
      <c r="B21" s="64">
        <f>VLOOKUP($A21,'Return Data'!$B$7:$R$1700,3,0)</f>
        <v>44026</v>
      </c>
      <c r="C21" s="65">
        <f>VLOOKUP($A21,'Return Data'!$B$7:$R$1700,4,0)</f>
        <v>28.4605</v>
      </c>
      <c r="D21" s="65">
        <f>VLOOKUP($A21,'Return Data'!$B$7:$R$1700,9,0)</f>
        <v>20.504999999999999</v>
      </c>
      <c r="E21" s="66">
        <f t="shared" si="0"/>
        <v>14</v>
      </c>
      <c r="F21" s="65">
        <f>VLOOKUP($A21,'Return Data'!$B$7:$R$1700,10,0)</f>
        <v>29.877600000000001</v>
      </c>
      <c r="G21" s="66">
        <f t="shared" si="1"/>
        <v>2</v>
      </c>
      <c r="H21" s="65">
        <f>VLOOKUP($A21,'Return Data'!$B$7:$R$1700,11,0)</f>
        <v>23.539100000000001</v>
      </c>
      <c r="I21" s="66">
        <f t="shared" si="2"/>
        <v>1</v>
      </c>
      <c r="J21" s="65">
        <f>VLOOKUP($A21,'Return Data'!$B$7:$R$1700,12,0)</f>
        <v>16.288699999999999</v>
      </c>
      <c r="K21" s="66">
        <f t="shared" si="4"/>
        <v>2</v>
      </c>
      <c r="L21" s="65">
        <f>VLOOKUP($A21,'Return Data'!$B$7:$R$1700,13,0)</f>
        <v>13.701599999999999</v>
      </c>
      <c r="M21" s="66">
        <f t="shared" si="5"/>
        <v>3</v>
      </c>
      <c r="N21" s="65">
        <f>VLOOKUP($A21,'Return Data'!$B$7:$R$1700,17,0)</f>
        <v>14.5023</v>
      </c>
      <c r="O21" s="66">
        <f t="shared" si="6"/>
        <v>1</v>
      </c>
      <c r="P21" s="65">
        <f>VLOOKUP($A21,'Return Data'!$B$7:$R$1700,14,0)</f>
        <v>9.7212999999999994</v>
      </c>
      <c r="Q21" s="66">
        <f t="shared" si="7"/>
        <v>3</v>
      </c>
      <c r="R21" s="65">
        <f>VLOOKUP($A21,'Return Data'!$B$7:$R$1700,16,0)</f>
        <v>10.235200000000001</v>
      </c>
      <c r="S21" s="67">
        <f t="shared" si="3"/>
        <v>4</v>
      </c>
    </row>
    <row r="22" spans="1:19" x14ac:dyDescent="0.3">
      <c r="A22" s="82" t="s">
        <v>67</v>
      </c>
      <c r="B22" s="64">
        <f>VLOOKUP($A22,'Return Data'!$B$7:$R$1700,3,0)</f>
        <v>44026</v>
      </c>
      <c r="C22" s="65">
        <f>VLOOKUP($A22,'Return Data'!$B$7:$R$1700,4,0)</f>
        <v>16.868099999999998</v>
      </c>
      <c r="D22" s="65">
        <f>VLOOKUP($A22,'Return Data'!$B$7:$R$1700,9,0)</f>
        <v>25.934100000000001</v>
      </c>
      <c r="E22" s="66">
        <f t="shared" si="0"/>
        <v>6</v>
      </c>
      <c r="F22" s="65">
        <f>VLOOKUP($A22,'Return Data'!$B$7:$R$1700,10,0)</f>
        <v>9.5550999999999995</v>
      </c>
      <c r="G22" s="66">
        <f t="shared" si="1"/>
        <v>25</v>
      </c>
      <c r="H22" s="65">
        <f>VLOOKUP($A22,'Return Data'!$B$7:$R$1700,11,0)</f>
        <v>9.0120000000000005</v>
      </c>
      <c r="I22" s="66">
        <f t="shared" si="2"/>
        <v>25</v>
      </c>
      <c r="J22" s="65">
        <f>VLOOKUP($A22,'Return Data'!$B$7:$R$1700,12,0)</f>
        <v>8.4931999999999999</v>
      </c>
      <c r="K22" s="66">
        <f t="shared" si="4"/>
        <v>23</v>
      </c>
      <c r="L22" s="65">
        <f>VLOOKUP($A22,'Return Data'!$B$7:$R$1700,13,0)</f>
        <v>8.5189000000000004</v>
      </c>
      <c r="M22" s="66">
        <f t="shared" si="5"/>
        <v>20</v>
      </c>
      <c r="N22" s="65">
        <f>VLOOKUP($A22,'Return Data'!$B$7:$R$1700,17,0)</f>
        <v>8.2402999999999995</v>
      </c>
      <c r="O22" s="66">
        <f t="shared" si="6"/>
        <v>19</v>
      </c>
      <c r="P22" s="65">
        <f>VLOOKUP($A22,'Return Data'!$B$7:$R$1700,14,0)</f>
        <v>7.1951999999999998</v>
      </c>
      <c r="Q22" s="66">
        <f t="shared" si="7"/>
        <v>19</v>
      </c>
      <c r="R22" s="65">
        <f>VLOOKUP($A22,'Return Data'!$B$7:$R$1700,16,0)</f>
        <v>7.6864999999999997</v>
      </c>
      <c r="S22" s="67">
        <f t="shared" si="3"/>
        <v>26</v>
      </c>
    </row>
    <row r="23" spans="1:19" x14ac:dyDescent="0.3">
      <c r="A23" s="82" t="s">
        <v>68</v>
      </c>
      <c r="B23" s="64">
        <f>VLOOKUP($A23,'Return Data'!$B$7:$R$1700,3,0)</f>
        <v>44026</v>
      </c>
      <c r="C23" s="65">
        <f>VLOOKUP($A23,'Return Data'!$B$7:$R$1700,4,0)</f>
        <v>1159.5884000000001</v>
      </c>
      <c r="D23" s="65">
        <f>VLOOKUP($A23,'Return Data'!$B$7:$R$1700,9,0)</f>
        <v>14.101900000000001</v>
      </c>
      <c r="E23" s="66">
        <f t="shared" si="0"/>
        <v>20</v>
      </c>
      <c r="F23" s="65">
        <f>VLOOKUP($A23,'Return Data'!$B$7:$R$1700,10,0)</f>
        <v>14.301500000000001</v>
      </c>
      <c r="G23" s="66">
        <f t="shared" si="1"/>
        <v>24</v>
      </c>
      <c r="H23" s="65">
        <f>VLOOKUP($A23,'Return Data'!$B$7:$R$1700,11,0)</f>
        <v>8.8521999999999998</v>
      </c>
      <c r="I23" s="66">
        <f t="shared" si="2"/>
        <v>26</v>
      </c>
      <c r="J23" s="65">
        <f>VLOOKUP($A23,'Return Data'!$B$7:$R$1700,12,0)</f>
        <v>7.8570000000000002</v>
      </c>
      <c r="K23" s="66">
        <f t="shared" si="4"/>
        <v>25</v>
      </c>
      <c r="L23" s="65">
        <f>VLOOKUP($A23,'Return Data'!$B$7:$R$1700,13,0)</f>
        <v>7.9844999999999997</v>
      </c>
      <c r="M23" s="66">
        <f t="shared" si="5"/>
        <v>22</v>
      </c>
      <c r="N23" s="65"/>
      <c r="O23" s="66"/>
      <c r="P23" s="65"/>
      <c r="Q23" s="66"/>
      <c r="R23" s="65">
        <f>VLOOKUP($A23,'Return Data'!$B$7:$R$1700,16,0)</f>
        <v>9.6266999999999996</v>
      </c>
      <c r="S23" s="67">
        <f t="shared" si="3"/>
        <v>8</v>
      </c>
    </row>
    <row r="24" spans="1:19" x14ac:dyDescent="0.3">
      <c r="A24" s="82" t="s">
        <v>69</v>
      </c>
      <c r="B24" s="64">
        <f>VLOOKUP($A24,'Return Data'!$B$7:$R$1700,3,0)</f>
        <v>44026</v>
      </c>
      <c r="C24" s="65">
        <f>VLOOKUP($A24,'Return Data'!$B$7:$R$1700,4,0)</f>
        <v>32.955100000000002</v>
      </c>
      <c r="D24" s="65">
        <f>VLOOKUP($A24,'Return Data'!$B$7:$R$1700,9,0)</f>
        <v>24.244599999999998</v>
      </c>
      <c r="E24" s="66">
        <f t="shared" si="0"/>
        <v>8</v>
      </c>
      <c r="F24" s="65">
        <f>VLOOKUP($A24,'Return Data'!$B$7:$R$1700,10,0)</f>
        <v>20.110700000000001</v>
      </c>
      <c r="G24" s="66">
        <f t="shared" si="1"/>
        <v>18</v>
      </c>
      <c r="H24" s="65">
        <f>VLOOKUP($A24,'Return Data'!$B$7:$R$1700,11,0)</f>
        <v>11.1106</v>
      </c>
      <c r="I24" s="66">
        <f t="shared" si="2"/>
        <v>23</v>
      </c>
      <c r="J24" s="65">
        <f>VLOOKUP($A24,'Return Data'!$B$7:$R$1700,12,0)</f>
        <v>9.1106999999999996</v>
      </c>
      <c r="K24" s="66">
        <f t="shared" si="4"/>
        <v>21</v>
      </c>
      <c r="L24" s="65">
        <f>VLOOKUP($A24,'Return Data'!$B$7:$R$1700,13,0)</f>
        <v>8.4458000000000002</v>
      </c>
      <c r="M24" s="66">
        <f t="shared" si="5"/>
        <v>21</v>
      </c>
      <c r="N24" s="65">
        <f>VLOOKUP($A24,'Return Data'!$B$7:$R$1700,17,0)</f>
        <v>8.1233000000000004</v>
      </c>
      <c r="O24" s="66">
        <f t="shared" ref="O24:O35" si="8">RANK(N24,N$8:N$37,0)</f>
        <v>20</v>
      </c>
      <c r="P24" s="65">
        <f>VLOOKUP($A24,'Return Data'!$B$7:$R$1700,14,0)</f>
        <v>8.016</v>
      </c>
      <c r="Q24" s="66">
        <f t="shared" ref="Q24:Q35" si="9">RANK(P24,P$8:P$37,0)</f>
        <v>11</v>
      </c>
      <c r="R24" s="65">
        <f>VLOOKUP($A24,'Return Data'!$B$7:$R$1700,16,0)</f>
        <v>8.6462000000000003</v>
      </c>
      <c r="S24" s="67">
        <f t="shared" si="3"/>
        <v>18</v>
      </c>
    </row>
    <row r="25" spans="1:19" x14ac:dyDescent="0.3">
      <c r="A25" s="82" t="s">
        <v>70</v>
      </c>
      <c r="B25" s="64">
        <f>VLOOKUP($A25,'Return Data'!$B$7:$R$1700,3,0)</f>
        <v>44026</v>
      </c>
      <c r="C25" s="65">
        <f>VLOOKUP($A25,'Return Data'!$B$7:$R$1700,4,0)</f>
        <v>29.668800000000001</v>
      </c>
      <c r="D25" s="65">
        <f>VLOOKUP($A25,'Return Data'!$B$7:$R$1700,9,0)</f>
        <v>31.3812</v>
      </c>
      <c r="E25" s="66">
        <f t="shared" si="0"/>
        <v>4</v>
      </c>
      <c r="F25" s="65">
        <f>VLOOKUP($A25,'Return Data'!$B$7:$R$1700,10,0)</f>
        <v>29.0748</v>
      </c>
      <c r="G25" s="66">
        <f t="shared" si="1"/>
        <v>3</v>
      </c>
      <c r="H25" s="65">
        <f>VLOOKUP($A25,'Return Data'!$B$7:$R$1700,11,0)</f>
        <v>17.173400000000001</v>
      </c>
      <c r="I25" s="66">
        <f t="shared" si="2"/>
        <v>8</v>
      </c>
      <c r="J25" s="65">
        <f>VLOOKUP($A25,'Return Data'!$B$7:$R$1700,12,0)</f>
        <v>14.0678</v>
      </c>
      <c r="K25" s="66">
        <f t="shared" si="4"/>
        <v>6</v>
      </c>
      <c r="L25" s="65">
        <f>VLOOKUP($A25,'Return Data'!$B$7:$R$1700,13,0)</f>
        <v>11.8108</v>
      </c>
      <c r="M25" s="66">
        <f t="shared" si="5"/>
        <v>7</v>
      </c>
      <c r="N25" s="65">
        <f>VLOOKUP($A25,'Return Data'!$B$7:$R$1700,17,0)</f>
        <v>13.113200000000001</v>
      </c>
      <c r="O25" s="66">
        <f t="shared" si="8"/>
        <v>5</v>
      </c>
      <c r="P25" s="65">
        <f>VLOOKUP($A25,'Return Data'!$B$7:$R$1700,14,0)</f>
        <v>10.047700000000001</v>
      </c>
      <c r="Q25" s="66">
        <f t="shared" si="9"/>
        <v>1</v>
      </c>
      <c r="R25" s="65">
        <f>VLOOKUP($A25,'Return Data'!$B$7:$R$1700,16,0)</f>
        <v>10.2761</v>
      </c>
      <c r="S25" s="67">
        <f t="shared" si="3"/>
        <v>2</v>
      </c>
    </row>
    <row r="26" spans="1:19" x14ac:dyDescent="0.3">
      <c r="A26" s="82" t="s">
        <v>71</v>
      </c>
      <c r="B26" s="64">
        <f>VLOOKUP($A26,'Return Data'!$B$7:$R$1700,3,0)</f>
        <v>44026</v>
      </c>
      <c r="C26" s="65">
        <f>VLOOKUP($A26,'Return Data'!$B$7:$R$1700,4,0)</f>
        <v>24.2256</v>
      </c>
      <c r="D26" s="65">
        <f>VLOOKUP($A26,'Return Data'!$B$7:$R$1700,9,0)</f>
        <v>18.492799999999999</v>
      </c>
      <c r="E26" s="66">
        <f t="shared" si="0"/>
        <v>16</v>
      </c>
      <c r="F26" s="65">
        <f>VLOOKUP($A26,'Return Data'!$B$7:$R$1700,10,0)</f>
        <v>25.956099999999999</v>
      </c>
      <c r="G26" s="66">
        <f t="shared" si="1"/>
        <v>8</v>
      </c>
      <c r="H26" s="65">
        <f>VLOOKUP($A26,'Return Data'!$B$7:$R$1700,11,0)</f>
        <v>16.864999999999998</v>
      </c>
      <c r="I26" s="66">
        <f t="shared" si="2"/>
        <v>10</v>
      </c>
      <c r="J26" s="65">
        <f>VLOOKUP($A26,'Return Data'!$B$7:$R$1700,12,0)</f>
        <v>13.148899999999999</v>
      </c>
      <c r="K26" s="66">
        <f t="shared" si="4"/>
        <v>9</v>
      </c>
      <c r="L26" s="65">
        <f>VLOOKUP($A26,'Return Data'!$B$7:$R$1700,13,0)</f>
        <v>11.661799999999999</v>
      </c>
      <c r="M26" s="66">
        <f t="shared" si="5"/>
        <v>8</v>
      </c>
      <c r="N26" s="65">
        <f>VLOOKUP($A26,'Return Data'!$B$7:$R$1700,17,0)</f>
        <v>12.0281</v>
      </c>
      <c r="O26" s="66">
        <f t="shared" si="8"/>
        <v>9</v>
      </c>
      <c r="P26" s="65">
        <f>VLOOKUP($A26,'Return Data'!$B$7:$R$1700,14,0)</f>
        <v>8.9855999999999998</v>
      </c>
      <c r="Q26" s="66">
        <f t="shared" si="9"/>
        <v>7</v>
      </c>
      <c r="R26" s="65">
        <f>VLOOKUP($A26,'Return Data'!$B$7:$R$1700,16,0)</f>
        <v>9.6874000000000002</v>
      </c>
      <c r="S26" s="67">
        <f t="shared" si="3"/>
        <v>7</v>
      </c>
    </row>
    <row r="27" spans="1:19" x14ac:dyDescent="0.3">
      <c r="A27" s="82" t="s">
        <v>72</v>
      </c>
      <c r="B27" s="64">
        <f>VLOOKUP($A27,'Return Data'!$B$7:$R$1700,3,0)</f>
        <v>44026</v>
      </c>
      <c r="C27" s="65">
        <f>VLOOKUP($A27,'Return Data'!$B$7:$R$1700,4,0)</f>
        <v>13.582000000000001</v>
      </c>
      <c r="D27" s="65">
        <f>VLOOKUP($A27,'Return Data'!$B$7:$R$1700,9,0)</f>
        <v>9.5010999999999992</v>
      </c>
      <c r="E27" s="66">
        <f t="shared" si="0"/>
        <v>25</v>
      </c>
      <c r="F27" s="65">
        <f>VLOOKUP($A27,'Return Data'!$B$7:$R$1700,10,0)</f>
        <v>21.922599999999999</v>
      </c>
      <c r="G27" s="66">
        <f t="shared" si="1"/>
        <v>13</v>
      </c>
      <c r="H27" s="65">
        <f>VLOOKUP($A27,'Return Data'!$B$7:$R$1700,11,0)</f>
        <v>18.080200000000001</v>
      </c>
      <c r="I27" s="66">
        <f t="shared" si="2"/>
        <v>5</v>
      </c>
      <c r="J27" s="65">
        <f>VLOOKUP($A27,'Return Data'!$B$7:$R$1700,12,0)</f>
        <v>13.855600000000001</v>
      </c>
      <c r="K27" s="66">
        <f t="shared" si="4"/>
        <v>7</v>
      </c>
      <c r="L27" s="65">
        <f>VLOOKUP($A27,'Return Data'!$B$7:$R$1700,13,0)</f>
        <v>12.006600000000001</v>
      </c>
      <c r="M27" s="66">
        <f t="shared" si="5"/>
        <v>5</v>
      </c>
      <c r="N27" s="65">
        <f>VLOOKUP($A27,'Return Data'!$B$7:$R$1700,17,0)</f>
        <v>13.071999999999999</v>
      </c>
      <c r="O27" s="66">
        <f t="shared" si="8"/>
        <v>6</v>
      </c>
      <c r="P27" s="65">
        <f>VLOOKUP($A27,'Return Data'!$B$7:$R$1700,14,0)</f>
        <v>9.5939999999999994</v>
      </c>
      <c r="Q27" s="66">
        <f t="shared" si="9"/>
        <v>4</v>
      </c>
      <c r="R27" s="65">
        <f>VLOOKUP($A27,'Return Data'!$B$7:$R$1700,16,0)</f>
        <v>9.6920999999999999</v>
      </c>
      <c r="S27" s="67">
        <f t="shared" si="3"/>
        <v>6</v>
      </c>
    </row>
    <row r="28" spans="1:19" x14ac:dyDescent="0.3">
      <c r="A28" s="82" t="s">
        <v>73</v>
      </c>
      <c r="B28" s="64">
        <f>VLOOKUP($A28,'Return Data'!$B$7:$R$1700,3,0)</f>
        <v>44026</v>
      </c>
      <c r="C28" s="65">
        <f>VLOOKUP($A28,'Return Data'!$B$7:$R$1700,4,0)</f>
        <v>29.891200000000001</v>
      </c>
      <c r="D28" s="65">
        <f>VLOOKUP($A28,'Return Data'!$B$7:$R$1700,9,0)</f>
        <v>21.563199999999998</v>
      </c>
      <c r="E28" s="66">
        <f t="shared" si="0"/>
        <v>13</v>
      </c>
      <c r="F28" s="65">
        <f>VLOOKUP($A28,'Return Data'!$B$7:$R$1700,10,0)</f>
        <v>27.264800000000001</v>
      </c>
      <c r="G28" s="66">
        <f t="shared" si="1"/>
        <v>5</v>
      </c>
      <c r="H28" s="65">
        <f>VLOOKUP($A28,'Return Data'!$B$7:$R$1700,11,0)</f>
        <v>19.54</v>
      </c>
      <c r="I28" s="66">
        <f t="shared" si="2"/>
        <v>4</v>
      </c>
      <c r="J28" s="65">
        <f>VLOOKUP($A28,'Return Data'!$B$7:$R$1700,12,0)</f>
        <v>13.060700000000001</v>
      </c>
      <c r="K28" s="66">
        <f t="shared" si="4"/>
        <v>10</v>
      </c>
      <c r="L28" s="65">
        <f>VLOOKUP($A28,'Return Data'!$B$7:$R$1700,13,0)</f>
        <v>10.716900000000001</v>
      </c>
      <c r="M28" s="66">
        <f t="shared" si="5"/>
        <v>10</v>
      </c>
      <c r="N28" s="65">
        <f>VLOOKUP($A28,'Return Data'!$B$7:$R$1700,17,0)</f>
        <v>11.731299999999999</v>
      </c>
      <c r="O28" s="66">
        <f t="shared" si="8"/>
        <v>12</v>
      </c>
      <c r="P28" s="65">
        <f>VLOOKUP($A28,'Return Data'!$B$7:$R$1700,14,0)</f>
        <v>7.7965</v>
      </c>
      <c r="Q28" s="66">
        <f t="shared" si="9"/>
        <v>13</v>
      </c>
      <c r="R28" s="65">
        <f>VLOOKUP($A28,'Return Data'!$B$7:$R$1700,16,0)</f>
        <v>9.2062000000000008</v>
      </c>
      <c r="S28" s="67">
        <f t="shared" si="3"/>
        <v>15</v>
      </c>
    </row>
    <row r="29" spans="1:19" x14ac:dyDescent="0.3">
      <c r="A29" s="82" t="s">
        <v>74</v>
      </c>
      <c r="B29" s="64">
        <f>VLOOKUP($A29,'Return Data'!$B$7:$R$1700,3,0)</f>
        <v>44026</v>
      </c>
      <c r="C29" s="65">
        <f>VLOOKUP($A29,'Return Data'!$B$7:$R$1700,4,0)</f>
        <v>2184.5662000000002</v>
      </c>
      <c r="D29" s="65">
        <f>VLOOKUP($A29,'Return Data'!$B$7:$R$1700,9,0)</f>
        <v>13.0404</v>
      </c>
      <c r="E29" s="66">
        <f t="shared" si="0"/>
        <v>21</v>
      </c>
      <c r="F29" s="65">
        <f>VLOOKUP($A29,'Return Data'!$B$7:$R$1700,10,0)</f>
        <v>23.204699999999999</v>
      </c>
      <c r="G29" s="66">
        <f t="shared" si="1"/>
        <v>12</v>
      </c>
      <c r="H29" s="65">
        <f>VLOOKUP($A29,'Return Data'!$B$7:$R$1700,11,0)</f>
        <v>14.069800000000001</v>
      </c>
      <c r="I29" s="66">
        <f t="shared" si="2"/>
        <v>16</v>
      </c>
      <c r="J29" s="65">
        <f>VLOOKUP($A29,'Return Data'!$B$7:$R$1700,12,0)</f>
        <v>11.607900000000001</v>
      </c>
      <c r="K29" s="66">
        <f t="shared" si="4"/>
        <v>16</v>
      </c>
      <c r="L29" s="65">
        <f>VLOOKUP($A29,'Return Data'!$B$7:$R$1700,13,0)</f>
        <v>10.0983</v>
      </c>
      <c r="M29" s="66">
        <f t="shared" si="5"/>
        <v>12</v>
      </c>
      <c r="N29" s="65">
        <f>VLOOKUP($A29,'Return Data'!$B$7:$R$1700,17,0)</f>
        <v>12.0914</v>
      </c>
      <c r="O29" s="66">
        <f t="shared" si="8"/>
        <v>8</v>
      </c>
      <c r="P29" s="65">
        <f>VLOOKUP($A29,'Return Data'!$B$7:$R$1700,14,0)</f>
        <v>8.7429000000000006</v>
      </c>
      <c r="Q29" s="66">
        <f t="shared" si="9"/>
        <v>9</v>
      </c>
      <c r="R29" s="65">
        <f>VLOOKUP($A29,'Return Data'!$B$7:$R$1700,16,0)</f>
        <v>9.6047999999999991</v>
      </c>
      <c r="S29" s="67">
        <f t="shared" si="3"/>
        <v>9</v>
      </c>
    </row>
    <row r="30" spans="1:19" x14ac:dyDescent="0.3">
      <c r="A30" s="82" t="s">
        <v>75</v>
      </c>
      <c r="B30" s="64">
        <f>VLOOKUP($A30,'Return Data'!$B$7:$R$1700,3,0)</f>
        <v>44026</v>
      </c>
      <c r="C30" s="65">
        <f>VLOOKUP($A30,'Return Data'!$B$7:$R$1700,4,0)</f>
        <v>33.686900000000001</v>
      </c>
      <c r="D30" s="65">
        <f>VLOOKUP($A30,'Return Data'!$B$7:$R$1700,9,0)</f>
        <v>62.000300000000003</v>
      </c>
      <c r="E30" s="66">
        <f t="shared" si="0"/>
        <v>1</v>
      </c>
      <c r="F30" s="65">
        <f>VLOOKUP($A30,'Return Data'!$B$7:$R$1700,10,0)</f>
        <v>19.282800000000002</v>
      </c>
      <c r="G30" s="66">
        <f t="shared" si="1"/>
        <v>21</v>
      </c>
      <c r="H30" s="65">
        <f>VLOOKUP($A30,'Return Data'!$B$7:$R$1700,11,0)</f>
        <v>14.5884</v>
      </c>
      <c r="I30" s="66">
        <f t="shared" si="2"/>
        <v>15</v>
      </c>
      <c r="J30" s="65">
        <f>VLOOKUP($A30,'Return Data'!$B$7:$R$1700,12,0)</f>
        <v>10.4841</v>
      </c>
      <c r="K30" s="66">
        <f t="shared" si="4"/>
        <v>19</v>
      </c>
      <c r="L30" s="65">
        <f>VLOOKUP($A30,'Return Data'!$B$7:$R$1700,13,0)</f>
        <v>8.9085000000000001</v>
      </c>
      <c r="M30" s="66">
        <f t="shared" si="5"/>
        <v>19</v>
      </c>
      <c r="N30" s="65">
        <f>VLOOKUP($A30,'Return Data'!$B$7:$R$1700,17,0)</f>
        <v>4.8981000000000003</v>
      </c>
      <c r="O30" s="66">
        <f t="shared" si="8"/>
        <v>24</v>
      </c>
      <c r="P30" s="65">
        <f>VLOOKUP($A30,'Return Data'!$B$7:$R$1700,14,0)</f>
        <v>3.9013</v>
      </c>
      <c r="Q30" s="66">
        <f t="shared" si="9"/>
        <v>24</v>
      </c>
      <c r="R30" s="65">
        <f>VLOOKUP($A30,'Return Data'!$B$7:$R$1700,16,0)</f>
        <v>7.2919</v>
      </c>
      <c r="S30" s="67">
        <f t="shared" si="3"/>
        <v>27</v>
      </c>
    </row>
    <row r="31" spans="1:19" x14ac:dyDescent="0.3">
      <c r="A31" s="82" t="s">
        <v>76</v>
      </c>
      <c r="B31" s="64">
        <f>VLOOKUP($A31,'Return Data'!$B$7:$R$1700,3,0)</f>
        <v>44026</v>
      </c>
      <c r="C31" s="65">
        <f>VLOOKUP($A31,'Return Data'!$B$7:$R$1700,4,0)</f>
        <v>64.255799999999994</v>
      </c>
      <c r="D31" s="65">
        <f>VLOOKUP($A31,'Return Data'!$B$7:$R$1700,9,0)</f>
        <v>5.6101999999999999</v>
      </c>
      <c r="E31" s="66">
        <f t="shared" si="0"/>
        <v>29</v>
      </c>
      <c r="F31" s="65">
        <f>VLOOKUP($A31,'Return Data'!$B$7:$R$1700,10,0)</f>
        <v>6.2618</v>
      </c>
      <c r="G31" s="66">
        <f t="shared" si="1"/>
        <v>28</v>
      </c>
      <c r="H31" s="65">
        <f>VLOOKUP($A31,'Return Data'!$B$7:$R$1700,11,0)</f>
        <v>6.3423999999999996</v>
      </c>
      <c r="I31" s="66">
        <f t="shared" si="2"/>
        <v>27</v>
      </c>
      <c r="J31" s="65">
        <f>VLOOKUP($A31,'Return Data'!$B$7:$R$1700,12,0)</f>
        <v>6.1738</v>
      </c>
      <c r="K31" s="66">
        <f t="shared" si="4"/>
        <v>26</v>
      </c>
      <c r="L31" s="65">
        <f>VLOOKUP($A31,'Return Data'!$B$7:$R$1700,13,0)</f>
        <v>6.0541999999999998</v>
      </c>
      <c r="M31" s="66">
        <f t="shared" si="5"/>
        <v>26</v>
      </c>
      <c r="N31" s="65">
        <f>VLOOKUP($A31,'Return Data'!$B$7:$R$1700,17,0)</f>
        <v>7.0426000000000002</v>
      </c>
      <c r="O31" s="66">
        <f t="shared" si="8"/>
        <v>22</v>
      </c>
      <c r="P31" s="65">
        <f>VLOOKUP($A31,'Return Data'!$B$7:$R$1700,14,0)</f>
        <v>4.3094000000000001</v>
      </c>
      <c r="Q31" s="66">
        <f t="shared" si="9"/>
        <v>23</v>
      </c>
      <c r="R31" s="65">
        <f>VLOOKUP($A31,'Return Data'!$B$7:$R$1700,16,0)</f>
        <v>7.2366999999999999</v>
      </c>
      <c r="S31" s="67">
        <f t="shared" si="3"/>
        <v>28</v>
      </c>
    </row>
    <row r="32" spans="1:19" x14ac:dyDescent="0.3">
      <c r="A32" s="82" t="s">
        <v>77</v>
      </c>
      <c r="B32" s="64">
        <f>VLOOKUP($A32,'Return Data'!$B$7:$R$1700,3,0)</f>
        <v>44026</v>
      </c>
      <c r="C32" s="65">
        <f>VLOOKUP($A32,'Return Data'!$B$7:$R$1700,4,0)</f>
        <v>15.8917</v>
      </c>
      <c r="D32" s="65">
        <f>VLOOKUP($A32,'Return Data'!$B$7:$R$1700,9,0)</f>
        <v>7.5355999999999996</v>
      </c>
      <c r="E32" s="66">
        <f t="shared" si="0"/>
        <v>28</v>
      </c>
      <c r="F32" s="65">
        <f>VLOOKUP($A32,'Return Data'!$B$7:$R$1700,10,0)</f>
        <v>14.8858</v>
      </c>
      <c r="G32" s="66">
        <f t="shared" si="1"/>
        <v>22</v>
      </c>
      <c r="H32" s="65">
        <f>VLOOKUP($A32,'Return Data'!$B$7:$R$1700,11,0)</f>
        <v>13.4701</v>
      </c>
      <c r="I32" s="66">
        <f t="shared" si="2"/>
        <v>18</v>
      </c>
      <c r="J32" s="65">
        <f>VLOOKUP($A32,'Return Data'!$B$7:$R$1700,12,0)</f>
        <v>11.6586</v>
      </c>
      <c r="K32" s="66">
        <f t="shared" si="4"/>
        <v>15</v>
      </c>
      <c r="L32" s="65">
        <f>VLOOKUP($A32,'Return Data'!$B$7:$R$1700,13,0)</f>
        <v>9.8679000000000006</v>
      </c>
      <c r="M32" s="66">
        <f t="shared" si="5"/>
        <v>15</v>
      </c>
      <c r="N32" s="65">
        <f>VLOOKUP($A32,'Return Data'!$B$7:$R$1700,17,0)</f>
        <v>10.7927</v>
      </c>
      <c r="O32" s="66">
        <f t="shared" si="8"/>
        <v>15</v>
      </c>
      <c r="P32" s="65">
        <f>VLOOKUP($A32,'Return Data'!$B$7:$R$1700,14,0)</f>
        <v>7.2763</v>
      </c>
      <c r="Q32" s="66">
        <f t="shared" si="9"/>
        <v>17</v>
      </c>
      <c r="R32" s="65">
        <f>VLOOKUP($A32,'Return Data'!$B$7:$R$1700,16,0)</f>
        <v>9.3942999999999994</v>
      </c>
      <c r="S32" s="67">
        <f t="shared" si="3"/>
        <v>13</v>
      </c>
    </row>
    <row r="33" spans="1:19" x14ac:dyDescent="0.3">
      <c r="A33" s="82" t="s">
        <v>78</v>
      </c>
      <c r="B33" s="64">
        <f>VLOOKUP($A33,'Return Data'!$B$7:$R$1700,3,0)</f>
        <v>44026</v>
      </c>
      <c r="C33" s="65">
        <f>VLOOKUP($A33,'Return Data'!$B$7:$R$1700,4,0)</f>
        <v>28.619599999999998</v>
      </c>
      <c r="D33" s="65">
        <f>VLOOKUP($A33,'Return Data'!$B$7:$R$1700,9,0)</f>
        <v>12.4902</v>
      </c>
      <c r="E33" s="66">
        <f t="shared" si="0"/>
        <v>22</v>
      </c>
      <c r="F33" s="65">
        <f>VLOOKUP($A33,'Return Data'!$B$7:$R$1700,10,0)</f>
        <v>24.747599999999998</v>
      </c>
      <c r="G33" s="66">
        <f t="shared" si="1"/>
        <v>9</v>
      </c>
      <c r="H33" s="65">
        <f>VLOOKUP($A33,'Return Data'!$B$7:$R$1700,11,0)</f>
        <v>16.966000000000001</v>
      </c>
      <c r="I33" s="66">
        <f t="shared" si="2"/>
        <v>9</v>
      </c>
      <c r="J33" s="65">
        <f>VLOOKUP($A33,'Return Data'!$B$7:$R$1700,12,0)</f>
        <v>14.381500000000001</v>
      </c>
      <c r="K33" s="66">
        <f t="shared" si="4"/>
        <v>5</v>
      </c>
      <c r="L33" s="65">
        <f>VLOOKUP($A33,'Return Data'!$B$7:$R$1700,13,0)</f>
        <v>11.873100000000001</v>
      </c>
      <c r="M33" s="66">
        <f t="shared" si="5"/>
        <v>6</v>
      </c>
      <c r="N33" s="65">
        <f>VLOOKUP($A33,'Return Data'!$B$7:$R$1700,17,0)</f>
        <v>13.459</v>
      </c>
      <c r="O33" s="66">
        <f t="shared" si="8"/>
        <v>4</v>
      </c>
      <c r="P33" s="65">
        <f>VLOOKUP($A33,'Return Data'!$B$7:$R$1700,14,0)</f>
        <v>9.2233000000000001</v>
      </c>
      <c r="Q33" s="66">
        <f t="shared" si="9"/>
        <v>5</v>
      </c>
      <c r="R33" s="65">
        <f>VLOOKUP($A33,'Return Data'!$B$7:$R$1700,16,0)</f>
        <v>9.5762999999999998</v>
      </c>
      <c r="S33" s="67">
        <f t="shared" si="3"/>
        <v>11</v>
      </c>
    </row>
    <row r="34" spans="1:19" x14ac:dyDescent="0.3">
      <c r="A34" s="82" t="s">
        <v>79</v>
      </c>
      <c r="B34" s="64">
        <f>VLOOKUP($A34,'Return Data'!$B$7:$R$1700,3,0)</f>
        <v>44026</v>
      </c>
      <c r="C34" s="65">
        <f>VLOOKUP($A34,'Return Data'!$B$7:$R$1700,4,0)</f>
        <v>33.960999999999999</v>
      </c>
      <c r="D34" s="65">
        <f>VLOOKUP($A34,'Return Data'!$B$7:$R$1700,9,0)</f>
        <v>22.966200000000001</v>
      </c>
      <c r="E34" s="66">
        <f t="shared" si="0"/>
        <v>12</v>
      </c>
      <c r="F34" s="65">
        <f>VLOOKUP($A34,'Return Data'!$B$7:$R$1700,10,0)</f>
        <v>20.660399999999999</v>
      </c>
      <c r="G34" s="66">
        <f t="shared" si="1"/>
        <v>17</v>
      </c>
      <c r="H34" s="65">
        <f>VLOOKUP($A34,'Return Data'!$B$7:$R$1700,11,0)</f>
        <v>15.7844</v>
      </c>
      <c r="I34" s="66">
        <f t="shared" si="2"/>
        <v>13</v>
      </c>
      <c r="J34" s="65">
        <f>VLOOKUP($A34,'Return Data'!$B$7:$R$1700,12,0)</f>
        <v>12.426500000000001</v>
      </c>
      <c r="K34" s="66">
        <f t="shared" si="4"/>
        <v>12</v>
      </c>
      <c r="L34" s="65">
        <f>VLOOKUP($A34,'Return Data'!$B$7:$R$1700,13,0)</f>
        <v>10.6386</v>
      </c>
      <c r="M34" s="66">
        <f t="shared" si="5"/>
        <v>11</v>
      </c>
      <c r="N34" s="65">
        <f>VLOOKUP($A34,'Return Data'!$B$7:$R$1700,17,0)</f>
        <v>10.1677</v>
      </c>
      <c r="O34" s="66">
        <f t="shared" si="8"/>
        <v>17</v>
      </c>
      <c r="P34" s="65">
        <f>VLOOKUP($A34,'Return Data'!$B$7:$R$1700,14,0)</f>
        <v>7.2610000000000001</v>
      </c>
      <c r="Q34" s="66">
        <f t="shared" si="9"/>
        <v>18</v>
      </c>
      <c r="R34" s="65">
        <f>VLOOKUP($A34,'Return Data'!$B$7:$R$1700,16,0)</f>
        <v>9.7192000000000007</v>
      </c>
      <c r="S34" s="67">
        <f t="shared" si="3"/>
        <v>5</v>
      </c>
    </row>
    <row r="35" spans="1:19" x14ac:dyDescent="0.3">
      <c r="A35" s="82" t="s">
        <v>80</v>
      </c>
      <c r="B35" s="64">
        <f>VLOOKUP($A35,'Return Data'!$B$7:$R$1700,3,0)</f>
        <v>44026</v>
      </c>
      <c r="C35" s="65">
        <f>VLOOKUP($A35,'Return Data'!$B$7:$R$1700,4,0)</f>
        <v>19.389099999999999</v>
      </c>
      <c r="D35" s="65">
        <f>VLOOKUP($A35,'Return Data'!$B$7:$R$1700,9,0)</f>
        <v>23.401700000000002</v>
      </c>
      <c r="E35" s="66">
        <f t="shared" si="0"/>
        <v>9</v>
      </c>
      <c r="F35" s="65">
        <f>VLOOKUP($A35,'Return Data'!$B$7:$R$1700,10,0)</f>
        <v>26.642199999999999</v>
      </c>
      <c r="G35" s="66">
        <f t="shared" si="1"/>
        <v>7</v>
      </c>
      <c r="H35" s="65">
        <f>VLOOKUP($A35,'Return Data'!$B$7:$R$1700,11,0)</f>
        <v>17.866099999999999</v>
      </c>
      <c r="I35" s="66">
        <f t="shared" si="2"/>
        <v>6</v>
      </c>
      <c r="J35" s="65">
        <f>VLOOKUP($A35,'Return Data'!$B$7:$R$1700,12,0)</f>
        <v>13.8171</v>
      </c>
      <c r="K35" s="66">
        <f t="shared" si="4"/>
        <v>8</v>
      </c>
      <c r="L35" s="65">
        <f>VLOOKUP($A35,'Return Data'!$B$7:$R$1700,13,0)</f>
        <v>11.2065</v>
      </c>
      <c r="M35" s="66">
        <f t="shared" si="5"/>
        <v>9</v>
      </c>
      <c r="N35" s="65">
        <f>VLOOKUP($A35,'Return Data'!$B$7:$R$1700,17,0)</f>
        <v>11.6029</v>
      </c>
      <c r="O35" s="66">
        <f t="shared" si="8"/>
        <v>13</v>
      </c>
      <c r="P35" s="65">
        <f>VLOOKUP($A35,'Return Data'!$B$7:$R$1700,14,0)</f>
        <v>7.8456000000000001</v>
      </c>
      <c r="Q35" s="66">
        <f t="shared" si="9"/>
        <v>12</v>
      </c>
      <c r="R35" s="65">
        <f>VLOOKUP($A35,'Return Data'!$B$7:$R$1700,16,0)</f>
        <v>8.0349000000000004</v>
      </c>
      <c r="S35" s="67">
        <f t="shared" si="3"/>
        <v>22</v>
      </c>
    </row>
    <row r="36" spans="1:19" x14ac:dyDescent="0.3">
      <c r="A36" s="82" t="s">
        <v>363</v>
      </c>
      <c r="B36" s="64">
        <f>VLOOKUP($A36,'Return Data'!$B$7:$R$1700,3,0)</f>
        <v>44026</v>
      </c>
      <c r="C36" s="65">
        <f>VLOOKUP($A36,'Return Data'!$B$7:$R$1700,4,0)</f>
        <v>0.38700000000000001</v>
      </c>
      <c r="D36" s="65">
        <f>VLOOKUP($A36,'Return Data'!$B$7:$R$1700,9,0)</f>
        <v>8.6119000000000003</v>
      </c>
      <c r="E36" s="66">
        <f t="shared" si="0"/>
        <v>26</v>
      </c>
      <c r="F36" s="65">
        <f>VLOOKUP($A36,'Return Data'!$B$7:$R$1700,10,0)</f>
        <v>8.8025000000000002</v>
      </c>
      <c r="G36" s="66">
        <f t="shared" si="1"/>
        <v>27</v>
      </c>
      <c r="H36" s="65"/>
      <c r="I36" s="66"/>
      <c r="J36" s="65"/>
      <c r="K36" s="66"/>
      <c r="L36" s="65"/>
      <c r="M36" s="66"/>
      <c r="N36" s="65"/>
      <c r="O36" s="66"/>
      <c r="P36" s="65"/>
      <c r="Q36" s="66"/>
      <c r="R36" s="65">
        <f>VLOOKUP($A36,'Return Data'!$B$7:$R$1700,16,0)</f>
        <v>8.8455999999999992</v>
      </c>
      <c r="S36" s="67">
        <f t="shared" si="3"/>
        <v>16</v>
      </c>
    </row>
    <row r="37" spans="1:19" x14ac:dyDescent="0.3">
      <c r="A37" s="82" t="s">
        <v>81</v>
      </c>
      <c r="B37" s="64">
        <f>VLOOKUP($A37,'Return Data'!$B$7:$R$1700,3,0)</f>
        <v>44026</v>
      </c>
      <c r="C37" s="65">
        <f>VLOOKUP($A37,'Return Data'!$B$7:$R$1700,4,0)</f>
        <v>21.9102</v>
      </c>
      <c r="D37" s="65">
        <f>VLOOKUP($A37,'Return Data'!$B$7:$R$1700,9,0)</f>
        <v>23.2453</v>
      </c>
      <c r="E37" s="66">
        <f t="shared" si="0"/>
        <v>10</v>
      </c>
      <c r="F37" s="65">
        <f>VLOOKUP($A37,'Return Data'!$B$7:$R$1700,10,0)</f>
        <v>26.9239</v>
      </c>
      <c r="G37" s="66">
        <f t="shared" si="1"/>
        <v>6</v>
      </c>
      <c r="H37" s="65">
        <f>VLOOKUP($A37,'Return Data'!$B$7:$R$1700,11,0)</f>
        <v>10.3667</v>
      </c>
      <c r="I37" s="66">
        <f>RANK(H37,H$8:H$37,0)</f>
        <v>24</v>
      </c>
      <c r="J37" s="65">
        <f>VLOOKUP($A37,'Return Data'!$B$7:$R$1700,12,0)</f>
        <v>8.0836000000000006</v>
      </c>
      <c r="K37" s="66">
        <f>RANK(J37,J$8:J$37,0)</f>
        <v>24</v>
      </c>
      <c r="L37" s="65">
        <f>VLOOKUP($A37,'Return Data'!$B$7:$R$1700,13,0)</f>
        <v>6.1753999999999998</v>
      </c>
      <c r="M37" s="66">
        <f>RANK(L37,L$8:L$37,0)</f>
        <v>25</v>
      </c>
      <c r="N37" s="65">
        <f>VLOOKUP($A37,'Return Data'!$B$7:$R$1700,17,0)</f>
        <v>2.5792999999999999</v>
      </c>
      <c r="O37" s="66">
        <f>RANK(N37,N$8:N$37,0)</f>
        <v>27</v>
      </c>
      <c r="P37" s="65">
        <f>VLOOKUP($A37,'Return Data'!$B$7:$R$1700,14,0)</f>
        <v>2.4697</v>
      </c>
      <c r="Q37" s="66">
        <f>RANK(P37,P$8:P$37,0)</f>
        <v>27</v>
      </c>
      <c r="R37" s="65">
        <f>VLOOKUP($A37,'Return Data'!$B$7:$R$1700,16,0)</f>
        <v>7.6980000000000004</v>
      </c>
      <c r="S37" s="67">
        <f t="shared" si="3"/>
        <v>25</v>
      </c>
    </row>
    <row r="38" spans="1:19" x14ac:dyDescent="0.3">
      <c r="A38" s="83"/>
      <c r="B38" s="84"/>
      <c r="C38" s="84"/>
      <c r="D38" s="85"/>
      <c r="E38" s="84"/>
      <c r="F38" s="85"/>
      <c r="G38" s="84"/>
      <c r="H38" s="85"/>
      <c r="I38" s="84"/>
      <c r="J38" s="85"/>
      <c r="K38" s="84"/>
      <c r="L38" s="85"/>
      <c r="M38" s="84"/>
      <c r="N38" s="85"/>
      <c r="O38" s="84"/>
      <c r="P38" s="85"/>
      <c r="Q38" s="84"/>
      <c r="R38" s="85"/>
      <c r="S38" s="86"/>
    </row>
    <row r="39" spans="1:19" x14ac:dyDescent="0.3">
      <c r="A39" s="87" t="s">
        <v>27</v>
      </c>
      <c r="B39" s="88"/>
      <c r="C39" s="88"/>
      <c r="D39" s="89">
        <f>AVERAGE(D8:D37)</f>
        <v>19.430376666666668</v>
      </c>
      <c r="E39" s="88"/>
      <c r="F39" s="89">
        <f>AVERAGE(F8:F37)</f>
        <v>19.648289999999996</v>
      </c>
      <c r="G39" s="88"/>
      <c r="H39" s="89">
        <f>AVERAGE(H8:H37)</f>
        <v>11.934527586206897</v>
      </c>
      <c r="I39" s="88"/>
      <c r="J39" s="89">
        <f>AVERAGE(J8:J37)</f>
        <v>11.101503571428569</v>
      </c>
      <c r="K39" s="88"/>
      <c r="L39" s="89">
        <f>AVERAGE(L8:L37)</f>
        <v>9.5229214285714274</v>
      </c>
      <c r="M39" s="88"/>
      <c r="N39" s="89">
        <f>AVERAGE(N8:N37)</f>
        <v>9.9498333333333324</v>
      </c>
      <c r="O39" s="88"/>
      <c r="P39" s="89">
        <f>AVERAGE(P8:P37)</f>
        <v>7.2326925925925929</v>
      </c>
      <c r="Q39" s="88"/>
      <c r="R39" s="89">
        <f>AVERAGE(R8:R37)</f>
        <v>7.3582866666666664</v>
      </c>
      <c r="S39" s="90"/>
    </row>
    <row r="40" spans="1:19" x14ac:dyDescent="0.3">
      <c r="A40" s="87" t="s">
        <v>28</v>
      </c>
      <c r="B40" s="88"/>
      <c r="C40" s="88"/>
      <c r="D40" s="89">
        <f>MIN(D8:D37)</f>
        <v>0</v>
      </c>
      <c r="E40" s="88"/>
      <c r="F40" s="89">
        <f>MIN(F8:F37)</f>
        <v>0</v>
      </c>
      <c r="G40" s="88"/>
      <c r="H40" s="89">
        <f>MIN(H8:H37)</f>
        <v>-49.935099999999998</v>
      </c>
      <c r="I40" s="88"/>
      <c r="J40" s="89">
        <f>MIN(J8:J37)</f>
        <v>-2.9615</v>
      </c>
      <c r="K40" s="88"/>
      <c r="L40" s="89">
        <f>MIN(L8:L37)</f>
        <v>-0.83160000000000001</v>
      </c>
      <c r="M40" s="88"/>
      <c r="N40" s="89">
        <f>MIN(N8:N37)</f>
        <v>2.5792999999999999</v>
      </c>
      <c r="O40" s="88"/>
      <c r="P40" s="89">
        <f>MIN(P8:P37)</f>
        <v>2.4697</v>
      </c>
      <c r="Q40" s="88"/>
      <c r="R40" s="89">
        <f>MIN(R8:R37)</f>
        <v>-37.663400000000003</v>
      </c>
      <c r="S40" s="90"/>
    </row>
    <row r="41" spans="1:19" ht="15" thickBot="1" x14ac:dyDescent="0.35">
      <c r="A41" s="91" t="s">
        <v>29</v>
      </c>
      <c r="B41" s="92"/>
      <c r="C41" s="92"/>
      <c r="D41" s="93">
        <f>MAX(D8:D37)</f>
        <v>62.000300000000003</v>
      </c>
      <c r="E41" s="92"/>
      <c r="F41" s="93">
        <f>MAX(F8:F37)</f>
        <v>35.314399999999999</v>
      </c>
      <c r="G41" s="92"/>
      <c r="H41" s="93">
        <f>MAX(H8:H37)</f>
        <v>23.539100000000001</v>
      </c>
      <c r="I41" s="92"/>
      <c r="J41" s="93">
        <f>MAX(J8:J37)</f>
        <v>16.956199999999999</v>
      </c>
      <c r="K41" s="92"/>
      <c r="L41" s="93">
        <f>MAX(L8:L37)</f>
        <v>15.420299999999999</v>
      </c>
      <c r="M41" s="92"/>
      <c r="N41" s="93">
        <f>MAX(N8:N37)</f>
        <v>14.5023</v>
      </c>
      <c r="O41" s="92"/>
      <c r="P41" s="93">
        <f>MAX(P8:P37)</f>
        <v>10.047700000000001</v>
      </c>
      <c r="Q41" s="92"/>
      <c r="R41" s="93">
        <f>MAX(R8:R37)</f>
        <v>11.283200000000001</v>
      </c>
      <c r="S41" s="94"/>
    </row>
    <row r="42" spans="1:19" x14ac:dyDescent="0.3">
      <c r="A42" s="112" t="s">
        <v>434</v>
      </c>
    </row>
    <row r="43" spans="1:19" x14ac:dyDescent="0.3">
      <c r="A43" s="14" t="s">
        <v>340</v>
      </c>
    </row>
  </sheetData>
  <sheetProtection algorithmName="SHA-512" hashValue="01beVO2YrJhaPTbTY9UOfc2qO5HiaRsjrv67r2KkLsHwVV0uD2Q1/KMSJ2wXhrtU5jfQv5Lde7EaInV5LDOEig==" saltValue="A0hYl2tyaqrKUaXMFGnzZQ==" spinCount="100000" sheet="1" objects="1" scenarios="1"/>
  <mergeCells count="11">
    <mergeCell ref="L5:M5"/>
    <mergeCell ref="P5:Q5"/>
    <mergeCell ref="R5:S5"/>
    <mergeCell ref="A2:A3"/>
    <mergeCell ref="B5:B6"/>
    <mergeCell ref="C5:C6"/>
    <mergeCell ref="D5:E5"/>
    <mergeCell ref="F5:G5"/>
    <mergeCell ref="H5:I5"/>
    <mergeCell ref="J5:K5"/>
    <mergeCell ref="N5:O5"/>
  </mergeCells>
  <hyperlinks>
    <hyperlink ref="A2" location="Index!A1" display="Back To Index" xr:uid="{00000000-0004-0000-0700-000000000000}"/>
  </hyperlinks>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S47"/>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50.44140625" style="4" customWidth="1"/>
    <col min="2" max="2" width="12.109375" style="4" bestFit="1" customWidth="1"/>
    <col min="3" max="3" width="14.33203125" style="4" bestFit="1" customWidth="1"/>
    <col min="4" max="4" width="11" style="4" bestFit="1" customWidth="1"/>
    <col min="5" max="5" width="5.33203125" style="4" bestFit="1" customWidth="1"/>
    <col min="6" max="6" width="11" style="4" bestFit="1" customWidth="1"/>
    <col min="7" max="7" width="5.33203125" style="4" bestFit="1" customWidth="1"/>
    <col min="8" max="8" width="11" style="4" bestFit="1" customWidth="1"/>
    <col min="9" max="9" width="5.33203125" style="4" bestFit="1" customWidth="1"/>
    <col min="10" max="10" width="11" style="4" bestFit="1" customWidth="1"/>
    <col min="11" max="11" width="5.33203125" style="4" bestFit="1" customWidth="1"/>
    <col min="12" max="12" width="11" style="4" bestFit="1" customWidth="1"/>
    <col min="13" max="13" width="5.33203125" style="4" bestFit="1" customWidth="1"/>
    <col min="14" max="14" width="11" style="4" customWidth="1"/>
    <col min="15" max="15" width="5.33203125" style="4" customWidth="1"/>
    <col min="16" max="16" width="11" style="4" bestFit="1" customWidth="1"/>
    <col min="17" max="17" width="5.33203125" style="4" bestFit="1" customWidth="1"/>
    <col min="18" max="18" width="11" style="4" bestFit="1" customWidth="1"/>
    <col min="19" max="19" width="5.33203125" style="4" bestFit="1" customWidth="1"/>
    <col min="20" max="16384" width="9.109375" style="4"/>
  </cols>
  <sheetData>
    <row r="1" spans="1:19" ht="15" thickBot="1" x14ac:dyDescent="0.35">
      <c r="A1" s="3"/>
    </row>
    <row r="2" spans="1:19" x14ac:dyDescent="0.3">
      <c r="A2" s="149" t="s">
        <v>347</v>
      </c>
    </row>
    <row r="3" spans="1:19" ht="15" thickBot="1" x14ac:dyDescent="0.35">
      <c r="A3" s="150"/>
    </row>
    <row r="4" spans="1:19" ht="15" thickBot="1" x14ac:dyDescent="0.35"/>
    <row r="5" spans="1:19" x14ac:dyDescent="0.3">
      <c r="A5" s="29" t="s">
        <v>349</v>
      </c>
      <c r="B5" s="147" t="s">
        <v>8</v>
      </c>
      <c r="C5" s="147" t="s">
        <v>9</v>
      </c>
      <c r="D5" s="153" t="s">
        <v>48</v>
      </c>
      <c r="E5" s="153"/>
      <c r="F5" s="153" t="s">
        <v>1</v>
      </c>
      <c r="G5" s="153"/>
      <c r="H5" s="153" t="s">
        <v>2</v>
      </c>
      <c r="I5" s="153"/>
      <c r="J5" s="153" t="s">
        <v>3</v>
      </c>
      <c r="K5" s="153"/>
      <c r="L5" s="153" t="s">
        <v>4</v>
      </c>
      <c r="M5" s="153"/>
      <c r="N5" s="153" t="s">
        <v>382</v>
      </c>
      <c r="O5" s="153"/>
      <c r="P5" s="153" t="s">
        <v>5</v>
      </c>
      <c r="Q5" s="153"/>
      <c r="R5" s="153" t="s">
        <v>46</v>
      </c>
      <c r="S5" s="156"/>
    </row>
    <row r="6" spans="1:19" x14ac:dyDescent="0.3">
      <c r="A6" s="17" t="s">
        <v>7</v>
      </c>
      <c r="B6" s="148"/>
      <c r="C6" s="148"/>
      <c r="D6" s="57" t="s">
        <v>0</v>
      </c>
      <c r="E6" s="57" t="s">
        <v>10</v>
      </c>
      <c r="F6" s="57" t="s">
        <v>0</v>
      </c>
      <c r="G6" s="57" t="s">
        <v>10</v>
      </c>
      <c r="H6" s="57" t="s">
        <v>0</v>
      </c>
      <c r="I6" s="57" t="s">
        <v>10</v>
      </c>
      <c r="J6" s="57" t="s">
        <v>0</v>
      </c>
      <c r="K6" s="57" t="s">
        <v>10</v>
      </c>
      <c r="L6" s="57" t="s">
        <v>430</v>
      </c>
      <c r="M6" s="57" t="s">
        <v>10</v>
      </c>
      <c r="N6" s="57" t="s">
        <v>431</v>
      </c>
      <c r="O6" s="57" t="s">
        <v>10</v>
      </c>
      <c r="P6" s="57" t="s">
        <v>431</v>
      </c>
      <c r="Q6" s="57" t="s">
        <v>10</v>
      </c>
      <c r="R6" s="57" t="s">
        <v>431</v>
      </c>
      <c r="S6" s="18" t="s">
        <v>10</v>
      </c>
    </row>
    <row r="7" spans="1:19" x14ac:dyDescent="0.3">
      <c r="A7" s="40"/>
      <c r="B7" s="5"/>
      <c r="C7" s="5"/>
      <c r="D7" s="5"/>
      <c r="E7" s="5"/>
      <c r="F7" s="5"/>
      <c r="G7" s="5"/>
      <c r="H7" s="5"/>
      <c r="I7" s="5"/>
      <c r="J7" s="5"/>
      <c r="K7" s="5"/>
      <c r="L7" s="5"/>
      <c r="M7" s="5"/>
      <c r="N7" s="5"/>
      <c r="O7" s="5"/>
      <c r="P7" s="5"/>
      <c r="Q7" s="5"/>
      <c r="R7" s="5"/>
      <c r="S7" s="42"/>
    </row>
    <row r="8" spans="1:19" x14ac:dyDescent="0.3">
      <c r="A8" s="82" t="s">
        <v>82</v>
      </c>
      <c r="B8" s="64">
        <f>VLOOKUP($A8,'Return Data'!$B$7:$R$1700,3,0)</f>
        <v>44026</v>
      </c>
      <c r="C8" s="65">
        <f>VLOOKUP($A8,'Return Data'!$B$7:$R$1700,4,0)</f>
        <v>22.957799999999999</v>
      </c>
      <c r="D8" s="65">
        <f>VLOOKUP($A8,'Return Data'!$B$7:$R$1700,9,0)</f>
        <v>34.204300000000003</v>
      </c>
      <c r="E8" s="66">
        <f t="shared" ref="E8:G8" si="0">RANK(D8,D$8:D$41,0)</f>
        <v>3</v>
      </c>
      <c r="F8" s="65">
        <f>VLOOKUP($A8,'Return Data'!$B$7:$R$1700,10,0)</f>
        <v>21.061299999999999</v>
      </c>
      <c r="G8" s="66">
        <f t="shared" si="0"/>
        <v>14</v>
      </c>
      <c r="H8" s="65">
        <f>VLOOKUP($A8,'Return Data'!$B$7:$R$1700,11,0)</f>
        <v>12.3781</v>
      </c>
      <c r="I8" s="66">
        <f t="shared" ref="I8" si="1">RANK(H8,H$8:H$41,0)</f>
        <v>20</v>
      </c>
      <c r="J8" s="65">
        <f>VLOOKUP($A8,'Return Data'!$B$7:$R$1700,12,0)</f>
        <v>2.4493</v>
      </c>
      <c r="K8" s="66">
        <f t="shared" ref="K8" si="2">RANK(J8,J$8:J$41,0)</f>
        <v>30</v>
      </c>
      <c r="L8" s="65">
        <f>VLOOKUP($A8,'Return Data'!$B$7:$R$1700,13,0)</f>
        <v>1.0483</v>
      </c>
      <c r="M8" s="66">
        <f t="shared" ref="M8" si="3">RANK(L8,L$8:L$41,0)</f>
        <v>30</v>
      </c>
      <c r="N8" s="65">
        <f>VLOOKUP($A8,'Return Data'!$B$7:$R$1700,17,0)</f>
        <v>5.0396000000000001</v>
      </c>
      <c r="O8" s="66">
        <f t="shared" ref="O8" si="4">RANK(N8,N$8:N$41,0)</f>
        <v>26</v>
      </c>
      <c r="P8" s="65">
        <f>VLOOKUP($A8,'Return Data'!$B$7:$R$1700,14,0)</f>
        <v>3.19</v>
      </c>
      <c r="Q8" s="66">
        <f t="shared" ref="Q8" si="5">RANK(P8,P$8:P$41,0)</f>
        <v>29</v>
      </c>
      <c r="R8" s="65">
        <f>VLOOKUP($A8,'Return Data'!$B$7:$R$1700,16,0)</f>
        <v>7.6501000000000001</v>
      </c>
      <c r="S8" s="67">
        <f t="shared" ref="S8" si="6">RANK(R8,R$8:R$41,0)</f>
        <v>19</v>
      </c>
    </row>
    <row r="9" spans="1:19" x14ac:dyDescent="0.3">
      <c r="A9" s="82" t="s">
        <v>83</v>
      </c>
      <c r="B9" s="64">
        <f>VLOOKUP($A9,'Return Data'!$B$7:$R$1700,3,0)</f>
        <v>44026</v>
      </c>
      <c r="C9" s="65">
        <f>VLOOKUP($A9,'Return Data'!$B$7:$R$1700,4,0)</f>
        <v>33.19</v>
      </c>
      <c r="D9" s="65">
        <f>VLOOKUP($A9,'Return Data'!$B$7:$R$1700,9,0)</f>
        <v>34.211500000000001</v>
      </c>
      <c r="E9" s="66">
        <f t="shared" ref="E9:E41" si="7">RANK(D9,D$8:D$41,0)</f>
        <v>2</v>
      </c>
      <c r="F9" s="65">
        <f>VLOOKUP($A9,'Return Data'!$B$7:$R$1700,10,0)</f>
        <v>21.065200000000001</v>
      </c>
      <c r="G9" s="66">
        <f t="shared" ref="G9:G41" si="8">RANK(F9,F$8:F$41,0)</f>
        <v>13</v>
      </c>
      <c r="H9" s="65">
        <f>VLOOKUP($A9,'Return Data'!$B$7:$R$1700,11,0)</f>
        <v>12.3881</v>
      </c>
      <c r="I9" s="66">
        <f t="shared" ref="I9:I41" si="9">RANK(H9,H$8:H$41,0)</f>
        <v>19</v>
      </c>
      <c r="J9" s="65">
        <f>VLOOKUP($A9,'Return Data'!$B$7:$R$1700,12,0)</f>
        <v>2.4558</v>
      </c>
      <c r="K9" s="66">
        <f t="shared" ref="K9:K41" si="10">RANK(J9,J$8:J$41,0)</f>
        <v>29</v>
      </c>
      <c r="L9" s="65">
        <f>VLOOKUP($A9,'Return Data'!$B$7:$R$1700,13,0)</f>
        <v>1.0528</v>
      </c>
      <c r="M9" s="66">
        <f t="shared" ref="M9:M41" si="11">RANK(L9,L$8:L$41,0)</f>
        <v>29</v>
      </c>
      <c r="N9" s="65">
        <f>VLOOKUP($A9,'Return Data'!$B$7:$R$1700,17,0)</f>
        <v>5.0423999999999998</v>
      </c>
      <c r="O9" s="66">
        <f t="shared" ref="O9:O41" si="12">RANK(N9,N$8:N$41,0)</f>
        <v>25</v>
      </c>
      <c r="P9" s="65">
        <f>VLOOKUP($A9,'Return Data'!$B$7:$R$1700,14,0)</f>
        <v>3.1918000000000002</v>
      </c>
      <c r="Q9" s="66">
        <f t="shared" ref="Q9:Q41" si="13">RANK(P9,P$8:P$41,0)</f>
        <v>28</v>
      </c>
      <c r="R9" s="65">
        <f>VLOOKUP($A9,'Return Data'!$B$7:$R$1700,16,0)</f>
        <v>7.8856999999999999</v>
      </c>
      <c r="S9" s="67">
        <f t="shared" ref="S9:S41" si="14">RANK(R9,R$8:R$41,0)</f>
        <v>18</v>
      </c>
    </row>
    <row r="10" spans="1:19" x14ac:dyDescent="0.3">
      <c r="A10" s="82" t="s">
        <v>84</v>
      </c>
      <c r="B10" s="64">
        <f>VLOOKUP($A10,'Return Data'!$B$7:$R$1700,3,0)</f>
        <v>44026</v>
      </c>
      <c r="C10" s="65">
        <f>VLOOKUP($A10,'Return Data'!$B$7:$R$1700,4,0)</f>
        <v>0.96740000000000004</v>
      </c>
      <c r="D10" s="65">
        <f>VLOOKUP($A10,'Return Data'!$B$7:$R$1700,9,0)</f>
        <v>0</v>
      </c>
      <c r="E10" s="66">
        <f t="shared" si="7"/>
        <v>33</v>
      </c>
      <c r="F10" s="65">
        <f>VLOOKUP($A10,'Return Data'!$B$7:$R$1700,10,0)</f>
        <v>0</v>
      </c>
      <c r="G10" s="66">
        <f t="shared" si="8"/>
        <v>32</v>
      </c>
      <c r="H10" s="65">
        <f>VLOOKUP($A10,'Return Data'!$B$7:$R$1700,11,0)</f>
        <v>-49.931100000000001</v>
      </c>
      <c r="I10" s="66">
        <f t="shared" si="9"/>
        <v>33</v>
      </c>
      <c r="J10" s="65"/>
      <c r="K10" s="66"/>
      <c r="L10" s="65"/>
      <c r="M10" s="66"/>
      <c r="N10" s="65"/>
      <c r="O10" s="66"/>
      <c r="P10" s="65"/>
      <c r="Q10" s="66"/>
      <c r="R10" s="65">
        <f>VLOOKUP($A10,'Return Data'!$B$7:$R$1700,16,0)</f>
        <v>-37.655700000000003</v>
      </c>
      <c r="S10" s="67">
        <f t="shared" si="14"/>
        <v>33</v>
      </c>
    </row>
    <row r="11" spans="1:19" x14ac:dyDescent="0.3">
      <c r="A11" s="82" t="s">
        <v>85</v>
      </c>
      <c r="B11" s="64">
        <f>VLOOKUP($A11,'Return Data'!$B$7:$R$1700,3,0)</f>
        <v>44026</v>
      </c>
      <c r="C11" s="65">
        <f>VLOOKUP($A11,'Return Data'!$B$7:$R$1700,4,0)</f>
        <v>1.3985000000000001</v>
      </c>
      <c r="D11" s="65">
        <f>VLOOKUP($A11,'Return Data'!$B$7:$R$1700,9,0)</f>
        <v>0</v>
      </c>
      <c r="E11" s="66">
        <f t="shared" si="7"/>
        <v>33</v>
      </c>
      <c r="F11" s="65">
        <f>VLOOKUP($A11,'Return Data'!$B$7:$R$1700,10,0)</f>
        <v>0</v>
      </c>
      <c r="G11" s="66">
        <f t="shared" si="8"/>
        <v>32</v>
      </c>
      <c r="H11" s="65">
        <f>VLOOKUP($A11,'Return Data'!$B$7:$R$1700,11,0)</f>
        <v>-49.93</v>
      </c>
      <c r="I11" s="66">
        <f t="shared" si="9"/>
        <v>32</v>
      </c>
      <c r="J11" s="65"/>
      <c r="K11" s="66"/>
      <c r="L11" s="65"/>
      <c r="M11" s="66"/>
      <c r="N11" s="65"/>
      <c r="O11" s="66"/>
      <c r="P11" s="65"/>
      <c r="Q11" s="66"/>
      <c r="R11" s="65">
        <f>VLOOKUP($A11,'Return Data'!$B$7:$R$1700,16,0)</f>
        <v>-37.658999999999999</v>
      </c>
      <c r="S11" s="67">
        <f t="shared" si="14"/>
        <v>34</v>
      </c>
    </row>
    <row r="12" spans="1:19" x14ac:dyDescent="0.3">
      <c r="A12" s="82" t="s">
        <v>86</v>
      </c>
      <c r="B12" s="64">
        <f>VLOOKUP($A12,'Return Data'!$B$7:$R$1700,3,0)</f>
        <v>44026</v>
      </c>
      <c r="C12" s="65">
        <f>VLOOKUP($A12,'Return Data'!$B$7:$R$1700,4,0)</f>
        <v>22.556999999999999</v>
      </c>
      <c r="D12" s="65">
        <f>VLOOKUP($A12,'Return Data'!$B$7:$R$1700,9,0)</f>
        <v>33.7361</v>
      </c>
      <c r="E12" s="66">
        <f t="shared" si="7"/>
        <v>4</v>
      </c>
      <c r="F12" s="65">
        <f>VLOOKUP($A12,'Return Data'!$B$7:$R$1700,10,0)</f>
        <v>34.857599999999998</v>
      </c>
      <c r="G12" s="66">
        <f t="shared" si="8"/>
        <v>1</v>
      </c>
      <c r="H12" s="65">
        <f>VLOOKUP($A12,'Return Data'!$B$7:$R$1700,11,0)</f>
        <v>20.286100000000001</v>
      </c>
      <c r="I12" s="66">
        <f t="shared" si="9"/>
        <v>3</v>
      </c>
      <c r="J12" s="65">
        <f>VLOOKUP($A12,'Return Data'!$B$7:$R$1700,12,0)</f>
        <v>16.4191</v>
      </c>
      <c r="K12" s="66">
        <f t="shared" si="10"/>
        <v>1</v>
      </c>
      <c r="L12" s="65">
        <f>VLOOKUP($A12,'Return Data'!$B$7:$R$1700,13,0)</f>
        <v>13.6204</v>
      </c>
      <c r="M12" s="66">
        <f t="shared" si="11"/>
        <v>2</v>
      </c>
      <c r="N12" s="65">
        <f>VLOOKUP($A12,'Return Data'!$B$7:$R$1700,17,0)</f>
        <v>12.965299999999999</v>
      </c>
      <c r="O12" s="66">
        <f t="shared" si="12"/>
        <v>3</v>
      </c>
      <c r="P12" s="65">
        <f>VLOOKUP($A12,'Return Data'!$B$7:$R$1700,14,0)</f>
        <v>9.0280000000000005</v>
      </c>
      <c r="Q12" s="66">
        <f t="shared" si="13"/>
        <v>2</v>
      </c>
      <c r="R12" s="65">
        <f>VLOOKUP($A12,'Return Data'!$B$7:$R$1700,16,0)</f>
        <v>9.2217000000000002</v>
      </c>
      <c r="S12" s="67">
        <f t="shared" si="14"/>
        <v>3</v>
      </c>
    </row>
    <row r="13" spans="1:19" x14ac:dyDescent="0.3">
      <c r="A13" s="82" t="s">
        <v>87</v>
      </c>
      <c r="B13" s="64">
        <f>VLOOKUP($A13,'Return Data'!$B$7:$R$1700,3,0)</f>
        <v>44026</v>
      </c>
      <c r="C13" s="65">
        <f>VLOOKUP($A13,'Return Data'!$B$7:$R$1700,4,0)</f>
        <v>17.5688</v>
      </c>
      <c r="D13" s="65">
        <f>VLOOKUP($A13,'Return Data'!$B$7:$R$1700,9,0)</f>
        <v>15.4838</v>
      </c>
      <c r="E13" s="66">
        <f t="shared" si="7"/>
        <v>21</v>
      </c>
      <c r="F13" s="65">
        <f>VLOOKUP($A13,'Return Data'!$B$7:$R$1700,10,0)</f>
        <v>14.411099999999999</v>
      </c>
      <c r="G13" s="66">
        <f t="shared" si="8"/>
        <v>26</v>
      </c>
      <c r="H13" s="65">
        <f>VLOOKUP($A13,'Return Data'!$B$7:$R$1700,11,0)</f>
        <v>11.776</v>
      </c>
      <c r="I13" s="66">
        <f t="shared" si="9"/>
        <v>24</v>
      </c>
      <c r="J13" s="65">
        <f>VLOOKUP($A13,'Return Data'!$B$7:$R$1700,12,0)</f>
        <v>8.7011000000000003</v>
      </c>
      <c r="K13" s="66">
        <f t="shared" si="10"/>
        <v>22</v>
      </c>
      <c r="L13" s="65">
        <f>VLOOKUP($A13,'Return Data'!$B$7:$R$1700,13,0)</f>
        <v>6.8192000000000004</v>
      </c>
      <c r="M13" s="66">
        <f t="shared" si="11"/>
        <v>26</v>
      </c>
      <c r="N13" s="65">
        <f>VLOOKUP($A13,'Return Data'!$B$7:$R$1700,17,0)</f>
        <v>3.4662999999999999</v>
      </c>
      <c r="O13" s="66">
        <f t="shared" si="12"/>
        <v>29</v>
      </c>
      <c r="P13" s="65">
        <f>VLOOKUP($A13,'Return Data'!$B$7:$R$1700,14,0)</f>
        <v>3.2662</v>
      </c>
      <c r="Q13" s="66">
        <f t="shared" si="13"/>
        <v>26</v>
      </c>
      <c r="R13" s="65">
        <f>VLOOKUP($A13,'Return Data'!$B$7:$R$1700,16,0)</f>
        <v>7.2571000000000003</v>
      </c>
      <c r="S13" s="67">
        <f t="shared" si="14"/>
        <v>23</v>
      </c>
    </row>
    <row r="14" spans="1:19" x14ac:dyDescent="0.3">
      <c r="A14" s="82" t="s">
        <v>88</v>
      </c>
      <c r="B14" s="64">
        <f>VLOOKUP($A14,'Return Data'!$B$7:$R$1700,3,0)</f>
        <v>44026</v>
      </c>
      <c r="C14" s="65">
        <f>VLOOKUP($A14,'Return Data'!$B$7:$R$1700,4,0)</f>
        <v>35.5839</v>
      </c>
      <c r="D14" s="65">
        <f>VLOOKUP($A14,'Return Data'!$B$7:$R$1700,9,0)</f>
        <v>9.0040999999999993</v>
      </c>
      <c r="E14" s="66">
        <f t="shared" si="7"/>
        <v>27</v>
      </c>
      <c r="F14" s="65">
        <f>VLOOKUP($A14,'Return Data'!$B$7:$R$1700,10,0)</f>
        <v>18.9358</v>
      </c>
      <c r="G14" s="66">
        <f t="shared" si="8"/>
        <v>20</v>
      </c>
      <c r="H14" s="65">
        <f>VLOOKUP($A14,'Return Data'!$B$7:$R$1700,11,0)</f>
        <v>15.3354</v>
      </c>
      <c r="I14" s="66">
        <f t="shared" si="9"/>
        <v>12</v>
      </c>
      <c r="J14" s="65">
        <f>VLOOKUP($A14,'Return Data'!$B$7:$R$1700,12,0)</f>
        <v>11.29</v>
      </c>
      <c r="K14" s="66">
        <f t="shared" si="10"/>
        <v>14</v>
      </c>
      <c r="L14" s="65">
        <f>VLOOKUP($A14,'Return Data'!$B$7:$R$1700,13,0)</f>
        <v>9.0174000000000003</v>
      </c>
      <c r="M14" s="66">
        <f t="shared" si="11"/>
        <v>17</v>
      </c>
      <c r="N14" s="65">
        <f>VLOOKUP($A14,'Return Data'!$B$7:$R$1700,17,0)</f>
        <v>9.4141999999999992</v>
      </c>
      <c r="O14" s="66">
        <f t="shared" si="12"/>
        <v>16</v>
      </c>
      <c r="P14" s="65">
        <f>VLOOKUP($A14,'Return Data'!$B$7:$R$1700,14,0)</f>
        <v>6.5183</v>
      </c>
      <c r="Q14" s="66">
        <f t="shared" si="13"/>
        <v>17</v>
      </c>
      <c r="R14" s="65">
        <f>VLOOKUP($A14,'Return Data'!$B$7:$R$1700,16,0)</f>
        <v>8.3560999999999996</v>
      </c>
      <c r="S14" s="67">
        <f t="shared" si="14"/>
        <v>14</v>
      </c>
    </row>
    <row r="15" spans="1:19" x14ac:dyDescent="0.3">
      <c r="A15" s="82" t="s">
        <v>89</v>
      </c>
      <c r="B15" s="64">
        <f>VLOOKUP($A15,'Return Data'!$B$7:$R$1700,3,0)</f>
        <v>44026</v>
      </c>
      <c r="C15" s="65">
        <f>VLOOKUP($A15,'Return Data'!$B$7:$R$1700,4,0)</f>
        <v>23.629899999999999</v>
      </c>
      <c r="D15" s="65">
        <f>VLOOKUP($A15,'Return Data'!$B$7:$R$1700,9,0)</f>
        <v>13.6432</v>
      </c>
      <c r="E15" s="66">
        <f t="shared" si="7"/>
        <v>22</v>
      </c>
      <c r="F15" s="65">
        <f>VLOOKUP($A15,'Return Data'!$B$7:$R$1700,10,0)</f>
        <v>23.805499999999999</v>
      </c>
      <c r="G15" s="66">
        <f t="shared" si="8"/>
        <v>10</v>
      </c>
      <c r="H15" s="65">
        <f>VLOOKUP($A15,'Return Data'!$B$7:$R$1700,11,0)</f>
        <v>15.587899999999999</v>
      </c>
      <c r="I15" s="66">
        <f t="shared" si="9"/>
        <v>11</v>
      </c>
      <c r="J15" s="65">
        <f>VLOOKUP($A15,'Return Data'!$B$7:$R$1700,12,0)</f>
        <v>11.416</v>
      </c>
      <c r="K15" s="66">
        <f t="shared" si="10"/>
        <v>13</v>
      </c>
      <c r="L15" s="65">
        <f>VLOOKUP($A15,'Return Data'!$B$7:$R$1700,13,0)</f>
        <v>8.8224999999999998</v>
      </c>
      <c r="M15" s="66">
        <f t="shared" si="11"/>
        <v>19</v>
      </c>
      <c r="N15" s="65">
        <f>VLOOKUP($A15,'Return Data'!$B$7:$R$1700,17,0)</f>
        <v>10.0372</v>
      </c>
      <c r="O15" s="66">
        <f t="shared" si="12"/>
        <v>15</v>
      </c>
      <c r="P15" s="65">
        <f>VLOOKUP($A15,'Return Data'!$B$7:$R$1700,14,0)</f>
        <v>6.5814000000000004</v>
      </c>
      <c r="Q15" s="66">
        <f t="shared" si="13"/>
        <v>16</v>
      </c>
      <c r="R15" s="65">
        <f>VLOOKUP($A15,'Return Data'!$B$7:$R$1700,16,0)</f>
        <v>8.0292999999999992</v>
      </c>
      <c r="S15" s="67">
        <f t="shared" si="14"/>
        <v>17</v>
      </c>
    </row>
    <row r="16" spans="1:19" x14ac:dyDescent="0.3">
      <c r="A16" s="82" t="s">
        <v>90</v>
      </c>
      <c r="B16" s="64">
        <f>VLOOKUP($A16,'Return Data'!$B$7:$R$1700,3,0)</f>
        <v>44026</v>
      </c>
      <c r="C16" s="65">
        <f>VLOOKUP($A16,'Return Data'!$B$7:$R$1700,4,0)</f>
        <v>2576.7766000000001</v>
      </c>
      <c r="D16" s="65">
        <f>VLOOKUP($A16,'Return Data'!$B$7:$R$1700,9,0)</f>
        <v>15.712</v>
      </c>
      <c r="E16" s="66">
        <f t="shared" si="7"/>
        <v>20</v>
      </c>
      <c r="F16" s="65">
        <f>VLOOKUP($A16,'Return Data'!$B$7:$R$1700,10,0)</f>
        <v>26.784600000000001</v>
      </c>
      <c r="G16" s="66">
        <f t="shared" si="8"/>
        <v>4</v>
      </c>
      <c r="H16" s="65">
        <f>VLOOKUP($A16,'Return Data'!$B$7:$R$1700,11,0)</f>
        <v>21.257400000000001</v>
      </c>
      <c r="I16" s="66">
        <f t="shared" si="9"/>
        <v>2</v>
      </c>
      <c r="J16" s="65">
        <f>VLOOKUP($A16,'Return Data'!$B$7:$R$1700,12,0)</f>
        <v>15.134600000000001</v>
      </c>
      <c r="K16" s="66">
        <f t="shared" si="10"/>
        <v>3</v>
      </c>
      <c r="L16" s="65">
        <f>VLOOKUP($A16,'Return Data'!$B$7:$R$1700,13,0)</f>
        <v>14.6881</v>
      </c>
      <c r="M16" s="66">
        <f t="shared" si="11"/>
        <v>1</v>
      </c>
      <c r="N16" s="65">
        <f>VLOOKUP($A16,'Return Data'!$B$7:$R$1700,17,0)</f>
        <v>13.167</v>
      </c>
      <c r="O16" s="66">
        <f t="shared" si="12"/>
        <v>2</v>
      </c>
      <c r="P16" s="65">
        <f>VLOOKUP($A16,'Return Data'!$B$7:$R$1700,14,0)</f>
        <v>8.5520999999999994</v>
      </c>
      <c r="Q16" s="66">
        <f t="shared" si="13"/>
        <v>4</v>
      </c>
      <c r="R16" s="65">
        <f>VLOOKUP($A16,'Return Data'!$B$7:$R$1700,16,0)</f>
        <v>7.4389000000000003</v>
      </c>
      <c r="S16" s="67">
        <f t="shared" si="14"/>
        <v>22</v>
      </c>
    </row>
    <row r="17" spans="1:19" x14ac:dyDescent="0.3">
      <c r="A17" s="82" t="s">
        <v>91</v>
      </c>
      <c r="B17" s="64">
        <f>VLOOKUP($A17,'Return Data'!$B$7:$R$1700,3,0)</f>
        <v>44026</v>
      </c>
      <c r="C17" s="65">
        <f>VLOOKUP($A17,'Return Data'!$B$7:$R$1700,4,0)</f>
        <v>22.3703</v>
      </c>
      <c r="D17" s="65">
        <f>VLOOKUP($A17,'Return Data'!$B$7:$R$1700,9,0)</f>
        <v>7.0646000000000004</v>
      </c>
      <c r="E17" s="66">
        <f t="shared" si="7"/>
        <v>31</v>
      </c>
      <c r="F17" s="65">
        <f>VLOOKUP($A17,'Return Data'!$B$7:$R$1700,10,0)</f>
        <v>8.3756000000000004</v>
      </c>
      <c r="G17" s="66">
        <f t="shared" si="8"/>
        <v>30</v>
      </c>
      <c r="H17" s="65">
        <f>VLOOKUP($A17,'Return Data'!$B$7:$R$1700,11,0)</f>
        <v>10.614699999999999</v>
      </c>
      <c r="I17" s="66">
        <f t="shared" si="9"/>
        <v>25</v>
      </c>
      <c r="J17" s="65">
        <f>VLOOKUP($A17,'Return Data'!$B$7:$R$1700,12,0)</f>
        <v>8.6971000000000007</v>
      </c>
      <c r="K17" s="66">
        <f t="shared" si="10"/>
        <v>23</v>
      </c>
      <c r="L17" s="65">
        <f>VLOOKUP($A17,'Return Data'!$B$7:$R$1700,13,0)</f>
        <v>7.1108000000000002</v>
      </c>
      <c r="M17" s="66">
        <f t="shared" si="11"/>
        <v>25</v>
      </c>
      <c r="N17" s="65">
        <f>VLOOKUP($A17,'Return Data'!$B$7:$R$1700,17,0)</f>
        <v>11.5344</v>
      </c>
      <c r="O17" s="66">
        <f t="shared" si="12"/>
        <v>7</v>
      </c>
      <c r="P17" s="65">
        <f>VLOOKUP($A17,'Return Data'!$B$7:$R$1700,14,0)</f>
        <v>7.7614000000000001</v>
      </c>
      <c r="Q17" s="66">
        <f t="shared" si="13"/>
        <v>10</v>
      </c>
      <c r="R17" s="65">
        <f>VLOOKUP($A17,'Return Data'!$B$7:$R$1700,16,0)</f>
        <v>6.9071999999999996</v>
      </c>
      <c r="S17" s="67">
        <f t="shared" si="14"/>
        <v>28</v>
      </c>
    </row>
    <row r="18" spans="1:19" x14ac:dyDescent="0.3">
      <c r="A18" s="82" t="s">
        <v>92</v>
      </c>
      <c r="B18" s="64">
        <f>VLOOKUP($A18,'Return Data'!$B$7:$R$1700,3,0)</f>
        <v>44026</v>
      </c>
      <c r="C18" s="65">
        <f>VLOOKUP($A18,'Return Data'!$B$7:$R$1700,4,0)</f>
        <v>66.637200000000007</v>
      </c>
      <c r="D18" s="65">
        <f>VLOOKUP($A18,'Return Data'!$B$7:$R$1700,9,0)</f>
        <v>9.6058000000000003</v>
      </c>
      <c r="E18" s="66">
        <f t="shared" si="7"/>
        <v>26</v>
      </c>
      <c r="F18" s="65">
        <f>VLOOKUP($A18,'Return Data'!$B$7:$R$1700,10,0)</f>
        <v>-0.2422</v>
      </c>
      <c r="G18" s="66">
        <f t="shared" si="8"/>
        <v>34</v>
      </c>
      <c r="H18" s="65">
        <f>VLOOKUP($A18,'Return Data'!$B$7:$R$1700,11,0)</f>
        <v>-8.7199000000000009</v>
      </c>
      <c r="I18" s="66">
        <f t="shared" si="9"/>
        <v>31</v>
      </c>
      <c r="J18" s="65">
        <f>VLOOKUP($A18,'Return Data'!$B$7:$R$1700,12,0)</f>
        <v>-3.7921</v>
      </c>
      <c r="K18" s="66">
        <f t="shared" si="10"/>
        <v>31</v>
      </c>
      <c r="L18" s="65">
        <f>VLOOKUP($A18,'Return Data'!$B$7:$R$1700,13,0)</f>
        <v>-1.6734</v>
      </c>
      <c r="M18" s="66">
        <f t="shared" si="11"/>
        <v>31</v>
      </c>
      <c r="N18" s="65">
        <f>VLOOKUP($A18,'Return Data'!$B$7:$R$1700,17,0)</f>
        <v>3.5676000000000001</v>
      </c>
      <c r="O18" s="66">
        <f t="shared" si="12"/>
        <v>28</v>
      </c>
      <c r="P18" s="65">
        <f>VLOOKUP($A18,'Return Data'!$B$7:$R$1700,14,0)</f>
        <v>4.4561999999999999</v>
      </c>
      <c r="Q18" s="66">
        <f t="shared" si="13"/>
        <v>21</v>
      </c>
      <c r="R18" s="65">
        <f>VLOOKUP($A18,'Return Data'!$B$7:$R$1700,16,0)</f>
        <v>8.4522999999999993</v>
      </c>
      <c r="S18" s="67">
        <f t="shared" si="14"/>
        <v>13</v>
      </c>
    </row>
    <row r="19" spans="1:19" x14ac:dyDescent="0.3">
      <c r="A19" s="82" t="s">
        <v>93</v>
      </c>
      <c r="B19" s="64">
        <f>VLOOKUP($A19,'Return Data'!$B$7:$R$1700,3,0)</f>
        <v>44026</v>
      </c>
      <c r="C19" s="65">
        <f>VLOOKUP($A19,'Return Data'!$B$7:$R$1700,4,0)</f>
        <v>66.262900000000002</v>
      </c>
      <c r="D19" s="65">
        <f>VLOOKUP($A19,'Return Data'!$B$7:$R$1700,9,0)</f>
        <v>24.662400000000002</v>
      </c>
      <c r="E19" s="66">
        <f t="shared" si="7"/>
        <v>8</v>
      </c>
      <c r="F19" s="65">
        <f>VLOOKUP($A19,'Return Data'!$B$7:$R$1700,10,0)</f>
        <v>18.920300000000001</v>
      </c>
      <c r="G19" s="66">
        <f t="shared" si="8"/>
        <v>21</v>
      </c>
      <c r="H19" s="65">
        <f>VLOOKUP($A19,'Return Data'!$B$7:$R$1700,11,0)</f>
        <v>11.8002</v>
      </c>
      <c r="I19" s="66">
        <f t="shared" si="9"/>
        <v>21</v>
      </c>
      <c r="J19" s="65">
        <f>VLOOKUP($A19,'Return Data'!$B$7:$R$1700,12,0)</f>
        <v>10.3713</v>
      </c>
      <c r="K19" s="66">
        <f t="shared" si="10"/>
        <v>18</v>
      </c>
      <c r="L19" s="65">
        <f>VLOOKUP($A19,'Return Data'!$B$7:$R$1700,13,0)</f>
        <v>9.1552000000000007</v>
      </c>
      <c r="M19" s="66">
        <f t="shared" si="11"/>
        <v>14</v>
      </c>
      <c r="N19" s="65">
        <f>VLOOKUP($A19,'Return Data'!$B$7:$R$1700,17,0)</f>
        <v>6.4055999999999997</v>
      </c>
      <c r="O19" s="66">
        <f t="shared" si="12"/>
        <v>22</v>
      </c>
      <c r="P19" s="65">
        <f>VLOOKUP($A19,'Return Data'!$B$7:$R$1700,14,0)</f>
        <v>4.2515999999999998</v>
      </c>
      <c r="Q19" s="66">
        <f t="shared" si="13"/>
        <v>22</v>
      </c>
      <c r="R19" s="65">
        <f>VLOOKUP($A19,'Return Data'!$B$7:$R$1700,16,0)</f>
        <v>8.4819999999999993</v>
      </c>
      <c r="S19" s="67">
        <f t="shared" si="14"/>
        <v>10</v>
      </c>
    </row>
    <row r="20" spans="1:19" x14ac:dyDescent="0.3">
      <c r="A20" s="82" t="s">
        <v>94</v>
      </c>
      <c r="B20" s="64">
        <f>VLOOKUP($A20,'Return Data'!$B$7:$R$1700,3,0)</f>
        <v>44026</v>
      </c>
      <c r="C20" s="65">
        <f>VLOOKUP($A20,'Return Data'!$B$7:$R$1700,4,0)</f>
        <v>66.262900000000002</v>
      </c>
      <c r="D20" s="65">
        <f>VLOOKUP($A20,'Return Data'!$B$7:$R$1700,9,0)</f>
        <v>24.662400000000002</v>
      </c>
      <c r="E20" s="66">
        <f t="shared" si="7"/>
        <v>8</v>
      </c>
      <c r="F20" s="65">
        <f>VLOOKUP($A20,'Return Data'!$B$7:$R$1700,10,0)</f>
        <v>18.920300000000001</v>
      </c>
      <c r="G20" s="66">
        <f t="shared" si="8"/>
        <v>21</v>
      </c>
      <c r="H20" s="65">
        <f>VLOOKUP($A20,'Return Data'!$B$7:$R$1700,11,0)</f>
        <v>11.8002</v>
      </c>
      <c r="I20" s="66">
        <f t="shared" si="9"/>
        <v>21</v>
      </c>
      <c r="J20" s="65">
        <f>VLOOKUP($A20,'Return Data'!$B$7:$R$1700,12,0)</f>
        <v>10.3713</v>
      </c>
      <c r="K20" s="66">
        <f t="shared" si="10"/>
        <v>18</v>
      </c>
      <c r="L20" s="65">
        <f>VLOOKUP($A20,'Return Data'!$B$7:$R$1700,13,0)</f>
        <v>9.1552000000000007</v>
      </c>
      <c r="M20" s="66">
        <f t="shared" si="11"/>
        <v>14</v>
      </c>
      <c r="N20" s="65">
        <f>VLOOKUP($A20,'Return Data'!$B$7:$R$1700,17,0)</f>
        <v>6.4055999999999997</v>
      </c>
      <c r="O20" s="66">
        <f t="shared" si="12"/>
        <v>22</v>
      </c>
      <c r="P20" s="65">
        <f>VLOOKUP($A20,'Return Data'!$B$7:$R$1700,14,0)</f>
        <v>4.2515999999999998</v>
      </c>
      <c r="Q20" s="66">
        <f t="shared" si="13"/>
        <v>22</v>
      </c>
      <c r="R20" s="65">
        <f>VLOOKUP($A20,'Return Data'!$B$7:$R$1700,16,0)</f>
        <v>8.4819999999999993</v>
      </c>
      <c r="S20" s="67">
        <f t="shared" si="14"/>
        <v>10</v>
      </c>
    </row>
    <row r="21" spans="1:19" x14ac:dyDescent="0.3">
      <c r="A21" s="82" t="s">
        <v>95</v>
      </c>
      <c r="B21" s="64">
        <f>VLOOKUP($A21,'Return Data'!$B$7:$R$1700,3,0)</f>
        <v>44026</v>
      </c>
      <c r="C21" s="65">
        <f>VLOOKUP($A21,'Return Data'!$B$7:$R$1700,4,0)</f>
        <v>66.262900000000002</v>
      </c>
      <c r="D21" s="65">
        <f>VLOOKUP($A21,'Return Data'!$B$7:$R$1700,9,0)</f>
        <v>24.662400000000002</v>
      </c>
      <c r="E21" s="66">
        <f t="shared" si="7"/>
        <v>8</v>
      </c>
      <c r="F21" s="65">
        <f>VLOOKUP($A21,'Return Data'!$B$7:$R$1700,10,0)</f>
        <v>18.920300000000001</v>
      </c>
      <c r="G21" s="66">
        <f t="shared" si="8"/>
        <v>21</v>
      </c>
      <c r="H21" s="65">
        <f>VLOOKUP($A21,'Return Data'!$B$7:$R$1700,11,0)</f>
        <v>11.8002</v>
      </c>
      <c r="I21" s="66">
        <f t="shared" si="9"/>
        <v>21</v>
      </c>
      <c r="J21" s="65">
        <f>VLOOKUP($A21,'Return Data'!$B$7:$R$1700,12,0)</f>
        <v>10.3713</v>
      </c>
      <c r="K21" s="66">
        <f t="shared" si="10"/>
        <v>18</v>
      </c>
      <c r="L21" s="65">
        <f>VLOOKUP($A21,'Return Data'!$B$7:$R$1700,13,0)</f>
        <v>9.1552000000000007</v>
      </c>
      <c r="M21" s="66">
        <f t="shared" si="11"/>
        <v>14</v>
      </c>
      <c r="N21" s="65">
        <f>VLOOKUP($A21,'Return Data'!$B$7:$R$1700,17,0)</f>
        <v>6.4055999999999997</v>
      </c>
      <c r="O21" s="66">
        <f t="shared" si="12"/>
        <v>22</v>
      </c>
      <c r="P21" s="65">
        <f>VLOOKUP($A21,'Return Data'!$B$7:$R$1700,14,0)</f>
        <v>4.2515999999999998</v>
      </c>
      <c r="Q21" s="66">
        <f t="shared" si="13"/>
        <v>22</v>
      </c>
      <c r="R21" s="65">
        <f>VLOOKUP($A21,'Return Data'!$B$7:$R$1700,16,0)</f>
        <v>8.4819999999999993</v>
      </c>
      <c r="S21" s="67">
        <f t="shared" si="14"/>
        <v>10</v>
      </c>
    </row>
    <row r="22" spans="1:19" x14ac:dyDescent="0.3">
      <c r="A22" s="82" t="s">
        <v>96</v>
      </c>
      <c r="B22" s="64">
        <f>VLOOKUP($A22,'Return Data'!$B$7:$R$1700,3,0)</f>
        <v>44026</v>
      </c>
      <c r="C22" s="65">
        <f>VLOOKUP($A22,'Return Data'!$B$7:$R$1700,4,0)</f>
        <v>27.883199999999999</v>
      </c>
      <c r="D22" s="65">
        <f>VLOOKUP($A22,'Return Data'!$B$7:$R$1700,9,0)</f>
        <v>19.1203</v>
      </c>
      <c r="E22" s="66">
        <f t="shared" si="7"/>
        <v>18</v>
      </c>
      <c r="F22" s="65">
        <f>VLOOKUP($A22,'Return Data'!$B$7:$R$1700,10,0)</f>
        <v>20.702000000000002</v>
      </c>
      <c r="G22" s="66">
        <f t="shared" si="8"/>
        <v>16</v>
      </c>
      <c r="H22" s="65">
        <f>VLOOKUP($A22,'Return Data'!$B$7:$R$1700,11,0)</f>
        <v>14.062900000000001</v>
      </c>
      <c r="I22" s="66">
        <f t="shared" si="9"/>
        <v>15</v>
      </c>
      <c r="J22" s="65">
        <f>VLOOKUP($A22,'Return Data'!$B$7:$R$1700,12,0)</f>
        <v>10.6412</v>
      </c>
      <c r="K22" s="66">
        <f t="shared" si="10"/>
        <v>16</v>
      </c>
      <c r="L22" s="65">
        <f>VLOOKUP($A22,'Return Data'!$B$7:$R$1700,13,0)</f>
        <v>8.8579000000000008</v>
      </c>
      <c r="M22" s="66">
        <f t="shared" si="11"/>
        <v>18</v>
      </c>
      <c r="N22" s="65">
        <f>VLOOKUP($A22,'Return Data'!$B$7:$R$1700,17,0)</f>
        <v>10.9247</v>
      </c>
      <c r="O22" s="66">
        <f t="shared" si="12"/>
        <v>13</v>
      </c>
      <c r="P22" s="65">
        <f>VLOOKUP($A22,'Return Data'!$B$7:$R$1700,14,0)</f>
        <v>6.8684000000000003</v>
      </c>
      <c r="Q22" s="66">
        <f t="shared" si="13"/>
        <v>15</v>
      </c>
      <c r="R22" s="65">
        <f>VLOOKUP($A22,'Return Data'!$B$7:$R$1700,16,0)</f>
        <v>8.3520000000000003</v>
      </c>
      <c r="S22" s="67">
        <f t="shared" si="14"/>
        <v>15</v>
      </c>
    </row>
    <row r="23" spans="1:19" x14ac:dyDescent="0.3">
      <c r="A23" s="82" t="s">
        <v>97</v>
      </c>
      <c r="B23" s="64">
        <f>VLOOKUP($A23,'Return Data'!$B$7:$R$1700,3,0)</f>
        <v>44026</v>
      </c>
      <c r="C23" s="65">
        <f>VLOOKUP($A23,'Return Data'!$B$7:$R$1700,4,0)</f>
        <v>26.9192</v>
      </c>
      <c r="D23" s="65">
        <f>VLOOKUP($A23,'Return Data'!$B$7:$R$1700,9,0)</f>
        <v>22.3001</v>
      </c>
      <c r="E23" s="66">
        <f t="shared" si="7"/>
        <v>14</v>
      </c>
      <c r="F23" s="65">
        <f>VLOOKUP($A23,'Return Data'!$B$7:$R$1700,10,0)</f>
        <v>23.378699999999998</v>
      </c>
      <c r="G23" s="66">
        <f t="shared" si="8"/>
        <v>11</v>
      </c>
      <c r="H23" s="65">
        <f>VLOOKUP($A23,'Return Data'!$B$7:$R$1700,11,0)</f>
        <v>16.7806</v>
      </c>
      <c r="I23" s="66">
        <f t="shared" si="9"/>
        <v>7</v>
      </c>
      <c r="J23" s="65">
        <f>VLOOKUP($A23,'Return Data'!$B$7:$R$1700,12,0)</f>
        <v>14.444599999999999</v>
      </c>
      <c r="K23" s="66">
        <f t="shared" si="10"/>
        <v>4</v>
      </c>
      <c r="L23" s="65">
        <f>VLOOKUP($A23,'Return Data'!$B$7:$R$1700,13,0)</f>
        <v>11.911</v>
      </c>
      <c r="M23" s="66">
        <f t="shared" si="11"/>
        <v>4</v>
      </c>
      <c r="N23" s="65">
        <f>VLOOKUP($A23,'Return Data'!$B$7:$R$1700,17,0)</f>
        <v>11.0793</v>
      </c>
      <c r="O23" s="66">
        <f t="shared" si="12"/>
        <v>11</v>
      </c>
      <c r="P23" s="65">
        <f>VLOOKUP($A23,'Return Data'!$B$7:$R$1700,14,0)</f>
        <v>8.1822999999999997</v>
      </c>
      <c r="Q23" s="66">
        <f t="shared" si="13"/>
        <v>6</v>
      </c>
      <c r="R23" s="65">
        <f>VLOOKUP($A23,'Return Data'!$B$7:$R$1700,16,0)</f>
        <v>9.9022000000000006</v>
      </c>
      <c r="S23" s="67">
        <f t="shared" si="14"/>
        <v>1</v>
      </c>
    </row>
    <row r="24" spans="1:19" x14ac:dyDescent="0.3">
      <c r="A24" s="82" t="s">
        <v>98</v>
      </c>
      <c r="B24" s="64">
        <f>VLOOKUP($A24,'Return Data'!$B$7:$R$1700,3,0)</f>
        <v>44026</v>
      </c>
      <c r="C24" s="65">
        <f>VLOOKUP($A24,'Return Data'!$B$7:$R$1700,4,0)</f>
        <v>16.656400000000001</v>
      </c>
      <c r="D24" s="65">
        <f>VLOOKUP($A24,'Return Data'!$B$7:$R$1700,9,0)</f>
        <v>25.5336</v>
      </c>
      <c r="E24" s="66">
        <f t="shared" si="7"/>
        <v>6</v>
      </c>
      <c r="F24" s="65">
        <f>VLOOKUP($A24,'Return Data'!$B$7:$R$1700,10,0)</f>
        <v>20.529800000000002</v>
      </c>
      <c r="G24" s="66">
        <f t="shared" si="8"/>
        <v>17</v>
      </c>
      <c r="H24" s="65">
        <f>VLOOKUP($A24,'Return Data'!$B$7:$R$1700,11,0)</f>
        <v>12.661</v>
      </c>
      <c r="I24" s="66">
        <f t="shared" si="9"/>
        <v>18</v>
      </c>
      <c r="J24" s="65">
        <f>VLOOKUP($A24,'Return Data'!$B$7:$R$1700,12,0)</f>
        <v>11.7216</v>
      </c>
      <c r="K24" s="66">
        <f t="shared" si="10"/>
        <v>11</v>
      </c>
      <c r="L24" s="65">
        <f>VLOOKUP($A24,'Return Data'!$B$7:$R$1700,13,0)</f>
        <v>8.4651999999999994</v>
      </c>
      <c r="M24" s="66">
        <f t="shared" si="11"/>
        <v>21</v>
      </c>
      <c r="N24" s="65">
        <f>VLOOKUP($A24,'Return Data'!$B$7:$R$1700,17,0)</f>
        <v>8.0663</v>
      </c>
      <c r="O24" s="66">
        <f t="shared" si="12"/>
        <v>18</v>
      </c>
      <c r="P24" s="65">
        <f>VLOOKUP($A24,'Return Data'!$B$7:$R$1700,14,0)</f>
        <v>4.9242999999999997</v>
      </c>
      <c r="Q24" s="66">
        <f t="shared" si="13"/>
        <v>20</v>
      </c>
      <c r="R24" s="65">
        <f>VLOOKUP($A24,'Return Data'!$B$7:$R$1700,16,0)</f>
        <v>6.2622</v>
      </c>
      <c r="S24" s="67">
        <f t="shared" si="14"/>
        <v>30</v>
      </c>
    </row>
    <row r="25" spans="1:19" x14ac:dyDescent="0.3">
      <c r="A25" s="82" t="s">
        <v>99</v>
      </c>
      <c r="B25" s="64">
        <f>VLOOKUP($A25,'Return Data'!$B$7:$R$1700,3,0)</f>
        <v>44026</v>
      </c>
      <c r="C25" s="65">
        <f>VLOOKUP($A25,'Return Data'!$B$7:$R$1700,4,0)</f>
        <v>26.729900000000001</v>
      </c>
      <c r="D25" s="65">
        <f>VLOOKUP($A25,'Return Data'!$B$7:$R$1700,9,0)</f>
        <v>19.716799999999999</v>
      </c>
      <c r="E25" s="66">
        <f t="shared" si="7"/>
        <v>17</v>
      </c>
      <c r="F25" s="65">
        <f>VLOOKUP($A25,'Return Data'!$B$7:$R$1700,10,0)</f>
        <v>29.0503</v>
      </c>
      <c r="G25" s="66">
        <f t="shared" si="8"/>
        <v>2</v>
      </c>
      <c r="H25" s="65">
        <f>VLOOKUP($A25,'Return Data'!$B$7:$R$1700,11,0)</f>
        <v>22.661000000000001</v>
      </c>
      <c r="I25" s="66">
        <f t="shared" si="9"/>
        <v>1</v>
      </c>
      <c r="J25" s="65">
        <f>VLOOKUP($A25,'Return Data'!$B$7:$R$1700,12,0)</f>
        <v>15.4161</v>
      </c>
      <c r="K25" s="66">
        <f t="shared" si="10"/>
        <v>2</v>
      </c>
      <c r="L25" s="65">
        <f>VLOOKUP($A25,'Return Data'!$B$7:$R$1700,13,0)</f>
        <v>12.83</v>
      </c>
      <c r="M25" s="66">
        <f t="shared" si="11"/>
        <v>3</v>
      </c>
      <c r="N25" s="65">
        <f>VLOOKUP($A25,'Return Data'!$B$7:$R$1700,17,0)</f>
        <v>13.6677</v>
      </c>
      <c r="O25" s="66">
        <f t="shared" si="12"/>
        <v>1</v>
      </c>
      <c r="P25" s="65">
        <f>VLOOKUP($A25,'Return Data'!$B$7:$R$1700,14,0)</f>
        <v>8.9179999999999993</v>
      </c>
      <c r="Q25" s="66">
        <f t="shared" si="13"/>
        <v>3</v>
      </c>
      <c r="R25" s="65">
        <f>VLOOKUP($A25,'Return Data'!$B$7:$R$1700,16,0)</f>
        <v>8.8257999999999992</v>
      </c>
      <c r="S25" s="67">
        <f t="shared" si="14"/>
        <v>7</v>
      </c>
    </row>
    <row r="26" spans="1:19" x14ac:dyDescent="0.3">
      <c r="A26" s="82" t="s">
        <v>100</v>
      </c>
      <c r="B26" s="64">
        <f>VLOOKUP($A26,'Return Data'!$B$7:$R$1700,3,0)</f>
        <v>44026</v>
      </c>
      <c r="C26" s="65">
        <f>VLOOKUP($A26,'Return Data'!$B$7:$R$1700,4,0)</f>
        <v>16.216699999999999</v>
      </c>
      <c r="D26" s="65">
        <f>VLOOKUP($A26,'Return Data'!$B$7:$R$1700,9,0)</f>
        <v>25.271000000000001</v>
      </c>
      <c r="E26" s="66">
        <f t="shared" si="7"/>
        <v>7</v>
      </c>
      <c r="F26" s="65">
        <f>VLOOKUP($A26,'Return Data'!$B$7:$R$1700,10,0)</f>
        <v>8.8922000000000008</v>
      </c>
      <c r="G26" s="66">
        <f t="shared" si="8"/>
        <v>28</v>
      </c>
      <c r="H26" s="65">
        <f>VLOOKUP($A26,'Return Data'!$B$7:$R$1700,11,0)</f>
        <v>8.3338000000000001</v>
      </c>
      <c r="I26" s="66">
        <f t="shared" si="9"/>
        <v>28</v>
      </c>
      <c r="J26" s="65">
        <f>VLOOKUP($A26,'Return Data'!$B$7:$R$1700,12,0)</f>
        <v>7.8044000000000002</v>
      </c>
      <c r="K26" s="66">
        <f t="shared" si="10"/>
        <v>25</v>
      </c>
      <c r="L26" s="65">
        <f>VLOOKUP($A26,'Return Data'!$B$7:$R$1700,13,0)</f>
        <v>7.8169000000000004</v>
      </c>
      <c r="M26" s="66">
        <f t="shared" si="11"/>
        <v>22</v>
      </c>
      <c r="N26" s="65">
        <f>VLOOKUP($A26,'Return Data'!$B$7:$R$1700,17,0)</f>
        <v>7.5400999999999998</v>
      </c>
      <c r="O26" s="66">
        <f t="shared" si="12"/>
        <v>19</v>
      </c>
      <c r="P26" s="65">
        <f>VLOOKUP($A26,'Return Data'!$B$7:$R$1700,14,0)</f>
        <v>6.5174000000000003</v>
      </c>
      <c r="Q26" s="66">
        <f t="shared" si="13"/>
        <v>18</v>
      </c>
      <c r="R26" s="65">
        <f>VLOOKUP($A26,'Return Data'!$B$7:$R$1700,16,0)</f>
        <v>7.0873999999999997</v>
      </c>
      <c r="S26" s="67">
        <f t="shared" si="14"/>
        <v>24</v>
      </c>
    </row>
    <row r="27" spans="1:19" x14ac:dyDescent="0.3">
      <c r="A27" s="82" t="s">
        <v>101</v>
      </c>
      <c r="B27" s="64">
        <f>VLOOKUP($A27,'Return Data'!$B$7:$R$1700,3,0)</f>
        <v>44026</v>
      </c>
      <c r="C27" s="65">
        <f>VLOOKUP($A27,'Return Data'!$B$7:$R$1700,4,0)</f>
        <v>1149.9933000000001</v>
      </c>
      <c r="D27" s="65">
        <f>VLOOKUP($A27,'Return Data'!$B$7:$R$1700,9,0)</f>
        <v>13.5717</v>
      </c>
      <c r="E27" s="66">
        <f t="shared" si="7"/>
        <v>23</v>
      </c>
      <c r="F27" s="65">
        <f>VLOOKUP($A27,'Return Data'!$B$7:$R$1700,10,0)</f>
        <v>13.759600000000001</v>
      </c>
      <c r="G27" s="66">
        <f t="shared" si="8"/>
        <v>27</v>
      </c>
      <c r="H27" s="65">
        <f>VLOOKUP($A27,'Return Data'!$B$7:$R$1700,11,0)</f>
        <v>8.3077000000000005</v>
      </c>
      <c r="I27" s="66">
        <f t="shared" si="9"/>
        <v>29</v>
      </c>
      <c r="J27" s="65">
        <f>VLOOKUP($A27,'Return Data'!$B$7:$R$1700,12,0)</f>
        <v>7.3045999999999998</v>
      </c>
      <c r="K27" s="66">
        <f t="shared" si="10"/>
        <v>27</v>
      </c>
      <c r="L27" s="65">
        <f>VLOOKUP($A27,'Return Data'!$B$7:$R$1700,13,0)</f>
        <v>7.4215999999999998</v>
      </c>
      <c r="M27" s="66">
        <f t="shared" si="11"/>
        <v>24</v>
      </c>
      <c r="N27" s="65"/>
      <c r="O27" s="66"/>
      <c r="P27" s="65"/>
      <c r="Q27" s="66"/>
      <c r="R27" s="65">
        <f>VLOOKUP($A27,'Return Data'!$B$7:$R$1700,16,0)</f>
        <v>9.0627999999999993</v>
      </c>
      <c r="S27" s="67">
        <f t="shared" si="14"/>
        <v>4</v>
      </c>
    </row>
    <row r="28" spans="1:19" x14ac:dyDescent="0.3">
      <c r="A28" s="82" t="s">
        <v>102</v>
      </c>
      <c r="B28" s="64">
        <f>VLOOKUP($A28,'Return Data'!$B$7:$R$1700,3,0)</f>
        <v>44026</v>
      </c>
      <c r="C28" s="65">
        <f>VLOOKUP($A28,'Return Data'!$B$7:$R$1700,4,0)</f>
        <v>31.654299999999999</v>
      </c>
      <c r="D28" s="65">
        <f>VLOOKUP($A28,'Return Data'!$B$7:$R$1700,9,0)</f>
        <v>23.5</v>
      </c>
      <c r="E28" s="66">
        <f t="shared" si="7"/>
        <v>11</v>
      </c>
      <c r="F28" s="65">
        <f>VLOOKUP($A28,'Return Data'!$B$7:$R$1700,10,0)</f>
        <v>19.344999999999999</v>
      </c>
      <c r="G28" s="66">
        <f t="shared" si="8"/>
        <v>19</v>
      </c>
      <c r="H28" s="65">
        <f>VLOOKUP($A28,'Return Data'!$B$7:$R$1700,11,0)</f>
        <v>10.3812</v>
      </c>
      <c r="I28" s="66">
        <f t="shared" si="9"/>
        <v>26</v>
      </c>
      <c r="J28" s="65">
        <f>VLOOKUP($A28,'Return Data'!$B$7:$R$1700,12,0)</f>
        <v>8.4420999999999999</v>
      </c>
      <c r="K28" s="66">
        <f t="shared" si="10"/>
        <v>24</v>
      </c>
      <c r="L28" s="65">
        <f>VLOOKUP($A28,'Return Data'!$B$7:$R$1700,13,0)</f>
        <v>7.8028000000000004</v>
      </c>
      <c r="M28" s="66">
        <f t="shared" si="11"/>
        <v>23</v>
      </c>
      <c r="N28" s="65">
        <f>VLOOKUP($A28,'Return Data'!$B$7:$R$1700,17,0)</f>
        <v>7.5334000000000003</v>
      </c>
      <c r="O28" s="66">
        <f t="shared" si="12"/>
        <v>20</v>
      </c>
      <c r="P28" s="65">
        <f>VLOOKUP($A28,'Return Data'!$B$7:$R$1700,14,0)</f>
        <v>7.4432999999999998</v>
      </c>
      <c r="Q28" s="66">
        <f t="shared" si="13"/>
        <v>12</v>
      </c>
      <c r="R28" s="65">
        <f>VLOOKUP($A28,'Return Data'!$B$7:$R$1700,16,0)</f>
        <v>6.9851999999999999</v>
      </c>
      <c r="S28" s="67">
        <f t="shared" si="14"/>
        <v>26</v>
      </c>
    </row>
    <row r="29" spans="1:19" x14ac:dyDescent="0.3">
      <c r="A29" s="82" t="s">
        <v>103</v>
      </c>
      <c r="B29" s="64">
        <f>VLOOKUP($A29,'Return Data'!$B$7:$R$1700,3,0)</f>
        <v>44026</v>
      </c>
      <c r="C29" s="65">
        <f>VLOOKUP($A29,'Return Data'!$B$7:$R$1700,4,0)</f>
        <v>28.3261</v>
      </c>
      <c r="D29" s="65">
        <f>VLOOKUP($A29,'Return Data'!$B$7:$R$1700,9,0)</f>
        <v>30.7333</v>
      </c>
      <c r="E29" s="66">
        <f t="shared" si="7"/>
        <v>5</v>
      </c>
      <c r="F29" s="65">
        <f>VLOOKUP($A29,'Return Data'!$B$7:$R$1700,10,0)</f>
        <v>28.391500000000001</v>
      </c>
      <c r="G29" s="66">
        <f t="shared" si="8"/>
        <v>3</v>
      </c>
      <c r="H29" s="65">
        <f>VLOOKUP($A29,'Return Data'!$B$7:$R$1700,11,0)</f>
        <v>16.4756</v>
      </c>
      <c r="I29" s="66">
        <f t="shared" si="9"/>
        <v>8</v>
      </c>
      <c r="J29" s="65">
        <f>VLOOKUP($A29,'Return Data'!$B$7:$R$1700,12,0)</f>
        <v>13.354699999999999</v>
      </c>
      <c r="K29" s="66">
        <f t="shared" si="10"/>
        <v>7</v>
      </c>
      <c r="L29" s="65">
        <f>VLOOKUP($A29,'Return Data'!$B$7:$R$1700,13,0)</f>
        <v>11.083600000000001</v>
      </c>
      <c r="M29" s="66">
        <f t="shared" si="11"/>
        <v>6</v>
      </c>
      <c r="N29" s="65">
        <f>VLOOKUP($A29,'Return Data'!$B$7:$R$1700,17,0)</f>
        <v>12.392300000000001</v>
      </c>
      <c r="O29" s="66">
        <f t="shared" si="12"/>
        <v>5</v>
      </c>
      <c r="P29" s="65">
        <f>VLOOKUP($A29,'Return Data'!$B$7:$R$1700,14,0)</f>
        <v>9.3787000000000003</v>
      </c>
      <c r="Q29" s="66">
        <f t="shared" si="13"/>
        <v>1</v>
      </c>
      <c r="R29" s="65">
        <f>VLOOKUP($A29,'Return Data'!$B$7:$R$1700,16,0)</f>
        <v>8.9552999999999994</v>
      </c>
      <c r="S29" s="67">
        <f t="shared" si="14"/>
        <v>5</v>
      </c>
    </row>
    <row r="30" spans="1:19" x14ac:dyDescent="0.3">
      <c r="A30" s="82" t="s">
        <v>104</v>
      </c>
      <c r="B30" s="64">
        <f>VLOOKUP($A30,'Return Data'!$B$7:$R$1700,3,0)</f>
        <v>44026</v>
      </c>
      <c r="C30" s="65">
        <f>VLOOKUP($A30,'Return Data'!$B$7:$R$1700,4,0)</f>
        <v>23.064499999999999</v>
      </c>
      <c r="D30" s="65">
        <f>VLOOKUP($A30,'Return Data'!$B$7:$R$1700,9,0)</f>
        <v>17.825399999999998</v>
      </c>
      <c r="E30" s="66">
        <f t="shared" si="7"/>
        <v>19</v>
      </c>
      <c r="F30" s="65">
        <f>VLOOKUP($A30,'Return Data'!$B$7:$R$1700,10,0)</f>
        <v>25.254300000000001</v>
      </c>
      <c r="G30" s="66">
        <f t="shared" si="8"/>
        <v>8</v>
      </c>
      <c r="H30" s="65">
        <f>VLOOKUP($A30,'Return Data'!$B$7:$R$1700,11,0)</f>
        <v>16.152699999999999</v>
      </c>
      <c r="I30" s="66">
        <f t="shared" si="9"/>
        <v>10</v>
      </c>
      <c r="J30" s="65">
        <f>VLOOKUP($A30,'Return Data'!$B$7:$R$1700,12,0)</f>
        <v>12.430199999999999</v>
      </c>
      <c r="K30" s="66">
        <f t="shared" si="10"/>
        <v>9</v>
      </c>
      <c r="L30" s="65">
        <f>VLOOKUP($A30,'Return Data'!$B$7:$R$1700,13,0)</f>
        <v>10.9041</v>
      </c>
      <c r="M30" s="66">
        <f t="shared" si="11"/>
        <v>7</v>
      </c>
      <c r="N30" s="65">
        <f>VLOOKUP($A30,'Return Data'!$B$7:$R$1700,17,0)</f>
        <v>11.215</v>
      </c>
      <c r="O30" s="66">
        <f t="shared" si="12"/>
        <v>10</v>
      </c>
      <c r="P30" s="65">
        <f>VLOOKUP($A30,'Return Data'!$B$7:$R$1700,14,0)</f>
        <v>8.1380999999999997</v>
      </c>
      <c r="Q30" s="66">
        <f t="shared" si="13"/>
        <v>8</v>
      </c>
      <c r="R30" s="65">
        <f>VLOOKUP($A30,'Return Data'!$B$7:$R$1700,16,0)</f>
        <v>6.2049000000000003</v>
      </c>
      <c r="S30" s="67">
        <f t="shared" si="14"/>
        <v>32</v>
      </c>
    </row>
    <row r="31" spans="1:19" x14ac:dyDescent="0.3">
      <c r="A31" s="82" t="s">
        <v>105</v>
      </c>
      <c r="B31" s="64">
        <f>VLOOKUP($A31,'Return Data'!$B$7:$R$1700,3,0)</f>
        <v>44026</v>
      </c>
      <c r="C31" s="65">
        <f>VLOOKUP($A31,'Return Data'!$B$7:$R$1700,4,0)</f>
        <v>13.007199999999999</v>
      </c>
      <c r="D31" s="65">
        <f>VLOOKUP($A31,'Return Data'!$B$7:$R$1700,9,0)</f>
        <v>8.5967000000000002</v>
      </c>
      <c r="E31" s="66">
        <f t="shared" si="7"/>
        <v>29</v>
      </c>
      <c r="F31" s="65">
        <f>VLOOKUP($A31,'Return Data'!$B$7:$R$1700,10,0)</f>
        <v>20.939800000000002</v>
      </c>
      <c r="G31" s="66">
        <f t="shared" si="8"/>
        <v>15</v>
      </c>
      <c r="H31" s="65">
        <f>VLOOKUP($A31,'Return Data'!$B$7:$R$1700,11,0)</f>
        <v>17.133900000000001</v>
      </c>
      <c r="I31" s="66">
        <f t="shared" si="9"/>
        <v>6</v>
      </c>
      <c r="J31" s="65">
        <f>VLOOKUP($A31,'Return Data'!$B$7:$R$1700,12,0)</f>
        <v>12.8004</v>
      </c>
      <c r="K31" s="66">
        <f t="shared" si="10"/>
        <v>8</v>
      </c>
      <c r="L31" s="65">
        <f>VLOOKUP($A31,'Return Data'!$B$7:$R$1700,13,0)</f>
        <v>10.8643</v>
      </c>
      <c r="M31" s="66">
        <f t="shared" si="11"/>
        <v>9</v>
      </c>
      <c r="N31" s="65">
        <f>VLOOKUP($A31,'Return Data'!$B$7:$R$1700,17,0)</f>
        <v>11.739699999999999</v>
      </c>
      <c r="O31" s="66">
        <f t="shared" si="12"/>
        <v>6</v>
      </c>
      <c r="P31" s="65">
        <f>VLOOKUP($A31,'Return Data'!$B$7:$R$1700,14,0)</f>
        <v>8.1608999999999998</v>
      </c>
      <c r="Q31" s="66">
        <f t="shared" si="13"/>
        <v>7</v>
      </c>
      <c r="R31" s="65">
        <f>VLOOKUP($A31,'Return Data'!$B$7:$R$1700,16,0)</f>
        <v>8.2682000000000002</v>
      </c>
      <c r="S31" s="67">
        <f t="shared" si="14"/>
        <v>16</v>
      </c>
    </row>
    <row r="32" spans="1:19" x14ac:dyDescent="0.3">
      <c r="A32" s="82" t="s">
        <v>106</v>
      </c>
      <c r="B32" s="64">
        <f>VLOOKUP($A32,'Return Data'!$B$7:$R$1700,3,0)</f>
        <v>44026</v>
      </c>
      <c r="C32" s="65">
        <f>VLOOKUP($A32,'Return Data'!$B$7:$R$1700,4,0)</f>
        <v>28.431000000000001</v>
      </c>
      <c r="D32" s="65">
        <f>VLOOKUP($A32,'Return Data'!$B$7:$R$1700,9,0)</f>
        <v>21.125699999999998</v>
      </c>
      <c r="E32" s="66">
        <f t="shared" si="7"/>
        <v>16</v>
      </c>
      <c r="F32" s="65">
        <f>VLOOKUP($A32,'Return Data'!$B$7:$R$1700,10,0)</f>
        <v>26.7712</v>
      </c>
      <c r="G32" s="66">
        <f t="shared" si="8"/>
        <v>5</v>
      </c>
      <c r="H32" s="65">
        <f>VLOOKUP($A32,'Return Data'!$B$7:$R$1700,11,0)</f>
        <v>18.918500000000002</v>
      </c>
      <c r="I32" s="66">
        <f t="shared" si="9"/>
        <v>4</v>
      </c>
      <c r="J32" s="65">
        <f>VLOOKUP($A32,'Return Data'!$B$7:$R$1700,12,0)</f>
        <v>12.391500000000001</v>
      </c>
      <c r="K32" s="66">
        <f t="shared" si="10"/>
        <v>10</v>
      </c>
      <c r="L32" s="65">
        <f>VLOOKUP($A32,'Return Data'!$B$7:$R$1700,13,0)</f>
        <v>10.0176</v>
      </c>
      <c r="M32" s="66">
        <f t="shared" si="11"/>
        <v>10</v>
      </c>
      <c r="N32" s="65">
        <f>VLOOKUP($A32,'Return Data'!$B$7:$R$1700,17,0)</f>
        <v>10.9756</v>
      </c>
      <c r="O32" s="66">
        <f t="shared" si="12"/>
        <v>12</v>
      </c>
      <c r="P32" s="65">
        <f>VLOOKUP($A32,'Return Data'!$B$7:$R$1700,14,0)</f>
        <v>7.0784000000000002</v>
      </c>
      <c r="Q32" s="66">
        <f t="shared" si="13"/>
        <v>14</v>
      </c>
      <c r="R32" s="65">
        <f>VLOOKUP($A32,'Return Data'!$B$7:$R$1700,16,0)</f>
        <v>6.8948999999999998</v>
      </c>
      <c r="S32" s="67">
        <f t="shared" si="14"/>
        <v>29</v>
      </c>
    </row>
    <row r="33" spans="1:19" x14ac:dyDescent="0.3">
      <c r="A33" s="82" t="s">
        <v>107</v>
      </c>
      <c r="B33" s="64">
        <f>VLOOKUP($A33,'Return Data'!$B$7:$R$1700,3,0)</f>
        <v>44026</v>
      </c>
      <c r="C33" s="65">
        <f>VLOOKUP($A33,'Return Data'!$B$7:$R$1700,4,0)</f>
        <v>2042.8607</v>
      </c>
      <c r="D33" s="65">
        <f>VLOOKUP($A33,'Return Data'!$B$7:$R$1700,9,0)</f>
        <v>12.1203</v>
      </c>
      <c r="E33" s="66">
        <f t="shared" si="7"/>
        <v>24</v>
      </c>
      <c r="F33" s="65">
        <f>VLOOKUP($A33,'Return Data'!$B$7:$R$1700,10,0)</f>
        <v>22.2181</v>
      </c>
      <c r="G33" s="66">
        <f t="shared" si="8"/>
        <v>12</v>
      </c>
      <c r="H33" s="65">
        <f>VLOOKUP($A33,'Return Data'!$B$7:$R$1700,11,0)</f>
        <v>13.0634</v>
      </c>
      <c r="I33" s="66">
        <f t="shared" si="9"/>
        <v>17</v>
      </c>
      <c r="J33" s="65">
        <f>VLOOKUP($A33,'Return Data'!$B$7:$R$1700,12,0)</f>
        <v>10.561999999999999</v>
      </c>
      <c r="K33" s="66">
        <f t="shared" si="10"/>
        <v>17</v>
      </c>
      <c r="L33" s="65">
        <f>VLOOKUP($A33,'Return Data'!$B$7:$R$1700,13,0)</f>
        <v>9.2460000000000004</v>
      </c>
      <c r="M33" s="66">
        <f t="shared" si="11"/>
        <v>13</v>
      </c>
      <c r="N33" s="65">
        <f>VLOOKUP($A33,'Return Data'!$B$7:$R$1700,17,0)</f>
        <v>11.218500000000001</v>
      </c>
      <c r="O33" s="66">
        <f t="shared" si="12"/>
        <v>9</v>
      </c>
      <c r="P33" s="65">
        <f>VLOOKUP($A33,'Return Data'!$B$7:$R$1700,14,0)</f>
        <v>7.7638999999999996</v>
      </c>
      <c r="Q33" s="66">
        <f t="shared" si="13"/>
        <v>9</v>
      </c>
      <c r="R33" s="65">
        <f>VLOOKUP($A33,'Return Data'!$B$7:$R$1700,16,0)</f>
        <v>8.7570999999999994</v>
      </c>
      <c r="S33" s="67">
        <f t="shared" si="14"/>
        <v>8</v>
      </c>
    </row>
    <row r="34" spans="1:19" x14ac:dyDescent="0.3">
      <c r="A34" s="82" t="s">
        <v>108</v>
      </c>
      <c r="B34" s="64">
        <f>VLOOKUP($A34,'Return Data'!$B$7:$R$1700,3,0)</f>
        <v>44026</v>
      </c>
      <c r="C34" s="65">
        <f>VLOOKUP($A34,'Return Data'!$B$7:$R$1700,4,0)</f>
        <v>31.973099999999999</v>
      </c>
      <c r="D34" s="65">
        <f>VLOOKUP($A34,'Return Data'!$B$7:$R$1700,9,0)</f>
        <v>61.586199999999998</v>
      </c>
      <c r="E34" s="66">
        <f t="shared" si="7"/>
        <v>1</v>
      </c>
      <c r="F34" s="65">
        <f>VLOOKUP($A34,'Return Data'!$B$7:$R$1700,10,0)</f>
        <v>18.873000000000001</v>
      </c>
      <c r="G34" s="66">
        <f t="shared" si="8"/>
        <v>24</v>
      </c>
      <c r="H34" s="65">
        <f>VLOOKUP($A34,'Return Data'!$B$7:$R$1700,11,0)</f>
        <v>14.201599999999999</v>
      </c>
      <c r="I34" s="66">
        <f t="shared" si="9"/>
        <v>14</v>
      </c>
      <c r="J34" s="65">
        <f>VLOOKUP($A34,'Return Data'!$B$7:$R$1700,12,0)</f>
        <v>10.151</v>
      </c>
      <c r="K34" s="66">
        <f t="shared" si="10"/>
        <v>21</v>
      </c>
      <c r="L34" s="65">
        <f>VLOOKUP($A34,'Return Data'!$B$7:$R$1700,13,0)</f>
        <v>8.5517000000000003</v>
      </c>
      <c r="M34" s="66">
        <f t="shared" si="11"/>
        <v>20</v>
      </c>
      <c r="N34" s="65">
        <f>VLOOKUP($A34,'Return Data'!$B$7:$R$1700,17,0)</f>
        <v>4.3612000000000002</v>
      </c>
      <c r="O34" s="66">
        <f t="shared" si="12"/>
        <v>27</v>
      </c>
      <c r="P34" s="65">
        <f>VLOOKUP($A34,'Return Data'!$B$7:$R$1700,14,0)</f>
        <v>3.2646000000000002</v>
      </c>
      <c r="Q34" s="66">
        <f t="shared" si="13"/>
        <v>27</v>
      </c>
      <c r="R34" s="65">
        <f>VLOOKUP($A34,'Return Data'!$B$7:$R$1700,16,0)</f>
        <v>6.9808000000000003</v>
      </c>
      <c r="S34" s="67">
        <f t="shared" si="14"/>
        <v>27</v>
      </c>
    </row>
    <row r="35" spans="1:19" x14ac:dyDescent="0.3">
      <c r="A35" s="82" t="s">
        <v>109</v>
      </c>
      <c r="B35" s="64">
        <f>VLOOKUP($A35,'Return Data'!$B$7:$R$1700,3,0)</f>
        <v>44026</v>
      </c>
      <c r="C35" s="65">
        <f>VLOOKUP($A35,'Return Data'!$B$7:$R$1700,4,0)</f>
        <v>63.354199999999999</v>
      </c>
      <c r="D35" s="65">
        <f>VLOOKUP($A35,'Return Data'!$B$7:$R$1700,9,0)</f>
        <v>5.4923000000000002</v>
      </c>
      <c r="E35" s="66">
        <f t="shared" si="7"/>
        <v>32</v>
      </c>
      <c r="F35" s="65">
        <f>VLOOKUP($A35,'Return Data'!$B$7:$R$1700,10,0)</f>
        <v>6.1539999999999999</v>
      </c>
      <c r="G35" s="66">
        <f t="shared" si="8"/>
        <v>31</v>
      </c>
      <c r="H35" s="65">
        <f>VLOOKUP($A35,'Return Data'!$B$7:$R$1700,11,0)</f>
        <v>6.2361000000000004</v>
      </c>
      <c r="I35" s="66">
        <f t="shared" si="9"/>
        <v>30</v>
      </c>
      <c r="J35" s="65">
        <f>VLOOKUP($A35,'Return Data'!$B$7:$R$1700,12,0)</f>
        <v>6.0578000000000003</v>
      </c>
      <c r="K35" s="66">
        <f t="shared" si="10"/>
        <v>28</v>
      </c>
      <c r="L35" s="65">
        <f>VLOOKUP($A35,'Return Data'!$B$7:$R$1700,13,0)</f>
        <v>5.9401999999999999</v>
      </c>
      <c r="M35" s="66">
        <f t="shared" si="11"/>
        <v>27</v>
      </c>
      <c r="N35" s="65">
        <f>VLOOKUP($A35,'Return Data'!$B$7:$R$1700,17,0)</f>
        <v>6.8979999999999997</v>
      </c>
      <c r="O35" s="66">
        <f t="shared" si="12"/>
        <v>21</v>
      </c>
      <c r="P35" s="65">
        <f>VLOOKUP($A35,'Return Data'!$B$7:$R$1700,14,0)</f>
        <v>4.1214000000000004</v>
      </c>
      <c r="Q35" s="66">
        <f t="shared" si="13"/>
        <v>25</v>
      </c>
      <c r="R35" s="65">
        <f>VLOOKUP($A35,'Return Data'!$B$7:$R$1700,16,0)</f>
        <v>8.6872000000000007</v>
      </c>
      <c r="S35" s="67">
        <f t="shared" si="14"/>
        <v>9</v>
      </c>
    </row>
    <row r="36" spans="1:19" x14ac:dyDescent="0.3">
      <c r="A36" s="82" t="s">
        <v>110</v>
      </c>
      <c r="B36" s="64">
        <f>VLOOKUP($A36,'Return Data'!$B$7:$R$1700,3,0)</f>
        <v>44026</v>
      </c>
      <c r="C36" s="65">
        <f>VLOOKUP($A36,'Return Data'!$B$7:$R$1700,4,0)</f>
        <v>15.8345</v>
      </c>
      <c r="D36" s="65">
        <f>VLOOKUP($A36,'Return Data'!$B$7:$R$1700,9,0)</f>
        <v>7.4097</v>
      </c>
      <c r="E36" s="66">
        <f t="shared" si="7"/>
        <v>30</v>
      </c>
      <c r="F36" s="65">
        <f>VLOOKUP($A36,'Return Data'!$B$7:$R$1700,10,0)</f>
        <v>14.7555</v>
      </c>
      <c r="G36" s="66">
        <f t="shared" si="8"/>
        <v>25</v>
      </c>
      <c r="H36" s="65">
        <f>VLOOKUP($A36,'Return Data'!$B$7:$R$1700,11,0)</f>
        <v>13.3202</v>
      </c>
      <c r="I36" s="66">
        <f t="shared" si="9"/>
        <v>16</v>
      </c>
      <c r="J36" s="65">
        <f>VLOOKUP($A36,'Return Data'!$B$7:$R$1700,12,0)</f>
        <v>11.5145</v>
      </c>
      <c r="K36" s="66">
        <f t="shared" si="10"/>
        <v>12</v>
      </c>
      <c r="L36" s="65">
        <f>VLOOKUP($A36,'Return Data'!$B$7:$R$1700,13,0)</f>
        <v>9.7263000000000002</v>
      </c>
      <c r="M36" s="66">
        <f t="shared" si="11"/>
        <v>11</v>
      </c>
      <c r="N36" s="65">
        <f>VLOOKUP($A36,'Return Data'!$B$7:$R$1700,17,0)</f>
        <v>10.659800000000001</v>
      </c>
      <c r="O36" s="66">
        <f t="shared" si="12"/>
        <v>14</v>
      </c>
      <c r="P36" s="65">
        <f>VLOOKUP($A36,'Return Data'!$B$7:$R$1700,14,0)</f>
        <v>7.1558999999999999</v>
      </c>
      <c r="Q36" s="66">
        <f t="shared" si="13"/>
        <v>13</v>
      </c>
      <c r="R36" s="65">
        <f>VLOOKUP($A36,'Return Data'!$B$7:$R$1700,16,0)</f>
        <v>9.2782999999999998</v>
      </c>
      <c r="S36" s="67">
        <f t="shared" si="14"/>
        <v>2</v>
      </c>
    </row>
    <row r="37" spans="1:19" x14ac:dyDescent="0.3">
      <c r="A37" s="82" t="s">
        <v>111</v>
      </c>
      <c r="B37" s="64">
        <f>VLOOKUP($A37,'Return Data'!$B$7:$R$1700,3,0)</f>
        <v>44026</v>
      </c>
      <c r="C37" s="65">
        <f>VLOOKUP($A37,'Return Data'!$B$7:$R$1700,4,0)</f>
        <v>27.2026</v>
      </c>
      <c r="D37" s="65">
        <f>VLOOKUP($A37,'Return Data'!$B$7:$R$1700,9,0)</f>
        <v>11.824199999999999</v>
      </c>
      <c r="E37" s="66">
        <f t="shared" si="7"/>
        <v>25</v>
      </c>
      <c r="F37" s="65">
        <f>VLOOKUP($A37,'Return Data'!$B$7:$R$1700,10,0)</f>
        <v>24.073799999999999</v>
      </c>
      <c r="G37" s="66">
        <f t="shared" si="8"/>
        <v>9</v>
      </c>
      <c r="H37" s="65">
        <f>VLOOKUP($A37,'Return Data'!$B$7:$R$1700,11,0)</f>
        <v>16.3005</v>
      </c>
      <c r="I37" s="66">
        <f t="shared" si="9"/>
        <v>9</v>
      </c>
      <c r="J37" s="65">
        <f>VLOOKUP($A37,'Return Data'!$B$7:$R$1700,12,0)</f>
        <v>13.7111</v>
      </c>
      <c r="K37" s="66">
        <f t="shared" si="10"/>
        <v>5</v>
      </c>
      <c r="L37" s="65">
        <f>VLOOKUP($A37,'Return Data'!$B$7:$R$1700,13,0)</f>
        <v>11.1988</v>
      </c>
      <c r="M37" s="66">
        <f t="shared" si="11"/>
        <v>5</v>
      </c>
      <c r="N37" s="65">
        <f>VLOOKUP($A37,'Return Data'!$B$7:$R$1700,17,0)</f>
        <v>12.6928</v>
      </c>
      <c r="O37" s="66">
        <f t="shared" si="12"/>
        <v>4</v>
      </c>
      <c r="P37" s="65">
        <f>VLOOKUP($A37,'Return Data'!$B$7:$R$1700,14,0)</f>
        <v>8.4252000000000002</v>
      </c>
      <c r="Q37" s="66">
        <f t="shared" si="13"/>
        <v>5</v>
      </c>
      <c r="R37" s="65">
        <f>VLOOKUP($A37,'Return Data'!$B$7:$R$1700,16,0)</f>
        <v>6.2478999999999996</v>
      </c>
      <c r="S37" s="67">
        <f t="shared" si="14"/>
        <v>31</v>
      </c>
    </row>
    <row r="38" spans="1:19" x14ac:dyDescent="0.3">
      <c r="A38" s="82" t="s">
        <v>112</v>
      </c>
      <c r="B38" s="64">
        <f>VLOOKUP($A38,'Return Data'!$B$7:$R$1700,3,0)</f>
        <v>44026</v>
      </c>
      <c r="C38" s="65">
        <f>VLOOKUP($A38,'Return Data'!$B$7:$R$1700,4,0)</f>
        <v>31.446100000000001</v>
      </c>
      <c r="D38" s="65">
        <f>VLOOKUP($A38,'Return Data'!$B$7:$R$1700,9,0)</f>
        <v>21.651700000000002</v>
      </c>
      <c r="E38" s="66">
        <f t="shared" si="7"/>
        <v>15</v>
      </c>
      <c r="F38" s="65">
        <f>VLOOKUP($A38,'Return Data'!$B$7:$R$1700,10,0)</f>
        <v>19.350200000000001</v>
      </c>
      <c r="G38" s="66">
        <f t="shared" si="8"/>
        <v>18</v>
      </c>
      <c r="H38" s="65">
        <f>VLOOKUP($A38,'Return Data'!$B$7:$R$1700,11,0)</f>
        <v>14.547000000000001</v>
      </c>
      <c r="I38" s="66">
        <f t="shared" si="9"/>
        <v>13</v>
      </c>
      <c r="J38" s="65">
        <f>VLOOKUP($A38,'Return Data'!$B$7:$R$1700,12,0)</f>
        <v>11.2212</v>
      </c>
      <c r="K38" s="66">
        <f t="shared" si="10"/>
        <v>15</v>
      </c>
      <c r="L38" s="65">
        <f>VLOOKUP($A38,'Return Data'!$B$7:$R$1700,13,0)</f>
        <v>9.4209999999999994</v>
      </c>
      <c r="M38" s="66">
        <f t="shared" si="11"/>
        <v>12</v>
      </c>
      <c r="N38" s="65">
        <f>VLOOKUP($A38,'Return Data'!$B$7:$R$1700,17,0)</f>
        <v>9.0067000000000004</v>
      </c>
      <c r="O38" s="66">
        <f t="shared" si="12"/>
        <v>17</v>
      </c>
      <c r="P38" s="65">
        <f>VLOOKUP($A38,'Return Data'!$B$7:$R$1700,14,0)</f>
        <v>6.1351000000000004</v>
      </c>
      <c r="Q38" s="66">
        <f t="shared" si="13"/>
        <v>19</v>
      </c>
      <c r="R38" s="65">
        <f>VLOOKUP($A38,'Return Data'!$B$7:$R$1700,16,0)</f>
        <v>7.0255000000000001</v>
      </c>
      <c r="S38" s="67">
        <f t="shared" si="14"/>
        <v>25</v>
      </c>
    </row>
    <row r="39" spans="1:19" x14ac:dyDescent="0.3">
      <c r="A39" s="82" t="s">
        <v>113</v>
      </c>
      <c r="B39" s="64">
        <f>VLOOKUP($A39,'Return Data'!$B$7:$R$1700,3,0)</f>
        <v>44026</v>
      </c>
      <c r="C39" s="65">
        <f>VLOOKUP($A39,'Return Data'!$B$7:$R$1700,4,0)</f>
        <v>18.584800000000001</v>
      </c>
      <c r="D39" s="65">
        <f>VLOOKUP($A39,'Return Data'!$B$7:$R$1700,9,0)</f>
        <v>23.278300000000002</v>
      </c>
      <c r="E39" s="66">
        <f t="shared" si="7"/>
        <v>12</v>
      </c>
      <c r="F39" s="65">
        <f>VLOOKUP($A39,'Return Data'!$B$7:$R$1700,10,0)</f>
        <v>26.319400000000002</v>
      </c>
      <c r="G39" s="66">
        <f t="shared" si="8"/>
        <v>6</v>
      </c>
      <c r="H39" s="65">
        <f>VLOOKUP($A39,'Return Data'!$B$7:$R$1700,11,0)</f>
        <v>17.624300000000002</v>
      </c>
      <c r="I39" s="66">
        <f t="shared" si="9"/>
        <v>5</v>
      </c>
      <c r="J39" s="65">
        <f>VLOOKUP($A39,'Return Data'!$B$7:$R$1700,12,0)</f>
        <v>13.4894</v>
      </c>
      <c r="K39" s="66">
        <f t="shared" si="10"/>
        <v>6</v>
      </c>
      <c r="L39" s="65">
        <f>VLOOKUP($A39,'Return Data'!$B$7:$R$1700,13,0)</f>
        <v>10.902900000000001</v>
      </c>
      <c r="M39" s="66">
        <f t="shared" si="11"/>
        <v>8</v>
      </c>
      <c r="N39" s="65">
        <f>VLOOKUP($A39,'Return Data'!$B$7:$R$1700,17,0)</f>
        <v>11.334899999999999</v>
      </c>
      <c r="O39" s="66">
        <f t="shared" si="12"/>
        <v>8</v>
      </c>
      <c r="P39" s="65">
        <f>VLOOKUP($A39,'Return Data'!$B$7:$R$1700,14,0)</f>
        <v>7.5240999999999998</v>
      </c>
      <c r="Q39" s="66">
        <f t="shared" si="13"/>
        <v>11</v>
      </c>
      <c r="R39" s="65">
        <f>VLOOKUP($A39,'Return Data'!$B$7:$R$1700,16,0)</f>
        <v>7.6364000000000001</v>
      </c>
      <c r="S39" s="67">
        <f t="shared" si="14"/>
        <v>20</v>
      </c>
    </row>
    <row r="40" spans="1:19" x14ac:dyDescent="0.3">
      <c r="A40" s="82" t="s">
        <v>367</v>
      </c>
      <c r="B40" s="64">
        <f>VLOOKUP($A40,'Return Data'!$B$7:$R$1700,3,0)</f>
        <v>44026</v>
      </c>
      <c r="C40" s="65">
        <f>VLOOKUP($A40,'Return Data'!$B$7:$R$1700,4,0)</f>
        <v>0.36980000000000002</v>
      </c>
      <c r="D40" s="65">
        <f>VLOOKUP($A40,'Return Data'!$B$7:$R$1700,9,0)</f>
        <v>8.7022999999999993</v>
      </c>
      <c r="E40" s="66">
        <f t="shared" si="7"/>
        <v>28</v>
      </c>
      <c r="F40" s="65">
        <f>VLOOKUP($A40,'Return Data'!$B$7:$R$1700,10,0)</f>
        <v>8.7726000000000006</v>
      </c>
      <c r="G40" s="66">
        <f t="shared" si="8"/>
        <v>29</v>
      </c>
      <c r="H40" s="65"/>
      <c r="I40" s="66"/>
      <c r="J40" s="65"/>
      <c r="K40" s="66"/>
      <c r="L40" s="65"/>
      <c r="M40" s="66"/>
      <c r="N40" s="65"/>
      <c r="O40" s="66"/>
      <c r="P40" s="65"/>
      <c r="Q40" s="66"/>
      <c r="R40" s="65">
        <f>VLOOKUP($A40,'Return Data'!$B$7:$R$1700,16,0)</f>
        <v>8.8424999999999994</v>
      </c>
      <c r="S40" s="67">
        <f t="shared" si="14"/>
        <v>6</v>
      </c>
    </row>
    <row r="41" spans="1:19" x14ac:dyDescent="0.3">
      <c r="A41" s="82" t="s">
        <v>114</v>
      </c>
      <c r="B41" s="64">
        <f>VLOOKUP($A41,'Return Data'!$B$7:$R$1700,3,0)</f>
        <v>44026</v>
      </c>
      <c r="C41" s="65">
        <f>VLOOKUP($A41,'Return Data'!$B$7:$R$1700,4,0)</f>
        <v>20.8855</v>
      </c>
      <c r="D41" s="65">
        <f>VLOOKUP($A41,'Return Data'!$B$7:$R$1700,9,0)</f>
        <v>22.646599999999999</v>
      </c>
      <c r="E41" s="66">
        <f t="shared" si="7"/>
        <v>13</v>
      </c>
      <c r="F41" s="65">
        <f>VLOOKUP($A41,'Return Data'!$B$7:$R$1700,10,0)</f>
        <v>26.294899999999998</v>
      </c>
      <c r="G41" s="66">
        <f t="shared" si="8"/>
        <v>7</v>
      </c>
      <c r="H41" s="65">
        <f>VLOOKUP($A41,'Return Data'!$B$7:$R$1700,11,0)</f>
        <v>9.7425999999999995</v>
      </c>
      <c r="I41" s="66">
        <f t="shared" si="9"/>
        <v>27</v>
      </c>
      <c r="J41" s="65">
        <f>VLOOKUP($A41,'Return Data'!$B$7:$R$1700,12,0)</f>
        <v>7.4593999999999996</v>
      </c>
      <c r="K41" s="66">
        <f t="shared" si="10"/>
        <v>26</v>
      </c>
      <c r="L41" s="65">
        <f>VLOOKUP($A41,'Return Data'!$B$7:$R$1700,13,0)</f>
        <v>5.5396999999999998</v>
      </c>
      <c r="M41" s="66">
        <f t="shared" si="11"/>
        <v>28</v>
      </c>
      <c r="N41" s="65">
        <f>VLOOKUP($A41,'Return Data'!$B$7:$R$1700,17,0)</f>
        <v>1.9069</v>
      </c>
      <c r="O41" s="66">
        <f t="shared" si="12"/>
        <v>30</v>
      </c>
      <c r="P41" s="65">
        <f>VLOOKUP($A41,'Return Data'!$B$7:$R$1700,14,0)</f>
        <v>1.7725</v>
      </c>
      <c r="Q41" s="66">
        <f t="shared" si="13"/>
        <v>30</v>
      </c>
      <c r="R41" s="65">
        <f>VLOOKUP($A41,'Return Data'!$B$7:$R$1700,16,0)</f>
        <v>7.5909000000000004</v>
      </c>
      <c r="S41" s="67">
        <f t="shared" si="14"/>
        <v>21</v>
      </c>
    </row>
    <row r="42" spans="1:19" x14ac:dyDescent="0.3">
      <c r="A42" s="83"/>
      <c r="B42" s="84"/>
      <c r="C42" s="84"/>
      <c r="D42" s="85"/>
      <c r="E42" s="84"/>
      <c r="F42" s="85"/>
      <c r="G42" s="84"/>
      <c r="H42" s="85"/>
      <c r="I42" s="84"/>
      <c r="J42" s="85"/>
      <c r="K42" s="84"/>
      <c r="L42" s="85"/>
      <c r="M42" s="84"/>
      <c r="N42" s="85"/>
      <c r="O42" s="84"/>
      <c r="P42" s="85"/>
      <c r="Q42" s="84"/>
      <c r="R42" s="85"/>
      <c r="S42" s="86"/>
    </row>
    <row r="43" spans="1:19" x14ac:dyDescent="0.3">
      <c r="A43" s="87" t="s">
        <v>27</v>
      </c>
      <c r="B43" s="88"/>
      <c r="C43" s="88"/>
      <c r="D43" s="89">
        <f>AVERAGE(D8:D41)</f>
        <v>19.078200000000002</v>
      </c>
      <c r="E43" s="88"/>
      <c r="F43" s="89">
        <f>AVERAGE(F8:F41)</f>
        <v>18.518861764705878</v>
      </c>
      <c r="G43" s="88"/>
      <c r="H43" s="89">
        <f>AVERAGE(H8:H41)</f>
        <v>9.4953909090909079</v>
      </c>
      <c r="I43" s="88"/>
      <c r="J43" s="89">
        <f>AVERAGE(J8:J41)</f>
        <v>10.154922580645163</v>
      </c>
      <c r="K43" s="88"/>
      <c r="L43" s="89">
        <f>AVERAGE(L8:L41)</f>
        <v>8.5959129032258055</v>
      </c>
      <c r="M43" s="88"/>
      <c r="N43" s="89">
        <f>AVERAGE(N8:N41)</f>
        <v>8.8887900000000002</v>
      </c>
      <c r="O43" s="88"/>
      <c r="P43" s="89">
        <f>AVERAGE(P8:P41)</f>
        <v>6.2357566666666653</v>
      </c>
      <c r="Q43" s="88"/>
      <c r="R43" s="89">
        <f>AVERAGE(R8:R41)</f>
        <v>5.2699176470588238</v>
      </c>
      <c r="S43" s="90"/>
    </row>
    <row r="44" spans="1:19" x14ac:dyDescent="0.3">
      <c r="A44" s="87" t="s">
        <v>28</v>
      </c>
      <c r="B44" s="88"/>
      <c r="C44" s="88"/>
      <c r="D44" s="89">
        <f>MIN(D8:D41)</f>
        <v>0</v>
      </c>
      <c r="E44" s="88"/>
      <c r="F44" s="89">
        <f>MIN(F8:F41)</f>
        <v>-0.2422</v>
      </c>
      <c r="G44" s="88"/>
      <c r="H44" s="89">
        <f>MIN(H8:H41)</f>
        <v>-49.931100000000001</v>
      </c>
      <c r="I44" s="88"/>
      <c r="J44" s="89">
        <f>MIN(J8:J41)</f>
        <v>-3.7921</v>
      </c>
      <c r="K44" s="88"/>
      <c r="L44" s="89">
        <f>MIN(L8:L41)</f>
        <v>-1.6734</v>
      </c>
      <c r="M44" s="88"/>
      <c r="N44" s="89">
        <f>MIN(N8:N41)</f>
        <v>1.9069</v>
      </c>
      <c r="O44" s="88"/>
      <c r="P44" s="89">
        <f>MIN(P8:P41)</f>
        <v>1.7725</v>
      </c>
      <c r="Q44" s="88"/>
      <c r="R44" s="89">
        <f>MIN(R8:R41)</f>
        <v>-37.658999999999999</v>
      </c>
      <c r="S44" s="90"/>
    </row>
    <row r="45" spans="1:19" ht="15" thickBot="1" x14ac:dyDescent="0.35">
      <c r="A45" s="91" t="s">
        <v>29</v>
      </c>
      <c r="B45" s="92"/>
      <c r="C45" s="92"/>
      <c r="D45" s="93">
        <f>MAX(D8:D41)</f>
        <v>61.586199999999998</v>
      </c>
      <c r="E45" s="92"/>
      <c r="F45" s="93">
        <f>MAX(F8:F41)</f>
        <v>34.857599999999998</v>
      </c>
      <c r="G45" s="92"/>
      <c r="H45" s="93">
        <f>MAX(H8:H41)</f>
        <v>22.661000000000001</v>
      </c>
      <c r="I45" s="92"/>
      <c r="J45" s="93">
        <f>MAX(J8:J41)</f>
        <v>16.4191</v>
      </c>
      <c r="K45" s="92"/>
      <c r="L45" s="93">
        <f>MAX(L8:L41)</f>
        <v>14.6881</v>
      </c>
      <c r="M45" s="92"/>
      <c r="N45" s="93">
        <f>MAX(N8:N41)</f>
        <v>13.6677</v>
      </c>
      <c r="O45" s="92"/>
      <c r="P45" s="93">
        <f>MAX(P8:P41)</f>
        <v>9.3787000000000003</v>
      </c>
      <c r="Q45" s="92"/>
      <c r="R45" s="93">
        <f>MAX(R8:R41)</f>
        <v>9.9022000000000006</v>
      </c>
      <c r="S45" s="94"/>
    </row>
    <row r="46" spans="1:19" x14ac:dyDescent="0.3">
      <c r="A46" s="112" t="s">
        <v>434</v>
      </c>
    </row>
    <row r="47" spans="1:19" x14ac:dyDescent="0.3">
      <c r="A47" s="14" t="s">
        <v>340</v>
      </c>
    </row>
  </sheetData>
  <sheetProtection algorithmName="SHA-512" hashValue="YpbQgRf0OAUjR9QME5y2nUkYz77UK65OX6STUNEOrfusVKAwOUEh6GQUAWwuQnMBawJtwHCH4OBvspB1AxWQ4Q==" saltValue="SfcWJgmGBbSmef2V/MTioQ==" spinCount="100000" sheet="1" objects="1" scenarios="1"/>
  <mergeCells count="11">
    <mergeCell ref="A2:A3"/>
    <mergeCell ref="B5:B6"/>
    <mergeCell ref="C5:C6"/>
    <mergeCell ref="R5:S5"/>
    <mergeCell ref="L5:M5"/>
    <mergeCell ref="P5:Q5"/>
    <mergeCell ref="D5:E5"/>
    <mergeCell ref="F5:G5"/>
    <mergeCell ref="H5:I5"/>
    <mergeCell ref="J5:K5"/>
    <mergeCell ref="N5:O5"/>
  </mergeCells>
  <hyperlinks>
    <hyperlink ref="A2" location="Index!A1" display="Back To Index" xr:uid="{00000000-0004-0000-0800-000000000000}"/>
  </hyperlink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9E0E2-62B9-4EBB-8FF6-CCE8ED55F4B0}">
  <dimension ref="A1:AA4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1675</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1373</v>
      </c>
      <c r="B8" s="64">
        <f>VLOOKUP($A8,'Return Data'!$B$7:$R$1700,3,0)</f>
        <v>44026</v>
      </c>
      <c r="C8" s="65">
        <f>VLOOKUP($A8,'Return Data'!$B$7:$R$1700,4,0)</f>
        <v>1089.2841000000001</v>
      </c>
      <c r="D8" s="65">
        <f>VLOOKUP($A8,'Return Data'!$B$7:$R$1700,5,0)</f>
        <v>2.9958999999999998</v>
      </c>
      <c r="E8" s="66">
        <f t="shared" ref="E8:E37" si="0">RANK(D8,D$8:D$37,0)</f>
        <v>22</v>
      </c>
      <c r="F8" s="65">
        <f>VLOOKUP($A8,'Return Data'!$B$7:$R$1700,6,0)</f>
        <v>3.012</v>
      </c>
      <c r="G8" s="66">
        <f t="shared" ref="G8:G37" si="1">RANK(F8,F$8:F$37,0)</f>
        <v>22</v>
      </c>
      <c r="H8" s="65">
        <f>VLOOKUP($A8,'Return Data'!$B$7:$R$1700,7,0)</f>
        <v>3.0314000000000001</v>
      </c>
      <c r="I8" s="66">
        <f t="shared" ref="I8:I37" si="2">RANK(H8,H$8:H$37,0)</f>
        <v>21</v>
      </c>
      <c r="J8" s="65">
        <f>VLOOKUP($A8,'Return Data'!$B$7:$R$1700,8,0)</f>
        <v>3.0583</v>
      </c>
      <c r="K8" s="66">
        <f t="shared" ref="K8:K37" si="3">RANK(J8,J$8:J$37,0)</f>
        <v>12</v>
      </c>
      <c r="L8" s="65">
        <f>VLOOKUP($A8,'Return Data'!$B$7:$R$1700,9,0)</f>
        <v>2.9095</v>
      </c>
      <c r="M8" s="66">
        <f t="shared" ref="M8:M37" si="4">RANK(L8,L$8:L$37,0)</f>
        <v>16</v>
      </c>
      <c r="N8" s="65">
        <f>VLOOKUP($A8,'Return Data'!$B$7:$R$1700,10,0)</f>
        <v>2.9923999999999999</v>
      </c>
      <c r="O8" s="66">
        <f t="shared" ref="O8:O37" si="5">RANK(N8,N$8:N$37,0)</f>
        <v>18</v>
      </c>
      <c r="P8" s="65">
        <f>VLOOKUP($A8,'Return Data'!$B$7:$R$1700,11,0)</f>
        <v>3.5886999999999998</v>
      </c>
      <c r="Q8" s="66">
        <f>RANK(P8,P$8:P$37,0)</f>
        <v>16</v>
      </c>
      <c r="R8" s="65">
        <f>VLOOKUP($A8,'Return Data'!$B$7:$R$1700,12,0)</f>
        <v>4.0118999999999998</v>
      </c>
      <c r="S8" s="66">
        <f>RANK(R8,R$8:R$37,0)</f>
        <v>15</v>
      </c>
      <c r="T8" s="65">
        <f>VLOOKUP($A8,'Return Data'!$B$7:$R$1700,13,0)</f>
        <v>4.3761000000000001</v>
      </c>
      <c r="U8" s="66">
        <f>RANK(T8,T$8:T$37,0)</f>
        <v>11</v>
      </c>
      <c r="V8" s="65"/>
      <c r="W8" s="66"/>
      <c r="X8" s="65"/>
      <c r="Y8" s="66"/>
      <c r="Z8" s="65">
        <f>VLOOKUP($A8,'Return Data'!$B$7:$R$1700,16,0)</f>
        <v>5.1551</v>
      </c>
      <c r="AA8" s="67">
        <f t="shared" ref="AA8:AA37" si="6">RANK(Z8,Z$8:Z$37,0)</f>
        <v>6</v>
      </c>
    </row>
    <row r="9" spans="1:27" x14ac:dyDescent="0.3">
      <c r="A9" s="63" t="s">
        <v>1375</v>
      </c>
      <c r="B9" s="64">
        <f>VLOOKUP($A9,'Return Data'!$B$7:$R$1700,3,0)</f>
        <v>44026</v>
      </c>
      <c r="C9" s="65">
        <f>VLOOKUP($A9,'Return Data'!$B$7:$R$1700,4,0)</f>
        <v>1064.6378999999999</v>
      </c>
      <c r="D9" s="65">
        <f>VLOOKUP($A9,'Return Data'!$B$7:$R$1700,5,0)</f>
        <v>3.0514999999999999</v>
      </c>
      <c r="E9" s="66">
        <f t="shared" si="0"/>
        <v>7</v>
      </c>
      <c r="F9" s="65">
        <f>VLOOKUP($A9,'Return Data'!$B$7:$R$1700,6,0)</f>
        <v>3.0611999999999999</v>
      </c>
      <c r="G9" s="66">
        <f t="shared" si="1"/>
        <v>8</v>
      </c>
      <c r="H9" s="65">
        <f>VLOOKUP($A9,'Return Data'!$B$7:$R$1700,7,0)</f>
        <v>3.0775999999999999</v>
      </c>
      <c r="I9" s="66">
        <f t="shared" si="2"/>
        <v>10</v>
      </c>
      <c r="J9" s="65">
        <f>VLOOKUP($A9,'Return Data'!$B$7:$R$1700,8,0)</f>
        <v>3.0602</v>
      </c>
      <c r="K9" s="66">
        <f t="shared" si="3"/>
        <v>11</v>
      </c>
      <c r="L9" s="65">
        <f>VLOOKUP($A9,'Return Data'!$B$7:$R$1700,9,0)</f>
        <v>2.9659</v>
      </c>
      <c r="M9" s="66">
        <f t="shared" si="4"/>
        <v>9</v>
      </c>
      <c r="N9" s="65">
        <f>VLOOKUP($A9,'Return Data'!$B$7:$R$1700,10,0)</f>
        <v>3.0758000000000001</v>
      </c>
      <c r="O9" s="66">
        <f t="shared" si="5"/>
        <v>8</v>
      </c>
      <c r="P9" s="65">
        <f>VLOOKUP($A9,'Return Data'!$B$7:$R$1700,11,0)</f>
        <v>3.6133000000000002</v>
      </c>
      <c r="Q9" s="66">
        <f>RANK(P9,P$8:P$37,0)</f>
        <v>13</v>
      </c>
      <c r="R9" s="65">
        <f>VLOOKUP($A9,'Return Data'!$B$7:$R$1700,12,0)</f>
        <v>4.0327000000000002</v>
      </c>
      <c r="S9" s="66">
        <f>RANK(R9,R$8:R$37,0)</f>
        <v>13</v>
      </c>
      <c r="T9" s="65">
        <f>VLOOKUP($A9,'Return Data'!$B$7:$R$1700,13,0)</f>
        <v>4.3822000000000001</v>
      </c>
      <c r="U9" s="66">
        <f>RANK(T9,T$8:T$37,0)</f>
        <v>9</v>
      </c>
      <c r="V9" s="65"/>
      <c r="W9" s="66"/>
      <c r="X9" s="65"/>
      <c r="Y9" s="66"/>
      <c r="Z9" s="65">
        <f>VLOOKUP($A9,'Return Data'!$B$7:$R$1700,16,0)</f>
        <v>4.8063000000000002</v>
      </c>
      <c r="AA9" s="67">
        <f t="shared" si="6"/>
        <v>12</v>
      </c>
    </row>
    <row r="10" spans="1:27" x14ac:dyDescent="0.3">
      <c r="A10" s="63" t="s">
        <v>1377</v>
      </c>
      <c r="B10" s="64">
        <f>VLOOKUP($A10,'Return Data'!$B$7:$R$1700,3,0)</f>
        <v>44026</v>
      </c>
      <c r="C10" s="65">
        <f>VLOOKUP($A10,'Return Data'!$B$7:$R$1700,4,0)</f>
        <v>1057.6904</v>
      </c>
      <c r="D10" s="65">
        <f>VLOOKUP($A10,'Return Data'!$B$7:$R$1700,5,0)</f>
        <v>2.9611000000000001</v>
      </c>
      <c r="E10" s="66">
        <f t="shared" si="0"/>
        <v>27</v>
      </c>
      <c r="F10" s="65">
        <f>VLOOKUP($A10,'Return Data'!$B$7:$R$1700,6,0)</f>
        <v>3.0352999999999999</v>
      </c>
      <c r="G10" s="66">
        <f t="shared" si="1"/>
        <v>14</v>
      </c>
      <c r="H10" s="65">
        <f>VLOOKUP($A10,'Return Data'!$B$7:$R$1700,7,0)</f>
        <v>3.0533999999999999</v>
      </c>
      <c r="I10" s="66">
        <f t="shared" si="2"/>
        <v>14</v>
      </c>
      <c r="J10" s="65">
        <f>VLOOKUP($A10,'Return Data'!$B$7:$R$1700,8,0)</f>
        <v>2.9933999999999998</v>
      </c>
      <c r="K10" s="66">
        <f t="shared" si="3"/>
        <v>26</v>
      </c>
      <c r="L10" s="65">
        <f>VLOOKUP($A10,'Return Data'!$B$7:$R$1700,9,0)</f>
        <v>2.8934000000000002</v>
      </c>
      <c r="M10" s="66">
        <f t="shared" si="4"/>
        <v>19</v>
      </c>
      <c r="N10" s="65">
        <f>VLOOKUP($A10,'Return Data'!$B$7:$R$1700,10,0)</f>
        <v>3.0461</v>
      </c>
      <c r="O10" s="66">
        <f t="shared" si="5"/>
        <v>11</v>
      </c>
      <c r="P10" s="65">
        <f>VLOOKUP($A10,'Return Data'!$B$7:$R$1700,11,0)</f>
        <v>3.6747000000000001</v>
      </c>
      <c r="Q10" s="66">
        <f>RANK(P10,P$8:P$37,0)</f>
        <v>6</v>
      </c>
      <c r="R10" s="65">
        <f>VLOOKUP($A10,'Return Data'!$B$7:$R$1700,12,0)</f>
        <v>4.0902000000000003</v>
      </c>
      <c r="S10" s="66">
        <f>RANK(R10,R$8:R$37,0)</f>
        <v>6</v>
      </c>
      <c r="T10" s="65">
        <f>VLOOKUP($A10,'Return Data'!$B$7:$R$1700,13,0)</f>
        <v>4.4194000000000004</v>
      </c>
      <c r="U10" s="66">
        <f>RANK(T10,T$8:T$37,0)</f>
        <v>4</v>
      </c>
      <c r="V10" s="65"/>
      <c r="W10" s="66"/>
      <c r="X10" s="65"/>
      <c r="Y10" s="66"/>
      <c r="Z10" s="65">
        <f>VLOOKUP($A10,'Return Data'!$B$7:$R$1700,16,0)</f>
        <v>4.6825000000000001</v>
      </c>
      <c r="AA10" s="67">
        <f t="shared" si="6"/>
        <v>15</v>
      </c>
    </row>
    <row r="11" spans="1:27" x14ac:dyDescent="0.3">
      <c r="A11" s="63" t="s">
        <v>1379</v>
      </c>
      <c r="B11" s="64">
        <f>VLOOKUP($A11,'Return Data'!$B$7:$R$1700,3,0)</f>
        <v>44026</v>
      </c>
      <c r="C11" s="65">
        <f>VLOOKUP($A11,'Return Data'!$B$7:$R$1700,4,0)</f>
        <v>1060.0745999999999</v>
      </c>
      <c r="D11" s="65">
        <f>VLOOKUP($A11,'Return Data'!$B$7:$R$1700,5,0)</f>
        <v>2.9992000000000001</v>
      </c>
      <c r="E11" s="66">
        <f t="shared" si="0"/>
        <v>20</v>
      </c>
      <c r="F11" s="65">
        <f>VLOOKUP($A11,'Return Data'!$B$7:$R$1700,6,0)</f>
        <v>3.0344000000000002</v>
      </c>
      <c r="G11" s="66">
        <f t="shared" si="1"/>
        <v>15</v>
      </c>
      <c r="H11" s="65">
        <f>VLOOKUP($A11,'Return Data'!$B$7:$R$1700,7,0)</f>
        <v>3.0449999999999999</v>
      </c>
      <c r="I11" s="66">
        <f t="shared" si="2"/>
        <v>15</v>
      </c>
      <c r="J11" s="65">
        <f>VLOOKUP($A11,'Return Data'!$B$7:$R$1700,8,0)</f>
        <v>3.0283000000000002</v>
      </c>
      <c r="K11" s="66">
        <f t="shared" si="3"/>
        <v>19</v>
      </c>
      <c r="L11" s="65">
        <f>VLOOKUP($A11,'Return Data'!$B$7:$R$1700,9,0)</f>
        <v>2.9426000000000001</v>
      </c>
      <c r="M11" s="66">
        <f t="shared" si="4"/>
        <v>11</v>
      </c>
      <c r="N11" s="65">
        <f>VLOOKUP($A11,'Return Data'!$B$7:$R$1700,10,0)</f>
        <v>3.0285000000000002</v>
      </c>
      <c r="O11" s="66">
        <f t="shared" si="5"/>
        <v>13</v>
      </c>
      <c r="P11" s="65">
        <f>VLOOKUP($A11,'Return Data'!$B$7:$R$1700,11,0)</f>
        <v>3.6604999999999999</v>
      </c>
      <c r="Q11" s="66">
        <f>RANK(P11,P$8:P$37,0)</f>
        <v>8</v>
      </c>
      <c r="R11" s="65">
        <f>VLOOKUP($A11,'Return Data'!$B$7:$R$1700,12,0)</f>
        <v>4.0669000000000004</v>
      </c>
      <c r="S11" s="66">
        <f>RANK(R11,R$8:R$37,0)</f>
        <v>8</v>
      </c>
      <c r="T11" s="65">
        <f>VLOOKUP($A11,'Return Data'!$B$7:$R$1700,13,0)</f>
        <v>4.4131999999999998</v>
      </c>
      <c r="U11" s="66">
        <f>RANK(T11,T$8:T$37,0)</f>
        <v>5</v>
      </c>
      <c r="V11" s="65"/>
      <c r="W11" s="66"/>
      <c r="X11" s="65"/>
      <c r="Y11" s="66"/>
      <c r="Z11" s="65">
        <f>VLOOKUP($A11,'Return Data'!$B$7:$R$1700,16,0)</f>
        <v>4.7302</v>
      </c>
      <c r="AA11" s="67">
        <f t="shared" si="6"/>
        <v>14</v>
      </c>
    </row>
    <row r="12" spans="1:27" x14ac:dyDescent="0.3">
      <c r="A12" s="63" t="s">
        <v>1381</v>
      </c>
      <c r="B12" s="64">
        <f>VLOOKUP($A12,'Return Data'!$B$7:$R$1700,3,0)</f>
        <v>44026</v>
      </c>
      <c r="C12" s="65">
        <f>VLOOKUP($A12,'Return Data'!$B$7:$R$1700,4,0)</f>
        <v>1017.9673</v>
      </c>
      <c r="D12" s="65">
        <f>VLOOKUP($A12,'Return Data'!$B$7:$R$1700,5,0)</f>
        <v>3.2058</v>
      </c>
      <c r="E12" s="66">
        <f t="shared" si="0"/>
        <v>1</v>
      </c>
      <c r="F12" s="65">
        <f>VLOOKUP($A12,'Return Data'!$B$7:$R$1700,6,0)</f>
        <v>3.2745000000000002</v>
      </c>
      <c r="G12" s="66">
        <f t="shared" si="1"/>
        <v>1</v>
      </c>
      <c r="H12" s="65">
        <f>VLOOKUP($A12,'Return Data'!$B$7:$R$1700,7,0)</f>
        <v>3.2942</v>
      </c>
      <c r="I12" s="66">
        <f t="shared" si="2"/>
        <v>1</v>
      </c>
      <c r="J12" s="65">
        <f>VLOOKUP($A12,'Return Data'!$B$7:$R$1700,8,0)</f>
        <v>3.2223000000000002</v>
      </c>
      <c r="K12" s="66">
        <f t="shared" si="3"/>
        <v>1</v>
      </c>
      <c r="L12" s="65">
        <f>VLOOKUP($A12,'Return Data'!$B$7:$R$1700,9,0)</f>
        <v>3.1070000000000002</v>
      </c>
      <c r="M12" s="66">
        <f t="shared" si="4"/>
        <v>1</v>
      </c>
      <c r="N12" s="65">
        <f>VLOOKUP($A12,'Return Data'!$B$7:$R$1700,10,0)</f>
        <v>3.3849</v>
      </c>
      <c r="O12" s="66">
        <f t="shared" si="5"/>
        <v>1</v>
      </c>
      <c r="P12" s="65"/>
      <c r="Q12" s="66"/>
      <c r="R12" s="65"/>
      <c r="S12" s="66"/>
      <c r="T12" s="65"/>
      <c r="U12" s="66"/>
      <c r="V12" s="65"/>
      <c r="W12" s="66"/>
      <c r="X12" s="65"/>
      <c r="Y12" s="66"/>
      <c r="Z12" s="65">
        <f>VLOOKUP($A12,'Return Data'!$B$7:$R$1700,16,0)</f>
        <v>3.8753000000000002</v>
      </c>
      <c r="AA12" s="67">
        <f t="shared" si="6"/>
        <v>28</v>
      </c>
    </row>
    <row r="13" spans="1:27" x14ac:dyDescent="0.3">
      <c r="A13" s="63" t="s">
        <v>1383</v>
      </c>
      <c r="B13" s="64">
        <f>VLOOKUP($A13,'Return Data'!$B$7:$R$1700,3,0)</f>
        <v>44026</v>
      </c>
      <c r="C13" s="65">
        <f>VLOOKUP($A13,'Return Data'!$B$7:$R$1700,4,0)</f>
        <v>1043.1556</v>
      </c>
      <c r="D13" s="65">
        <f>VLOOKUP($A13,'Return Data'!$B$7:$R$1700,5,0)</f>
        <v>3.0164</v>
      </c>
      <c r="E13" s="66">
        <f t="shared" si="0"/>
        <v>16</v>
      </c>
      <c r="F13" s="65">
        <f>VLOOKUP($A13,'Return Data'!$B$7:$R$1700,6,0)</f>
        <v>3.0251000000000001</v>
      </c>
      <c r="G13" s="66">
        <f t="shared" si="1"/>
        <v>17</v>
      </c>
      <c r="H13" s="65">
        <f>VLOOKUP($A13,'Return Data'!$B$7:$R$1700,7,0)</f>
        <v>3.0394000000000001</v>
      </c>
      <c r="I13" s="66">
        <f t="shared" si="2"/>
        <v>18</v>
      </c>
      <c r="J13" s="65">
        <f>VLOOKUP($A13,'Return Data'!$B$7:$R$1700,8,0)</f>
        <v>3.1008</v>
      </c>
      <c r="K13" s="66">
        <f t="shared" si="3"/>
        <v>5</v>
      </c>
      <c r="L13" s="65">
        <f>VLOOKUP($A13,'Return Data'!$B$7:$R$1700,9,0)</f>
        <v>3.0103</v>
      </c>
      <c r="M13" s="66">
        <f t="shared" si="4"/>
        <v>4</v>
      </c>
      <c r="N13" s="65">
        <f>VLOOKUP($A13,'Return Data'!$B$7:$R$1700,10,0)</f>
        <v>3.1147999999999998</v>
      </c>
      <c r="O13" s="66">
        <f t="shared" si="5"/>
        <v>6</v>
      </c>
      <c r="P13" s="65">
        <f>VLOOKUP($A13,'Return Data'!$B$7:$R$1700,11,0)</f>
        <v>3.7183000000000002</v>
      </c>
      <c r="Q13" s="66">
        <f t="shared" ref="Q13:Q21" si="7">RANK(P13,P$8:P$37,0)</f>
        <v>5</v>
      </c>
      <c r="R13" s="65">
        <f>VLOOKUP($A13,'Return Data'!$B$7:$R$1700,12,0)</f>
        <v>4.1044</v>
      </c>
      <c r="S13" s="66">
        <f t="shared" ref="S13:S21" si="8">RANK(R13,R$8:R$37,0)</f>
        <v>5</v>
      </c>
      <c r="T13" s="65"/>
      <c r="U13" s="66"/>
      <c r="V13" s="65"/>
      <c r="W13" s="66"/>
      <c r="X13" s="65"/>
      <c r="Y13" s="66"/>
      <c r="Z13" s="65">
        <f>VLOOKUP($A13,'Return Data'!$B$7:$R$1700,16,0)</f>
        <v>4.4123000000000001</v>
      </c>
      <c r="AA13" s="67">
        <f t="shared" si="6"/>
        <v>21</v>
      </c>
    </row>
    <row r="14" spans="1:27" x14ac:dyDescent="0.3">
      <c r="A14" s="63" t="s">
        <v>1385</v>
      </c>
      <c r="B14" s="64">
        <f>VLOOKUP($A14,'Return Data'!$B$7:$R$1700,3,0)</f>
        <v>44026</v>
      </c>
      <c r="C14" s="65">
        <f>VLOOKUP($A14,'Return Data'!$B$7:$R$1700,4,0)</f>
        <v>1078.6202000000001</v>
      </c>
      <c r="D14" s="65">
        <f>VLOOKUP($A14,'Return Data'!$B$7:$R$1700,5,0)</f>
        <v>3.056</v>
      </c>
      <c r="E14" s="66">
        <f t="shared" si="0"/>
        <v>6</v>
      </c>
      <c r="F14" s="65">
        <f>VLOOKUP($A14,'Return Data'!$B$7:$R$1700,6,0)</f>
        <v>3.1074999999999999</v>
      </c>
      <c r="G14" s="66">
        <f t="shared" si="1"/>
        <v>6</v>
      </c>
      <c r="H14" s="65">
        <f>VLOOKUP($A14,'Return Data'!$B$7:$R$1700,7,0)</f>
        <v>3.1078000000000001</v>
      </c>
      <c r="I14" s="66">
        <f t="shared" si="2"/>
        <v>6</v>
      </c>
      <c r="J14" s="65">
        <f>VLOOKUP($A14,'Return Data'!$B$7:$R$1700,8,0)</f>
        <v>3.0941999999999998</v>
      </c>
      <c r="K14" s="66">
        <f t="shared" si="3"/>
        <v>7</v>
      </c>
      <c r="L14" s="65">
        <f>VLOOKUP($A14,'Return Data'!$B$7:$R$1700,9,0)</f>
        <v>2.9982000000000002</v>
      </c>
      <c r="M14" s="66">
        <f t="shared" si="4"/>
        <v>6</v>
      </c>
      <c r="N14" s="65">
        <f>VLOOKUP($A14,'Return Data'!$B$7:$R$1700,10,0)</f>
        <v>3.1981000000000002</v>
      </c>
      <c r="O14" s="66">
        <f t="shared" si="5"/>
        <v>4</v>
      </c>
      <c r="P14" s="65">
        <f>VLOOKUP($A14,'Return Data'!$B$7:$R$1700,11,0)</f>
        <v>3.8357999999999999</v>
      </c>
      <c r="Q14" s="66">
        <f t="shared" si="7"/>
        <v>3</v>
      </c>
      <c r="R14" s="65">
        <f>VLOOKUP($A14,'Return Data'!$B$7:$R$1700,12,0)</f>
        <v>4.2042000000000002</v>
      </c>
      <c r="S14" s="66">
        <f t="shared" si="8"/>
        <v>3</v>
      </c>
      <c r="T14" s="65">
        <f>VLOOKUP($A14,'Return Data'!$B$7:$R$1700,13,0)</f>
        <v>4.5354999999999999</v>
      </c>
      <c r="U14" s="66">
        <f>RANK(T14,T$8:T$37,0)</f>
        <v>1</v>
      </c>
      <c r="V14" s="65"/>
      <c r="W14" s="66"/>
      <c r="X14" s="65"/>
      <c r="Y14" s="66"/>
      <c r="Z14" s="65">
        <f>VLOOKUP($A14,'Return Data'!$B$7:$R$1700,16,0)</f>
        <v>5.1193</v>
      </c>
      <c r="AA14" s="67">
        <f t="shared" si="6"/>
        <v>7</v>
      </c>
    </row>
    <row r="15" spans="1:27" x14ac:dyDescent="0.3">
      <c r="A15" s="63" t="s">
        <v>1387</v>
      </c>
      <c r="B15" s="64">
        <f>VLOOKUP($A15,'Return Data'!$B$7:$R$1700,3,0)</f>
        <v>44026</v>
      </c>
      <c r="C15" s="65">
        <f>VLOOKUP($A15,'Return Data'!$B$7:$R$1700,4,0)</f>
        <v>1044.4447</v>
      </c>
      <c r="D15" s="65">
        <f>VLOOKUP($A15,'Return Data'!$B$7:$R$1700,5,0)</f>
        <v>3.149</v>
      </c>
      <c r="E15" s="66">
        <f t="shared" si="0"/>
        <v>3</v>
      </c>
      <c r="F15" s="65">
        <f>VLOOKUP($A15,'Return Data'!$B$7:$R$1700,6,0)</f>
        <v>3.1495000000000002</v>
      </c>
      <c r="G15" s="66">
        <f t="shared" si="1"/>
        <v>2</v>
      </c>
      <c r="H15" s="65">
        <f>VLOOKUP($A15,'Return Data'!$B$7:$R$1700,7,0)</f>
        <v>3.1570999999999998</v>
      </c>
      <c r="I15" s="66">
        <f t="shared" si="2"/>
        <v>2</v>
      </c>
      <c r="J15" s="65">
        <f>VLOOKUP($A15,'Return Data'!$B$7:$R$1700,8,0)</f>
        <v>3.1419999999999999</v>
      </c>
      <c r="K15" s="66">
        <f t="shared" si="3"/>
        <v>2</v>
      </c>
      <c r="L15" s="65">
        <f>VLOOKUP($A15,'Return Data'!$B$7:$R$1700,9,0)</f>
        <v>3.0291000000000001</v>
      </c>
      <c r="M15" s="66">
        <f t="shared" si="4"/>
        <v>2</v>
      </c>
      <c r="N15" s="65">
        <f>VLOOKUP($A15,'Return Data'!$B$7:$R$1700,10,0)</f>
        <v>3.2376</v>
      </c>
      <c r="O15" s="66">
        <f t="shared" si="5"/>
        <v>2</v>
      </c>
      <c r="P15" s="65">
        <f>VLOOKUP($A15,'Return Data'!$B$7:$R$1700,11,0)</f>
        <v>3.8719999999999999</v>
      </c>
      <c r="Q15" s="66">
        <f t="shared" si="7"/>
        <v>1</v>
      </c>
      <c r="R15" s="65">
        <f>VLOOKUP($A15,'Return Data'!$B$7:$R$1700,12,0)</f>
        <v>4.2634999999999996</v>
      </c>
      <c r="S15" s="66">
        <f t="shared" si="8"/>
        <v>1</v>
      </c>
      <c r="T15" s="65"/>
      <c r="U15" s="66"/>
      <c r="V15" s="65"/>
      <c r="W15" s="66"/>
      <c r="X15" s="65"/>
      <c r="Y15" s="66"/>
      <c r="Z15" s="65">
        <f>VLOOKUP($A15,'Return Data'!$B$7:$R$1700,16,0)</f>
        <v>4.5441000000000003</v>
      </c>
      <c r="AA15" s="67">
        <f t="shared" si="6"/>
        <v>18</v>
      </c>
    </row>
    <row r="16" spans="1:27" x14ac:dyDescent="0.3">
      <c r="A16" s="63" t="s">
        <v>1390</v>
      </c>
      <c r="B16" s="64">
        <f>VLOOKUP($A16,'Return Data'!$B$7:$R$1700,3,0)</f>
        <v>44026</v>
      </c>
      <c r="C16" s="65">
        <f>VLOOKUP($A16,'Return Data'!$B$7:$R$1700,4,0)</f>
        <v>1053.07</v>
      </c>
      <c r="D16" s="65">
        <f>VLOOKUP($A16,'Return Data'!$B$7:$R$1700,5,0)</f>
        <v>2.9775999999999998</v>
      </c>
      <c r="E16" s="66">
        <f t="shared" si="0"/>
        <v>25</v>
      </c>
      <c r="F16" s="65">
        <f>VLOOKUP($A16,'Return Data'!$B$7:$R$1700,6,0)</f>
        <v>2.9878999999999998</v>
      </c>
      <c r="G16" s="66">
        <f t="shared" si="1"/>
        <v>26</v>
      </c>
      <c r="H16" s="65">
        <f>VLOOKUP($A16,'Return Data'!$B$7:$R$1700,7,0)</f>
        <v>2.9933999999999998</v>
      </c>
      <c r="I16" s="66">
        <f t="shared" si="2"/>
        <v>28</v>
      </c>
      <c r="J16" s="65">
        <f>VLOOKUP($A16,'Return Data'!$B$7:$R$1700,8,0)</f>
        <v>3.0619000000000001</v>
      </c>
      <c r="K16" s="66">
        <f t="shared" si="3"/>
        <v>9</v>
      </c>
      <c r="L16" s="65">
        <f>VLOOKUP($A16,'Return Data'!$B$7:$R$1700,9,0)</f>
        <v>2.8445</v>
      </c>
      <c r="M16" s="66">
        <f t="shared" si="4"/>
        <v>28</v>
      </c>
      <c r="N16" s="65">
        <f>VLOOKUP($A16,'Return Data'!$B$7:$R$1700,10,0)</f>
        <v>2.8033000000000001</v>
      </c>
      <c r="O16" s="66">
        <f t="shared" si="5"/>
        <v>29</v>
      </c>
      <c r="P16" s="65">
        <f>VLOOKUP($A16,'Return Data'!$B$7:$R$1700,11,0)</f>
        <v>3.3887</v>
      </c>
      <c r="Q16" s="66">
        <f t="shared" si="7"/>
        <v>28</v>
      </c>
      <c r="R16" s="65">
        <f>VLOOKUP($A16,'Return Data'!$B$7:$R$1700,12,0)</f>
        <v>3.8454000000000002</v>
      </c>
      <c r="S16" s="66">
        <f t="shared" si="8"/>
        <v>25</v>
      </c>
      <c r="T16" s="65">
        <f>VLOOKUP($A16,'Return Data'!$B$7:$R$1700,13,0)</f>
        <v>4.2135999999999996</v>
      </c>
      <c r="U16" s="66">
        <f>RANK(T16,T$8:T$37,0)</f>
        <v>18</v>
      </c>
      <c r="V16" s="65"/>
      <c r="W16" s="66"/>
      <c r="X16" s="65"/>
      <c r="Y16" s="66"/>
      <c r="Z16" s="65">
        <f>VLOOKUP($A16,'Return Data'!$B$7:$R$1700,16,0)</f>
        <v>4.4553000000000003</v>
      </c>
      <c r="AA16" s="67">
        <f t="shared" si="6"/>
        <v>19</v>
      </c>
    </row>
    <row r="17" spans="1:27" x14ac:dyDescent="0.3">
      <c r="A17" s="63" t="s">
        <v>1392</v>
      </c>
      <c r="B17" s="64">
        <f>VLOOKUP($A17,'Return Data'!$B$7:$R$1700,3,0)</f>
        <v>44026</v>
      </c>
      <c r="C17" s="65">
        <f>VLOOKUP($A17,'Return Data'!$B$7:$R$1700,4,0)</f>
        <v>2993.6224999999999</v>
      </c>
      <c r="D17" s="65">
        <f>VLOOKUP($A17,'Return Data'!$B$7:$R$1700,5,0)</f>
        <v>3.0398999999999998</v>
      </c>
      <c r="E17" s="66">
        <f t="shared" si="0"/>
        <v>10</v>
      </c>
      <c r="F17" s="65">
        <f>VLOOKUP($A17,'Return Data'!$B$7:$R$1700,6,0)</f>
        <v>3.0525000000000002</v>
      </c>
      <c r="G17" s="66">
        <f t="shared" si="1"/>
        <v>12</v>
      </c>
      <c r="H17" s="65">
        <f>VLOOKUP($A17,'Return Data'!$B$7:$R$1700,7,0)</f>
        <v>3.0083000000000002</v>
      </c>
      <c r="I17" s="66">
        <f t="shared" si="2"/>
        <v>26</v>
      </c>
      <c r="J17" s="65">
        <f>VLOOKUP($A17,'Return Data'!$B$7:$R$1700,8,0)</f>
        <v>3.0182000000000002</v>
      </c>
      <c r="K17" s="66">
        <f t="shared" si="3"/>
        <v>22</v>
      </c>
      <c r="L17" s="65">
        <f>VLOOKUP($A17,'Return Data'!$B$7:$R$1700,9,0)</f>
        <v>2.8675000000000002</v>
      </c>
      <c r="M17" s="66">
        <f t="shared" si="4"/>
        <v>23</v>
      </c>
      <c r="N17" s="65">
        <f>VLOOKUP($A17,'Return Data'!$B$7:$R$1700,10,0)</f>
        <v>2.9477000000000002</v>
      </c>
      <c r="O17" s="66">
        <f t="shared" si="5"/>
        <v>23</v>
      </c>
      <c r="P17" s="65">
        <f>VLOOKUP($A17,'Return Data'!$B$7:$R$1700,11,0)</f>
        <v>3.5198999999999998</v>
      </c>
      <c r="Q17" s="66">
        <f t="shared" si="7"/>
        <v>23</v>
      </c>
      <c r="R17" s="65">
        <f>VLOOKUP($A17,'Return Data'!$B$7:$R$1700,12,0)</f>
        <v>3.9571000000000001</v>
      </c>
      <c r="S17" s="66">
        <f t="shared" si="8"/>
        <v>20</v>
      </c>
      <c r="T17" s="65">
        <f>VLOOKUP($A17,'Return Data'!$B$7:$R$1700,13,0)</f>
        <v>4.3193000000000001</v>
      </c>
      <c r="U17" s="66">
        <f>RANK(T17,T$8:T$37,0)</f>
        <v>16</v>
      </c>
      <c r="V17" s="65">
        <f>VLOOKUP($A17,'Return Data'!$B$7:$R$1700,17,0)</f>
        <v>5.2765000000000004</v>
      </c>
      <c r="W17" s="66">
        <f>RANK(V17,V$8:V$37,0)</f>
        <v>4</v>
      </c>
      <c r="X17" s="65">
        <f>VLOOKUP($A17,'Return Data'!$B$7:$R$1700,14,0)</f>
        <v>5.5060000000000002</v>
      </c>
      <c r="Y17" s="66">
        <f>RANK(X17,X$8:X$37,0)</f>
        <v>3</v>
      </c>
      <c r="Z17" s="65">
        <f>VLOOKUP($A17,'Return Data'!$B$7:$R$1700,16,0)</f>
        <v>6.6341000000000001</v>
      </c>
      <c r="AA17" s="67">
        <f t="shared" si="6"/>
        <v>4</v>
      </c>
    </row>
    <row r="18" spans="1:27" x14ac:dyDescent="0.3">
      <c r="A18" s="63" t="s">
        <v>1393</v>
      </c>
      <c r="B18" s="64">
        <f>VLOOKUP($A18,'Return Data'!$B$7:$R$1700,3,0)</f>
        <v>44026</v>
      </c>
      <c r="C18" s="65">
        <f>VLOOKUP($A18,'Return Data'!$B$7:$R$1700,4,0)</f>
        <v>1052.7961</v>
      </c>
      <c r="D18" s="65">
        <f>VLOOKUP($A18,'Return Data'!$B$7:$R$1700,5,0)</f>
        <v>3.0893000000000002</v>
      </c>
      <c r="E18" s="66">
        <f t="shared" si="0"/>
        <v>5</v>
      </c>
      <c r="F18" s="65">
        <f>VLOOKUP($A18,'Return Data'!$B$7:$R$1700,6,0)</f>
        <v>3.1187</v>
      </c>
      <c r="G18" s="66">
        <f t="shared" si="1"/>
        <v>5</v>
      </c>
      <c r="H18" s="65">
        <f>VLOOKUP($A18,'Return Data'!$B$7:$R$1700,7,0)</f>
        <v>3.1231</v>
      </c>
      <c r="I18" s="66">
        <f t="shared" si="2"/>
        <v>5</v>
      </c>
      <c r="J18" s="65">
        <f>VLOOKUP($A18,'Return Data'!$B$7:$R$1700,8,0)</f>
        <v>3.0964</v>
      </c>
      <c r="K18" s="66">
        <f t="shared" si="3"/>
        <v>6</v>
      </c>
      <c r="L18" s="65">
        <f>VLOOKUP($A18,'Return Data'!$B$7:$R$1700,9,0)</f>
        <v>3.0032000000000001</v>
      </c>
      <c r="M18" s="66">
        <f t="shared" si="4"/>
        <v>5</v>
      </c>
      <c r="N18" s="65">
        <f>VLOOKUP($A18,'Return Data'!$B$7:$R$1700,10,0)</f>
        <v>3.0669</v>
      </c>
      <c r="O18" s="66">
        <f t="shared" si="5"/>
        <v>9</v>
      </c>
      <c r="P18" s="65">
        <f>VLOOKUP($A18,'Return Data'!$B$7:$R$1700,11,0)</f>
        <v>3.6349</v>
      </c>
      <c r="Q18" s="66">
        <f t="shared" si="7"/>
        <v>11</v>
      </c>
      <c r="R18" s="65">
        <f>VLOOKUP($A18,'Return Data'!$B$7:$R$1700,12,0)</f>
        <v>4.0561999999999996</v>
      </c>
      <c r="S18" s="66">
        <f t="shared" si="8"/>
        <v>9</v>
      </c>
      <c r="T18" s="65">
        <f>VLOOKUP($A18,'Return Data'!$B$7:$R$1700,13,0)</f>
        <v>4.3936999999999999</v>
      </c>
      <c r="U18" s="66">
        <f>RANK(T18,T$8:T$37,0)</f>
        <v>7</v>
      </c>
      <c r="V18" s="65"/>
      <c r="W18" s="66"/>
      <c r="X18" s="65"/>
      <c r="Y18" s="66"/>
      <c r="Z18" s="65">
        <f>VLOOKUP($A18,'Return Data'!$B$7:$R$1700,16,0)</f>
        <v>4.5692000000000004</v>
      </c>
      <c r="AA18" s="67">
        <f t="shared" si="6"/>
        <v>17</v>
      </c>
    </row>
    <row r="19" spans="1:27" x14ac:dyDescent="0.3">
      <c r="A19" s="63" t="s">
        <v>1396</v>
      </c>
      <c r="B19" s="64">
        <f>VLOOKUP($A19,'Return Data'!$B$7:$R$1700,3,0)</f>
        <v>44026</v>
      </c>
      <c r="C19" s="65">
        <f>VLOOKUP($A19,'Return Data'!$B$7:$R$1700,4,0)</f>
        <v>108.6339</v>
      </c>
      <c r="D19" s="65">
        <f>VLOOKUP($A19,'Return Data'!$B$7:$R$1700,5,0)</f>
        <v>3.0242</v>
      </c>
      <c r="E19" s="66">
        <f t="shared" si="0"/>
        <v>13</v>
      </c>
      <c r="F19" s="65">
        <f>VLOOKUP($A19,'Return Data'!$B$7:$R$1700,6,0)</f>
        <v>3.0249000000000001</v>
      </c>
      <c r="G19" s="66">
        <f t="shared" si="1"/>
        <v>18</v>
      </c>
      <c r="H19" s="65">
        <f>VLOOKUP($A19,'Return Data'!$B$7:$R$1700,7,0)</f>
        <v>3.0352999999999999</v>
      </c>
      <c r="I19" s="66">
        <f t="shared" si="2"/>
        <v>20</v>
      </c>
      <c r="J19" s="65">
        <f>VLOOKUP($A19,'Return Data'!$B$7:$R$1700,8,0)</f>
        <v>3.0154000000000001</v>
      </c>
      <c r="K19" s="66">
        <f t="shared" si="3"/>
        <v>23</v>
      </c>
      <c r="L19" s="65">
        <f>VLOOKUP($A19,'Return Data'!$B$7:$R$1700,9,0)</f>
        <v>2.8773</v>
      </c>
      <c r="M19" s="66">
        <f t="shared" si="4"/>
        <v>21</v>
      </c>
      <c r="N19" s="65">
        <f>VLOOKUP($A19,'Return Data'!$B$7:$R$1700,10,0)</f>
        <v>2.9460999999999999</v>
      </c>
      <c r="O19" s="66">
        <f t="shared" si="5"/>
        <v>25</v>
      </c>
      <c r="P19" s="65">
        <f>VLOOKUP($A19,'Return Data'!$B$7:$R$1700,11,0)</f>
        <v>3.5364</v>
      </c>
      <c r="Q19" s="66">
        <f t="shared" si="7"/>
        <v>21</v>
      </c>
      <c r="R19" s="65">
        <f>VLOOKUP($A19,'Return Data'!$B$7:$R$1700,12,0)</f>
        <v>3.9662000000000002</v>
      </c>
      <c r="S19" s="66">
        <f t="shared" si="8"/>
        <v>19</v>
      </c>
      <c r="T19" s="65">
        <f>VLOOKUP($A19,'Return Data'!$B$7:$R$1700,13,0)</f>
        <v>4.3335999999999997</v>
      </c>
      <c r="U19" s="66">
        <f>RANK(T19,T$8:T$37,0)</f>
        <v>15</v>
      </c>
      <c r="V19" s="65"/>
      <c r="W19" s="66"/>
      <c r="X19" s="65"/>
      <c r="Y19" s="66"/>
      <c r="Z19" s="65">
        <f>VLOOKUP($A19,'Return Data'!$B$7:$R$1700,16,0)</f>
        <v>5.0956999999999999</v>
      </c>
      <c r="AA19" s="67">
        <f t="shared" si="6"/>
        <v>8</v>
      </c>
    </row>
    <row r="20" spans="1:27" x14ac:dyDescent="0.3">
      <c r="A20" s="63" t="s">
        <v>1397</v>
      </c>
      <c r="B20" s="64">
        <f>VLOOKUP($A20,'Return Data'!$B$7:$R$1700,3,0)</f>
        <v>44026</v>
      </c>
      <c r="C20" s="65">
        <f>VLOOKUP($A20,'Return Data'!$B$7:$R$1700,4,0)</f>
        <v>1074.5993000000001</v>
      </c>
      <c r="D20" s="65">
        <f>VLOOKUP($A20,'Return Data'!$B$7:$R$1700,5,0)</f>
        <v>3.0402</v>
      </c>
      <c r="E20" s="66">
        <f t="shared" si="0"/>
        <v>9</v>
      </c>
      <c r="F20" s="65">
        <f>VLOOKUP($A20,'Return Data'!$B$7:$R$1700,6,0)</f>
        <v>3.0520999999999998</v>
      </c>
      <c r="G20" s="66">
        <f t="shared" si="1"/>
        <v>13</v>
      </c>
      <c r="H20" s="65">
        <f>VLOOKUP($A20,'Return Data'!$B$7:$R$1700,7,0)</f>
        <v>3.0573000000000001</v>
      </c>
      <c r="I20" s="66">
        <f t="shared" si="2"/>
        <v>13</v>
      </c>
      <c r="J20" s="65">
        <f>VLOOKUP($A20,'Return Data'!$B$7:$R$1700,8,0)</f>
        <v>2.992</v>
      </c>
      <c r="K20" s="66">
        <f t="shared" si="3"/>
        <v>27</v>
      </c>
      <c r="L20" s="65">
        <f>VLOOKUP($A20,'Return Data'!$B$7:$R$1700,9,0)</f>
        <v>2.8546999999999998</v>
      </c>
      <c r="M20" s="66">
        <f t="shared" si="4"/>
        <v>26</v>
      </c>
      <c r="N20" s="65">
        <f>VLOOKUP($A20,'Return Data'!$B$7:$R$1700,10,0)</f>
        <v>2.9902000000000002</v>
      </c>
      <c r="O20" s="66">
        <f t="shared" si="5"/>
        <v>19</v>
      </c>
      <c r="P20" s="65">
        <f>VLOOKUP($A20,'Return Data'!$B$7:$R$1700,11,0)</f>
        <v>3.5188000000000001</v>
      </c>
      <c r="Q20" s="66">
        <f t="shared" si="7"/>
        <v>24</v>
      </c>
      <c r="R20" s="65">
        <f>VLOOKUP($A20,'Return Data'!$B$7:$R$1700,12,0)</f>
        <v>3.9756</v>
      </c>
      <c r="S20" s="66">
        <f t="shared" si="8"/>
        <v>18</v>
      </c>
      <c r="T20" s="65">
        <f>VLOOKUP($A20,'Return Data'!$B$7:$R$1700,13,0)</f>
        <v>4.3502999999999998</v>
      </c>
      <c r="U20" s="66">
        <f>RANK(T20,T$8:T$37,0)</f>
        <v>12</v>
      </c>
      <c r="V20" s="65"/>
      <c r="W20" s="66"/>
      <c r="X20" s="65"/>
      <c r="Y20" s="66"/>
      <c r="Z20" s="65">
        <f>VLOOKUP($A20,'Return Data'!$B$7:$R$1700,16,0)</f>
        <v>4.9550999999999998</v>
      </c>
      <c r="AA20" s="67">
        <f t="shared" si="6"/>
        <v>10</v>
      </c>
    </row>
    <row r="21" spans="1:27" x14ac:dyDescent="0.3">
      <c r="A21" s="63" t="s">
        <v>1399</v>
      </c>
      <c r="B21" s="64">
        <f>VLOOKUP($A21,'Return Data'!$B$7:$R$1700,3,0)</f>
        <v>44026</v>
      </c>
      <c r="C21" s="65">
        <f>VLOOKUP($A21,'Return Data'!$B$7:$R$1700,4,0)</f>
        <v>1044.9709</v>
      </c>
      <c r="D21" s="65">
        <f>VLOOKUP($A21,'Return Data'!$B$7:$R$1700,5,0)</f>
        <v>2.9552</v>
      </c>
      <c r="E21" s="66">
        <f t="shared" si="0"/>
        <v>28</v>
      </c>
      <c r="F21" s="65">
        <f>VLOOKUP($A21,'Return Data'!$B$7:$R$1700,6,0)</f>
        <v>2.9649999999999999</v>
      </c>
      <c r="G21" s="66">
        <f t="shared" si="1"/>
        <v>28</v>
      </c>
      <c r="H21" s="65">
        <f>VLOOKUP($A21,'Return Data'!$B$7:$R$1700,7,0)</f>
        <v>2.9851999999999999</v>
      </c>
      <c r="I21" s="66">
        <f t="shared" si="2"/>
        <v>29</v>
      </c>
      <c r="J21" s="65">
        <f>VLOOKUP($A21,'Return Data'!$B$7:$R$1700,8,0)</f>
        <v>2.9584000000000001</v>
      </c>
      <c r="K21" s="66">
        <f t="shared" si="3"/>
        <v>29</v>
      </c>
      <c r="L21" s="65">
        <f>VLOOKUP($A21,'Return Data'!$B$7:$R$1700,9,0)</f>
        <v>2.8549000000000002</v>
      </c>
      <c r="M21" s="66">
        <f t="shared" si="4"/>
        <v>25</v>
      </c>
      <c r="N21" s="65">
        <f>VLOOKUP($A21,'Return Data'!$B$7:$R$1700,10,0)</f>
        <v>2.9228000000000001</v>
      </c>
      <c r="O21" s="66">
        <f t="shared" si="5"/>
        <v>28</v>
      </c>
      <c r="P21" s="65">
        <f>VLOOKUP($A21,'Return Data'!$B$7:$R$1700,11,0)</f>
        <v>3.5133999999999999</v>
      </c>
      <c r="Q21" s="66">
        <f t="shared" si="7"/>
        <v>25</v>
      </c>
      <c r="R21" s="65">
        <f>VLOOKUP($A21,'Return Data'!$B$7:$R$1700,12,0)</f>
        <v>3.9466999999999999</v>
      </c>
      <c r="S21" s="66">
        <f t="shared" si="8"/>
        <v>22</v>
      </c>
      <c r="T21" s="65"/>
      <c r="U21" s="66"/>
      <c r="V21" s="65"/>
      <c r="W21" s="66"/>
      <c r="X21" s="65"/>
      <c r="Y21" s="66"/>
      <c r="Z21" s="65">
        <f>VLOOKUP($A21,'Return Data'!$B$7:$R$1700,16,0)</f>
        <v>4.4105999999999996</v>
      </c>
      <c r="AA21" s="67">
        <f t="shared" si="6"/>
        <v>22</v>
      </c>
    </row>
    <row r="22" spans="1:27" x14ac:dyDescent="0.3">
      <c r="A22" s="63" t="s">
        <v>1401</v>
      </c>
      <c r="B22" s="64">
        <f>VLOOKUP($A22,'Return Data'!$B$7:$R$1700,3,0)</f>
        <v>44026</v>
      </c>
      <c r="C22" s="65">
        <f>VLOOKUP($A22,'Return Data'!$B$7:$R$1700,4,0)</f>
        <v>1018.4717000000001</v>
      </c>
      <c r="D22" s="65">
        <f>VLOOKUP($A22,'Return Data'!$B$7:$R$1700,5,0)</f>
        <v>2.9927000000000001</v>
      </c>
      <c r="E22" s="66">
        <f t="shared" si="0"/>
        <v>23</v>
      </c>
      <c r="F22" s="65">
        <f>VLOOKUP($A22,'Return Data'!$B$7:$R$1700,6,0)</f>
        <v>3.0110999999999999</v>
      </c>
      <c r="G22" s="66">
        <f t="shared" si="1"/>
        <v>23</v>
      </c>
      <c r="H22" s="65">
        <f>VLOOKUP($A22,'Return Data'!$B$7:$R$1700,7,0)</f>
        <v>3.1070000000000002</v>
      </c>
      <c r="I22" s="66">
        <f t="shared" si="2"/>
        <v>7</v>
      </c>
      <c r="J22" s="65">
        <f>VLOOKUP($A22,'Return Data'!$B$7:$R$1700,8,0)</f>
        <v>3.0240999999999998</v>
      </c>
      <c r="K22" s="66">
        <f t="shared" si="3"/>
        <v>21</v>
      </c>
      <c r="L22" s="65">
        <f>VLOOKUP($A22,'Return Data'!$B$7:$R$1700,9,0)</f>
        <v>2.8811</v>
      </c>
      <c r="M22" s="66">
        <f t="shared" si="4"/>
        <v>20</v>
      </c>
      <c r="N22" s="65">
        <f>VLOOKUP($A22,'Return Data'!$B$7:$R$1700,10,0)</f>
        <v>2.9420000000000002</v>
      </c>
      <c r="O22" s="66">
        <f t="shared" si="5"/>
        <v>26</v>
      </c>
      <c r="P22" s="65"/>
      <c r="Q22" s="66"/>
      <c r="R22" s="65"/>
      <c r="S22" s="66"/>
      <c r="T22" s="65"/>
      <c r="U22" s="66"/>
      <c r="V22" s="65"/>
      <c r="W22" s="66"/>
      <c r="X22" s="65"/>
      <c r="Y22" s="66"/>
      <c r="Z22" s="65">
        <f>VLOOKUP($A22,'Return Data'!$B$7:$R$1700,16,0)</f>
        <v>3.5863</v>
      </c>
      <c r="AA22" s="67">
        <f t="shared" si="6"/>
        <v>30</v>
      </c>
    </row>
    <row r="23" spans="1:27" x14ac:dyDescent="0.3">
      <c r="A23" s="63" t="s">
        <v>1403</v>
      </c>
      <c r="B23" s="64">
        <f>VLOOKUP($A23,'Return Data'!$B$7:$R$1700,3,0)</f>
        <v>44026</v>
      </c>
      <c r="C23" s="65">
        <f>VLOOKUP($A23,'Return Data'!$B$7:$R$1700,4,0)</f>
        <v>1028.7183</v>
      </c>
      <c r="D23" s="65">
        <f>VLOOKUP($A23,'Return Data'!$B$7:$R$1700,5,0)</f>
        <v>2.9628999999999999</v>
      </c>
      <c r="E23" s="66">
        <f t="shared" si="0"/>
        <v>26</v>
      </c>
      <c r="F23" s="65">
        <f>VLOOKUP($A23,'Return Data'!$B$7:$R$1700,6,0)</f>
        <v>2.9788000000000001</v>
      </c>
      <c r="G23" s="66">
        <f t="shared" si="1"/>
        <v>27</v>
      </c>
      <c r="H23" s="65">
        <f>VLOOKUP($A23,'Return Data'!$B$7:$R$1700,7,0)</f>
        <v>3.0074999999999998</v>
      </c>
      <c r="I23" s="66">
        <f t="shared" si="2"/>
        <v>27</v>
      </c>
      <c r="J23" s="65">
        <f>VLOOKUP($A23,'Return Data'!$B$7:$R$1700,8,0)</f>
        <v>3.0143</v>
      </c>
      <c r="K23" s="66">
        <f t="shared" si="3"/>
        <v>24</v>
      </c>
      <c r="L23" s="65">
        <f>VLOOKUP($A23,'Return Data'!$B$7:$R$1700,9,0)</f>
        <v>2.895</v>
      </c>
      <c r="M23" s="66">
        <f t="shared" si="4"/>
        <v>18</v>
      </c>
      <c r="N23" s="65">
        <f>VLOOKUP($A23,'Return Data'!$B$7:$R$1700,10,0)</f>
        <v>2.9502000000000002</v>
      </c>
      <c r="O23" s="66">
        <f t="shared" si="5"/>
        <v>22</v>
      </c>
      <c r="P23" s="65">
        <f>VLOOKUP($A23,'Return Data'!$B$7:$R$1700,11,0)</f>
        <v>3.5379999999999998</v>
      </c>
      <c r="Q23" s="66">
        <f t="shared" ref="Q23:Q37" si="9">RANK(P23,P$8:P$37,0)</f>
        <v>20</v>
      </c>
      <c r="R23" s="65"/>
      <c r="S23" s="66"/>
      <c r="T23" s="65"/>
      <c r="U23" s="66"/>
      <c r="V23" s="65"/>
      <c r="W23" s="66"/>
      <c r="X23" s="65"/>
      <c r="Y23" s="66"/>
      <c r="Z23" s="65">
        <f>VLOOKUP($A23,'Return Data'!$B$7:$R$1700,16,0)</f>
        <v>3.9704999999999999</v>
      </c>
      <c r="AA23" s="67">
        <f t="shared" si="6"/>
        <v>27</v>
      </c>
    </row>
    <row r="24" spans="1:27" x14ac:dyDescent="0.3">
      <c r="A24" s="63" t="s">
        <v>1405</v>
      </c>
      <c r="B24" s="64">
        <f>VLOOKUP($A24,'Return Data'!$B$7:$R$1700,3,0)</f>
        <v>44026</v>
      </c>
      <c r="C24" s="65">
        <f>VLOOKUP($A24,'Return Data'!$B$7:$R$1700,4,0)</f>
        <v>1023.5524</v>
      </c>
      <c r="D24" s="65">
        <f>VLOOKUP($A24,'Return Data'!$B$7:$R$1700,5,0)</f>
        <v>3.0135000000000001</v>
      </c>
      <c r="E24" s="66">
        <f t="shared" si="0"/>
        <v>17</v>
      </c>
      <c r="F24" s="65">
        <f>VLOOKUP($A24,'Return Data'!$B$7:$R$1700,6,0)</f>
        <v>3.0259</v>
      </c>
      <c r="G24" s="66">
        <f t="shared" si="1"/>
        <v>16</v>
      </c>
      <c r="H24" s="65">
        <f>VLOOKUP($A24,'Return Data'!$B$7:$R$1700,7,0)</f>
        <v>3.0390000000000001</v>
      </c>
      <c r="I24" s="66">
        <f t="shared" si="2"/>
        <v>19</v>
      </c>
      <c r="J24" s="65">
        <f>VLOOKUP($A24,'Return Data'!$B$7:$R$1700,8,0)</f>
        <v>3.0289999999999999</v>
      </c>
      <c r="K24" s="66">
        <f t="shared" si="3"/>
        <v>18</v>
      </c>
      <c r="L24" s="65">
        <f>VLOOKUP($A24,'Return Data'!$B$7:$R$1700,9,0)</f>
        <v>2.9108000000000001</v>
      </c>
      <c r="M24" s="66">
        <f t="shared" si="4"/>
        <v>15</v>
      </c>
      <c r="N24" s="65">
        <f>VLOOKUP($A24,'Return Data'!$B$7:$R$1700,10,0)</f>
        <v>3.0246</v>
      </c>
      <c r="O24" s="66">
        <f t="shared" si="5"/>
        <v>14</v>
      </c>
      <c r="P24" s="65">
        <f>VLOOKUP($A24,'Return Data'!$B$7:$R$1700,11,0)</f>
        <v>3.6255999999999999</v>
      </c>
      <c r="Q24" s="66">
        <f t="shared" si="9"/>
        <v>12</v>
      </c>
      <c r="R24" s="65"/>
      <c r="S24" s="66"/>
      <c r="T24" s="65"/>
      <c r="U24" s="66"/>
      <c r="V24" s="65"/>
      <c r="W24" s="66"/>
      <c r="X24" s="65"/>
      <c r="Y24" s="66"/>
      <c r="Z24" s="65">
        <f>VLOOKUP($A24,'Return Data'!$B$7:$R$1700,16,0)</f>
        <v>3.8378000000000001</v>
      </c>
      <c r="AA24" s="67">
        <f t="shared" si="6"/>
        <v>29</v>
      </c>
    </row>
    <row r="25" spans="1:27" x14ac:dyDescent="0.3">
      <c r="A25" s="63" t="s">
        <v>1407</v>
      </c>
      <c r="B25" s="64">
        <f>VLOOKUP($A25,'Return Data'!$B$7:$R$1700,3,0)</f>
        <v>44026</v>
      </c>
      <c r="C25" s="65">
        <f>VLOOKUP($A25,'Return Data'!$B$7:$R$1700,4,0)</f>
        <v>1074.6626000000001</v>
      </c>
      <c r="D25" s="65">
        <f>VLOOKUP($A25,'Return Data'!$B$7:$R$1700,5,0)</f>
        <v>2.9823</v>
      </c>
      <c r="E25" s="66">
        <f t="shared" si="0"/>
        <v>24</v>
      </c>
      <c r="F25" s="65">
        <f>VLOOKUP($A25,'Return Data'!$B$7:$R$1700,6,0)</f>
        <v>3</v>
      </c>
      <c r="G25" s="66">
        <f t="shared" si="1"/>
        <v>25</v>
      </c>
      <c r="H25" s="65">
        <f>VLOOKUP($A25,'Return Data'!$B$7:$R$1700,7,0)</f>
        <v>3.0105</v>
      </c>
      <c r="I25" s="66">
        <f t="shared" si="2"/>
        <v>25</v>
      </c>
      <c r="J25" s="65">
        <f>VLOOKUP($A25,'Return Data'!$B$7:$R$1700,8,0)</f>
        <v>3.0013000000000001</v>
      </c>
      <c r="K25" s="66">
        <f t="shared" si="3"/>
        <v>25</v>
      </c>
      <c r="L25" s="65">
        <f>VLOOKUP($A25,'Return Data'!$B$7:$R$1700,9,0)</f>
        <v>2.8487</v>
      </c>
      <c r="M25" s="66">
        <f t="shared" si="4"/>
        <v>27</v>
      </c>
      <c r="N25" s="65">
        <f>VLOOKUP($A25,'Return Data'!$B$7:$R$1700,10,0)</f>
        <v>2.9523000000000001</v>
      </c>
      <c r="O25" s="66">
        <f t="shared" si="5"/>
        <v>21</v>
      </c>
      <c r="P25" s="65">
        <f>VLOOKUP($A25,'Return Data'!$B$7:$R$1700,11,0)</f>
        <v>3.5358000000000001</v>
      </c>
      <c r="Q25" s="66">
        <f t="shared" si="9"/>
        <v>22</v>
      </c>
      <c r="R25" s="65">
        <f>VLOOKUP($A25,'Return Data'!$B$7:$R$1700,12,0)</f>
        <v>3.9834999999999998</v>
      </c>
      <c r="S25" s="66">
        <f>RANK(R25,R$8:R$37,0)</f>
        <v>17</v>
      </c>
      <c r="T25" s="65">
        <f>VLOOKUP($A25,'Return Data'!$B$7:$R$1700,13,0)</f>
        <v>4.3426</v>
      </c>
      <c r="U25" s="66">
        <f>RANK(T25,T$8:T$37,0)</f>
        <v>14</v>
      </c>
      <c r="V25" s="65"/>
      <c r="W25" s="66"/>
      <c r="X25" s="65"/>
      <c r="Y25" s="66"/>
      <c r="Z25" s="65">
        <f>VLOOKUP($A25,'Return Data'!$B$7:$R$1700,16,0)</f>
        <v>4.9314</v>
      </c>
      <c r="AA25" s="67">
        <f t="shared" si="6"/>
        <v>11</v>
      </c>
    </row>
    <row r="26" spans="1:27" x14ac:dyDescent="0.3">
      <c r="A26" s="63" t="s">
        <v>1409</v>
      </c>
      <c r="B26" s="64">
        <f>VLOOKUP($A26,'Return Data'!$B$7:$R$1700,3,0)</f>
        <v>44026</v>
      </c>
      <c r="C26" s="65">
        <f>VLOOKUP($A26,'Return Data'!$B$7:$R$1700,4,0)</f>
        <v>2619.26866666667</v>
      </c>
      <c r="D26" s="65">
        <f>VLOOKUP($A26,'Return Data'!$B$7:$R$1700,5,0)</f>
        <v>3.0009999999999999</v>
      </c>
      <c r="E26" s="66">
        <f t="shared" si="0"/>
        <v>19</v>
      </c>
      <c r="F26" s="65">
        <f>VLOOKUP($A26,'Return Data'!$B$7:$R$1700,6,0)</f>
        <v>3.0038</v>
      </c>
      <c r="G26" s="66">
        <f t="shared" si="1"/>
        <v>24</v>
      </c>
      <c r="H26" s="65">
        <f>VLOOKUP($A26,'Return Data'!$B$7:$R$1700,7,0)</f>
        <v>3.0234000000000001</v>
      </c>
      <c r="I26" s="66">
        <f t="shared" si="2"/>
        <v>24</v>
      </c>
      <c r="J26" s="65">
        <f>VLOOKUP($A26,'Return Data'!$B$7:$R$1700,8,0)</f>
        <v>3.0392999999999999</v>
      </c>
      <c r="K26" s="66">
        <f t="shared" si="3"/>
        <v>17</v>
      </c>
      <c r="L26" s="65">
        <f>VLOOKUP($A26,'Return Data'!$B$7:$R$1700,9,0)</f>
        <v>2.9247000000000001</v>
      </c>
      <c r="M26" s="66">
        <f t="shared" si="4"/>
        <v>14</v>
      </c>
      <c r="N26" s="65">
        <f>VLOOKUP($A26,'Return Data'!$B$7:$R$1700,10,0)</f>
        <v>3.016</v>
      </c>
      <c r="O26" s="66">
        <f t="shared" si="5"/>
        <v>16</v>
      </c>
      <c r="P26" s="65">
        <f>VLOOKUP($A26,'Return Data'!$B$7:$R$1700,11,0)</f>
        <v>3.6097000000000001</v>
      </c>
      <c r="Q26" s="66">
        <f t="shared" si="9"/>
        <v>14</v>
      </c>
      <c r="R26" s="65">
        <f>VLOOKUP($A26,'Return Data'!$B$7:$R$1700,12,0)</f>
        <v>4.0399000000000003</v>
      </c>
      <c r="S26" s="66">
        <f>RANK(R26,R$8:R$37,0)</f>
        <v>12</v>
      </c>
      <c r="T26" s="65">
        <f>VLOOKUP($A26,'Return Data'!$B$7:$R$1700,13,0)</f>
        <v>4.3864999999999998</v>
      </c>
      <c r="U26" s="66">
        <f>RANK(T26,T$8:T$37,0)</f>
        <v>8</v>
      </c>
      <c r="V26" s="65">
        <f>VLOOKUP($A26,'Return Data'!$B$7:$R$1700,17,0)</f>
        <v>5.3266999999999998</v>
      </c>
      <c r="W26" s="66">
        <f t="shared" ref="W26:W36" si="10">RANK(V26,V$8:V$37,0)</f>
        <v>2</v>
      </c>
      <c r="X26" s="65">
        <f>VLOOKUP($A26,'Return Data'!$B$7:$R$1700,14,0)</f>
        <v>5.6440000000000001</v>
      </c>
      <c r="Y26" s="66">
        <f t="shared" ref="Y26:Y36" si="11">RANK(X26,X$8:X$37,0)</f>
        <v>1</v>
      </c>
      <c r="Z26" s="65">
        <f>VLOOKUP($A26,'Return Data'!$B$7:$R$1700,16,0)</f>
        <v>7.0945999999999998</v>
      </c>
      <c r="AA26" s="67">
        <f t="shared" si="6"/>
        <v>1</v>
      </c>
    </row>
    <row r="27" spans="1:27" x14ac:dyDescent="0.3">
      <c r="A27" s="63" t="s">
        <v>1411</v>
      </c>
      <c r="B27" s="64">
        <f>VLOOKUP($A27,'Return Data'!$B$7:$R$1700,3,0)</f>
        <v>44026</v>
      </c>
      <c r="C27" s="65">
        <f>VLOOKUP($A27,'Return Data'!$B$7:$R$1700,4,0)</f>
        <v>1043.9734000000001</v>
      </c>
      <c r="D27" s="65">
        <f>VLOOKUP($A27,'Return Data'!$B$7:$R$1700,5,0)</f>
        <v>3.0175000000000001</v>
      </c>
      <c r="E27" s="66">
        <f t="shared" si="0"/>
        <v>15</v>
      </c>
      <c r="F27" s="65">
        <f>VLOOKUP($A27,'Return Data'!$B$7:$R$1700,6,0)</f>
        <v>3.0215000000000001</v>
      </c>
      <c r="G27" s="66">
        <f t="shared" si="1"/>
        <v>21</v>
      </c>
      <c r="H27" s="65">
        <f>VLOOKUP($A27,'Return Data'!$B$7:$R$1700,7,0)</f>
        <v>3.0305</v>
      </c>
      <c r="I27" s="66">
        <f t="shared" si="2"/>
        <v>23</v>
      </c>
      <c r="J27" s="65">
        <f>VLOOKUP($A27,'Return Data'!$B$7:$R$1700,8,0)</f>
        <v>2.992</v>
      </c>
      <c r="K27" s="66">
        <f t="shared" si="3"/>
        <v>27</v>
      </c>
      <c r="L27" s="65">
        <f>VLOOKUP($A27,'Return Data'!$B$7:$R$1700,9,0)</f>
        <v>2.8633999999999999</v>
      </c>
      <c r="M27" s="66">
        <f t="shared" si="4"/>
        <v>24</v>
      </c>
      <c r="N27" s="65">
        <f>VLOOKUP($A27,'Return Data'!$B$7:$R$1700,10,0)</f>
        <v>2.9276</v>
      </c>
      <c r="O27" s="66">
        <f t="shared" si="5"/>
        <v>27</v>
      </c>
      <c r="P27" s="65">
        <f>VLOOKUP($A27,'Return Data'!$B$7:$R$1700,11,0)</f>
        <v>3.5979999999999999</v>
      </c>
      <c r="Q27" s="66">
        <f t="shared" si="9"/>
        <v>15</v>
      </c>
      <c r="R27" s="65">
        <f>VLOOKUP($A27,'Return Data'!$B$7:$R$1700,12,0)</f>
        <v>4.0486000000000004</v>
      </c>
      <c r="S27" s="66">
        <f>RANK(R27,R$8:R$37,0)</f>
        <v>11</v>
      </c>
      <c r="T27" s="65"/>
      <c r="U27" s="66"/>
      <c r="V27" s="65"/>
      <c r="W27" s="66"/>
      <c r="X27" s="65"/>
      <c r="Y27" s="66"/>
      <c r="Z27" s="65">
        <f>VLOOKUP($A27,'Return Data'!$B$7:$R$1700,16,0)</f>
        <v>4.3756000000000004</v>
      </c>
      <c r="AA27" s="67">
        <f t="shared" si="6"/>
        <v>23</v>
      </c>
    </row>
    <row r="28" spans="1:27" x14ac:dyDescent="0.3">
      <c r="A28" s="63" t="s">
        <v>1413</v>
      </c>
      <c r="B28" s="64">
        <f>VLOOKUP($A28,'Return Data'!$B$7:$R$1700,3,0)</f>
        <v>44026</v>
      </c>
      <c r="C28" s="65">
        <f>VLOOKUP($A28,'Return Data'!$B$7:$R$1700,4,0)</f>
        <v>1041.9704999999999</v>
      </c>
      <c r="D28" s="65">
        <f>VLOOKUP($A28,'Return Data'!$B$7:$R$1700,5,0)</f>
        <v>3.1389</v>
      </c>
      <c r="E28" s="66">
        <f t="shared" si="0"/>
        <v>4</v>
      </c>
      <c r="F28" s="65">
        <f>VLOOKUP($A28,'Return Data'!$B$7:$R$1700,6,0)</f>
        <v>3.1453000000000002</v>
      </c>
      <c r="G28" s="66">
        <f t="shared" si="1"/>
        <v>4</v>
      </c>
      <c r="H28" s="65">
        <f>VLOOKUP($A28,'Return Data'!$B$7:$R$1700,7,0)</f>
        <v>3.1545999999999998</v>
      </c>
      <c r="I28" s="66">
        <f t="shared" si="2"/>
        <v>4</v>
      </c>
      <c r="J28" s="65">
        <f>VLOOKUP($A28,'Return Data'!$B$7:$R$1700,8,0)</f>
        <v>3.1358999999999999</v>
      </c>
      <c r="K28" s="66">
        <f t="shared" si="3"/>
        <v>3</v>
      </c>
      <c r="L28" s="65">
        <f>VLOOKUP($A28,'Return Data'!$B$7:$R$1700,9,0)</f>
        <v>2.9904000000000002</v>
      </c>
      <c r="M28" s="66">
        <f t="shared" si="4"/>
        <v>8</v>
      </c>
      <c r="N28" s="65">
        <f>VLOOKUP($A28,'Return Data'!$B$7:$R$1700,10,0)</f>
        <v>2.9965000000000002</v>
      </c>
      <c r="O28" s="66">
        <f t="shared" si="5"/>
        <v>17</v>
      </c>
      <c r="P28" s="65">
        <f>VLOOKUP($A28,'Return Data'!$B$7:$R$1700,11,0)</f>
        <v>3.5585</v>
      </c>
      <c r="Q28" s="66">
        <f t="shared" si="9"/>
        <v>19</v>
      </c>
      <c r="R28" s="65">
        <f>VLOOKUP($A28,'Return Data'!$B$7:$R$1700,12,0)</f>
        <v>3.9556</v>
      </c>
      <c r="S28" s="66">
        <f>RANK(R28,R$8:R$37,0)</f>
        <v>21</v>
      </c>
      <c r="T28" s="65"/>
      <c r="U28" s="66"/>
      <c r="V28" s="65"/>
      <c r="W28" s="66"/>
      <c r="X28" s="65"/>
      <c r="Y28" s="66"/>
      <c r="Z28" s="65">
        <f>VLOOKUP($A28,'Return Data'!$B$7:$R$1700,16,0)</f>
        <v>4.2911000000000001</v>
      </c>
      <c r="AA28" s="67">
        <f t="shared" si="6"/>
        <v>24</v>
      </c>
    </row>
    <row r="29" spans="1:27" x14ac:dyDescent="0.3">
      <c r="A29" s="63" t="s">
        <v>1415</v>
      </c>
      <c r="B29" s="64">
        <f>VLOOKUP($A29,'Return Data'!$B$7:$R$1700,3,0)</f>
        <v>44026</v>
      </c>
      <c r="C29" s="65">
        <f>VLOOKUP($A29,'Return Data'!$B$7:$R$1700,4,0)</f>
        <v>1031.2874999999999</v>
      </c>
      <c r="D29" s="65">
        <f>VLOOKUP($A29,'Return Data'!$B$7:$R$1700,5,0)</f>
        <v>3.1501999999999999</v>
      </c>
      <c r="E29" s="66">
        <f t="shared" si="0"/>
        <v>2</v>
      </c>
      <c r="F29" s="65">
        <f>VLOOKUP($A29,'Return Data'!$B$7:$R$1700,6,0)</f>
        <v>3.1484000000000001</v>
      </c>
      <c r="G29" s="66">
        <f t="shared" si="1"/>
        <v>3</v>
      </c>
      <c r="H29" s="65">
        <f>VLOOKUP($A29,'Return Data'!$B$7:$R$1700,7,0)</f>
        <v>3.1554000000000002</v>
      </c>
      <c r="I29" s="66">
        <f t="shared" si="2"/>
        <v>3</v>
      </c>
      <c r="J29" s="65">
        <f>VLOOKUP($A29,'Return Data'!$B$7:$R$1700,8,0)</f>
        <v>3.1345000000000001</v>
      </c>
      <c r="K29" s="66">
        <f t="shared" si="3"/>
        <v>4</v>
      </c>
      <c r="L29" s="65">
        <f>VLOOKUP($A29,'Return Data'!$B$7:$R$1700,9,0)</f>
        <v>2.9956999999999998</v>
      </c>
      <c r="M29" s="66">
        <f t="shared" si="4"/>
        <v>7</v>
      </c>
      <c r="N29" s="65">
        <f>VLOOKUP($A29,'Return Data'!$B$7:$R$1700,10,0)</f>
        <v>3.1857000000000002</v>
      </c>
      <c r="O29" s="66">
        <f t="shared" si="5"/>
        <v>5</v>
      </c>
      <c r="P29" s="65">
        <f>VLOOKUP($A29,'Return Data'!$B$7:$R$1700,11,0)</f>
        <v>3.7900999999999998</v>
      </c>
      <c r="Q29" s="66">
        <f t="shared" si="9"/>
        <v>4</v>
      </c>
      <c r="R29" s="65"/>
      <c r="S29" s="66"/>
      <c r="T29" s="65"/>
      <c r="U29" s="66"/>
      <c r="V29" s="65"/>
      <c r="W29" s="66"/>
      <c r="X29" s="65"/>
      <c r="Y29" s="66"/>
      <c r="Z29" s="65">
        <f>VLOOKUP($A29,'Return Data'!$B$7:$R$1700,16,0)</f>
        <v>4.1830999999999996</v>
      </c>
      <c r="AA29" s="67">
        <f t="shared" si="6"/>
        <v>26</v>
      </c>
    </row>
    <row r="30" spans="1:27" x14ac:dyDescent="0.3">
      <c r="A30" s="63" t="s">
        <v>1417</v>
      </c>
      <c r="B30" s="64">
        <f>VLOOKUP($A30,'Return Data'!$B$7:$R$1700,3,0)</f>
        <v>44026</v>
      </c>
      <c r="C30" s="65">
        <f>VLOOKUP($A30,'Return Data'!$B$7:$R$1700,4,0)</f>
        <v>108.1254</v>
      </c>
      <c r="D30" s="65">
        <f>VLOOKUP($A30,'Return Data'!$B$7:$R$1700,5,0)</f>
        <v>3.0384000000000002</v>
      </c>
      <c r="E30" s="66">
        <f t="shared" si="0"/>
        <v>11</v>
      </c>
      <c r="F30" s="65">
        <f>VLOOKUP($A30,'Return Data'!$B$7:$R$1700,6,0)</f>
        <v>3.0644999999999998</v>
      </c>
      <c r="G30" s="66">
        <f t="shared" si="1"/>
        <v>7</v>
      </c>
      <c r="H30" s="65">
        <f>VLOOKUP($A30,'Return Data'!$B$7:$R$1700,7,0)</f>
        <v>3.0834000000000001</v>
      </c>
      <c r="I30" s="66">
        <f t="shared" si="2"/>
        <v>9</v>
      </c>
      <c r="J30" s="65">
        <f>VLOOKUP($A30,'Return Data'!$B$7:$R$1700,8,0)</f>
        <v>3.09</v>
      </c>
      <c r="K30" s="66">
        <f t="shared" si="3"/>
        <v>8</v>
      </c>
      <c r="L30" s="65">
        <f>VLOOKUP($A30,'Return Data'!$B$7:$R$1700,9,0)</f>
        <v>2.9428000000000001</v>
      </c>
      <c r="M30" s="66">
        <f t="shared" si="4"/>
        <v>10</v>
      </c>
      <c r="N30" s="65">
        <f>VLOOKUP($A30,'Return Data'!$B$7:$R$1700,10,0)</f>
        <v>3.0764</v>
      </c>
      <c r="O30" s="66">
        <f t="shared" si="5"/>
        <v>7</v>
      </c>
      <c r="P30" s="65">
        <f>VLOOKUP($A30,'Return Data'!$B$7:$R$1700,11,0)</f>
        <v>3.6568999999999998</v>
      </c>
      <c r="Q30" s="66">
        <f t="shared" si="9"/>
        <v>9</v>
      </c>
      <c r="R30" s="65">
        <f>VLOOKUP($A30,'Return Data'!$B$7:$R$1700,12,0)</f>
        <v>4.0792000000000002</v>
      </c>
      <c r="S30" s="66">
        <f t="shared" ref="S30:S37" si="12">RANK(R30,R$8:R$37,0)</f>
        <v>7</v>
      </c>
      <c r="T30" s="65">
        <f>VLOOKUP($A30,'Return Data'!$B$7:$R$1700,13,0)</f>
        <v>4.4268999999999998</v>
      </c>
      <c r="U30" s="66">
        <f>RANK(T30,T$8:T$37,0)</f>
        <v>3</v>
      </c>
      <c r="V30" s="65"/>
      <c r="W30" s="66"/>
      <c r="X30" s="65"/>
      <c r="Y30" s="66"/>
      <c r="Z30" s="65">
        <f>VLOOKUP($A30,'Return Data'!$B$7:$R$1700,16,0)</f>
        <v>5.0930999999999997</v>
      </c>
      <c r="AA30" s="67">
        <f t="shared" si="6"/>
        <v>9</v>
      </c>
    </row>
    <row r="31" spans="1:27" x14ac:dyDescent="0.3">
      <c r="A31" s="63" t="s">
        <v>1419</v>
      </c>
      <c r="B31" s="64">
        <f>VLOOKUP($A31,'Return Data'!$B$7:$R$1700,3,0)</f>
        <v>44026</v>
      </c>
      <c r="C31" s="65">
        <f>VLOOKUP($A31,'Return Data'!$B$7:$R$1700,4,0)</f>
        <v>1039.0506</v>
      </c>
      <c r="D31" s="65">
        <f>VLOOKUP($A31,'Return Data'!$B$7:$R$1700,5,0)</f>
        <v>3.0177999999999998</v>
      </c>
      <c r="E31" s="66">
        <f t="shared" si="0"/>
        <v>14</v>
      </c>
      <c r="F31" s="65">
        <f>VLOOKUP($A31,'Return Data'!$B$7:$R$1700,6,0)</f>
        <v>3.0581</v>
      </c>
      <c r="G31" s="66">
        <f t="shared" si="1"/>
        <v>10</v>
      </c>
      <c r="H31" s="65">
        <f>VLOOKUP($A31,'Return Data'!$B$7:$R$1700,7,0)</f>
        <v>3.0705</v>
      </c>
      <c r="I31" s="66">
        <f t="shared" si="2"/>
        <v>12</v>
      </c>
      <c r="J31" s="65">
        <f>VLOOKUP($A31,'Return Data'!$B$7:$R$1700,8,0)</f>
        <v>3.0607000000000002</v>
      </c>
      <c r="K31" s="66">
        <f t="shared" si="3"/>
        <v>10</v>
      </c>
      <c r="L31" s="65">
        <f>VLOOKUP($A31,'Return Data'!$B$7:$R$1700,9,0)</f>
        <v>3.0121000000000002</v>
      </c>
      <c r="M31" s="66">
        <f t="shared" si="4"/>
        <v>3</v>
      </c>
      <c r="N31" s="65">
        <f>VLOOKUP($A31,'Return Data'!$B$7:$R$1700,10,0)</f>
        <v>3.2372999999999998</v>
      </c>
      <c r="O31" s="66">
        <f t="shared" si="5"/>
        <v>3</v>
      </c>
      <c r="P31" s="65">
        <f>VLOOKUP($A31,'Return Data'!$B$7:$R$1700,11,0)</f>
        <v>3.8687999999999998</v>
      </c>
      <c r="Q31" s="66">
        <f t="shared" si="9"/>
        <v>2</v>
      </c>
      <c r="R31" s="65">
        <f>VLOOKUP($A31,'Return Data'!$B$7:$R$1700,12,0)</f>
        <v>4.2416</v>
      </c>
      <c r="S31" s="66">
        <f t="shared" si="12"/>
        <v>2</v>
      </c>
      <c r="T31" s="65"/>
      <c r="U31" s="66"/>
      <c r="V31" s="65"/>
      <c r="W31" s="66"/>
      <c r="X31" s="65"/>
      <c r="Y31" s="66"/>
      <c r="Z31" s="65">
        <f>VLOOKUP($A31,'Return Data'!$B$7:$R$1700,16,0)</f>
        <v>4.4264999999999999</v>
      </c>
      <c r="AA31" s="67">
        <f t="shared" si="6"/>
        <v>20</v>
      </c>
    </row>
    <row r="32" spans="1:27" x14ac:dyDescent="0.3">
      <c r="A32" s="63" t="s">
        <v>1421</v>
      </c>
      <c r="B32" s="64">
        <f>VLOOKUP($A32,'Return Data'!$B$7:$R$1700,3,0)</f>
        <v>44026</v>
      </c>
      <c r="C32" s="65">
        <f>VLOOKUP($A32,'Return Data'!$B$7:$R$1700,4,0)</f>
        <v>3280.9774000000002</v>
      </c>
      <c r="D32" s="65">
        <f>VLOOKUP($A32,'Return Data'!$B$7:$R$1700,5,0)</f>
        <v>2.9971999999999999</v>
      </c>
      <c r="E32" s="66">
        <f t="shared" si="0"/>
        <v>21</v>
      </c>
      <c r="F32" s="65">
        <f>VLOOKUP($A32,'Return Data'!$B$7:$R$1700,6,0)</f>
        <v>3.0226000000000002</v>
      </c>
      <c r="G32" s="66">
        <f t="shared" si="1"/>
        <v>20</v>
      </c>
      <c r="H32" s="65">
        <f>VLOOKUP($A32,'Return Data'!$B$7:$R$1700,7,0)</f>
        <v>3.0417999999999998</v>
      </c>
      <c r="I32" s="66">
        <f t="shared" si="2"/>
        <v>16</v>
      </c>
      <c r="J32" s="65">
        <f>VLOOKUP($A32,'Return Data'!$B$7:$R$1700,8,0)</f>
        <v>3.0545</v>
      </c>
      <c r="K32" s="66">
        <f t="shared" si="3"/>
        <v>15</v>
      </c>
      <c r="L32" s="65">
        <f>VLOOKUP($A32,'Return Data'!$B$7:$R$1700,9,0)</f>
        <v>2.9016999999999999</v>
      </c>
      <c r="M32" s="66">
        <f t="shared" si="4"/>
        <v>17</v>
      </c>
      <c r="N32" s="65">
        <f>VLOOKUP($A32,'Return Data'!$B$7:$R$1700,10,0)</f>
        <v>2.9801000000000002</v>
      </c>
      <c r="O32" s="66">
        <f t="shared" si="5"/>
        <v>20</v>
      </c>
      <c r="P32" s="65">
        <f>VLOOKUP($A32,'Return Data'!$B$7:$R$1700,11,0)</f>
        <v>3.5712999999999999</v>
      </c>
      <c r="Q32" s="66">
        <f t="shared" si="9"/>
        <v>18</v>
      </c>
      <c r="R32" s="65">
        <f>VLOOKUP($A32,'Return Data'!$B$7:$R$1700,12,0)</f>
        <v>3.9942000000000002</v>
      </c>
      <c r="S32" s="66">
        <f t="shared" si="12"/>
        <v>16</v>
      </c>
      <c r="T32" s="65">
        <f>VLOOKUP($A32,'Return Data'!$B$7:$R$1700,13,0)</f>
        <v>4.3491999999999997</v>
      </c>
      <c r="U32" s="66">
        <f>RANK(T32,T$8:T$37,0)</f>
        <v>13</v>
      </c>
      <c r="V32" s="65">
        <f>VLOOKUP($A32,'Return Data'!$B$7:$R$1700,17,0)</f>
        <v>5.3045999999999998</v>
      </c>
      <c r="W32" s="66">
        <f t="shared" si="10"/>
        <v>3</v>
      </c>
      <c r="X32" s="65">
        <f>VLOOKUP($A32,'Return Data'!$B$7:$R$1700,14,0)</f>
        <v>5.5430000000000001</v>
      </c>
      <c r="Y32" s="66">
        <f t="shared" si="11"/>
        <v>2</v>
      </c>
      <c r="Z32" s="65">
        <f>VLOOKUP($A32,'Return Data'!$B$7:$R$1700,16,0)</f>
        <v>6.9717000000000002</v>
      </c>
      <c r="AA32" s="67">
        <f t="shared" si="6"/>
        <v>3</v>
      </c>
    </row>
    <row r="33" spans="1:27" x14ac:dyDescent="0.3">
      <c r="A33" s="63" t="s">
        <v>1423</v>
      </c>
      <c r="B33" s="64">
        <f>VLOOKUP($A33,'Return Data'!$B$7:$R$1700,3,0)</f>
        <v>44026</v>
      </c>
      <c r="C33" s="65">
        <f>VLOOKUP($A33,'Return Data'!$B$7:$R$1700,4,0)</f>
        <v>1071.4566</v>
      </c>
      <c r="D33" s="65">
        <f>VLOOKUP($A33,'Return Data'!$B$7:$R$1700,5,0)</f>
        <v>2.9537</v>
      </c>
      <c r="E33" s="66">
        <f t="shared" si="0"/>
        <v>29</v>
      </c>
      <c r="F33" s="65">
        <f>VLOOKUP($A33,'Return Data'!$B$7:$R$1700,6,0)</f>
        <v>2.9609999999999999</v>
      </c>
      <c r="G33" s="66">
        <f t="shared" si="1"/>
        <v>29</v>
      </c>
      <c r="H33" s="65">
        <f>VLOOKUP($A33,'Return Data'!$B$7:$R$1700,7,0)</f>
        <v>3.0409000000000002</v>
      </c>
      <c r="I33" s="66">
        <f t="shared" si="2"/>
        <v>17</v>
      </c>
      <c r="J33" s="65">
        <f>VLOOKUP($A33,'Return Data'!$B$7:$R$1700,8,0)</f>
        <v>3.0278</v>
      </c>
      <c r="K33" s="66">
        <f t="shared" si="3"/>
        <v>20</v>
      </c>
      <c r="L33" s="65">
        <f>VLOOKUP($A33,'Return Data'!$B$7:$R$1700,9,0)</f>
        <v>2.8441999999999998</v>
      </c>
      <c r="M33" s="66">
        <f t="shared" si="4"/>
        <v>29</v>
      </c>
      <c r="N33" s="65">
        <f>VLOOKUP($A33,'Return Data'!$B$7:$R$1700,10,0)</f>
        <v>3.0347</v>
      </c>
      <c r="O33" s="66">
        <f t="shared" si="5"/>
        <v>12</v>
      </c>
      <c r="P33" s="65">
        <f>VLOOKUP($A33,'Return Data'!$B$7:$R$1700,11,0)</f>
        <v>3.6726000000000001</v>
      </c>
      <c r="Q33" s="66">
        <f t="shared" si="9"/>
        <v>7</v>
      </c>
      <c r="R33" s="65">
        <f>VLOOKUP($A33,'Return Data'!$B$7:$R$1700,12,0)</f>
        <v>4.1059000000000001</v>
      </c>
      <c r="S33" s="66">
        <f t="shared" si="12"/>
        <v>4</v>
      </c>
      <c r="T33" s="65">
        <f>VLOOKUP($A33,'Return Data'!$B$7:$R$1700,13,0)</f>
        <v>4.4805999999999999</v>
      </c>
      <c r="U33" s="66">
        <f>RANK(T33,T$8:T$37,0)</f>
        <v>2</v>
      </c>
      <c r="V33" s="65"/>
      <c r="W33" s="66"/>
      <c r="X33" s="65"/>
      <c r="Y33" s="66"/>
      <c r="Z33" s="65">
        <f>VLOOKUP($A33,'Return Data'!$B$7:$R$1700,16,0)</f>
        <v>5.3654999999999999</v>
      </c>
      <c r="AA33" s="67">
        <f t="shared" si="6"/>
        <v>5</v>
      </c>
    </row>
    <row r="34" spans="1:27" x14ac:dyDescent="0.3">
      <c r="A34" s="63" t="s">
        <v>1425</v>
      </c>
      <c r="B34" s="64">
        <f>VLOOKUP($A34,'Return Data'!$B$7:$R$1700,3,0)</f>
        <v>44026</v>
      </c>
      <c r="C34" s="65">
        <f>VLOOKUP($A34,'Return Data'!$B$7:$R$1700,4,0)</f>
        <v>1062.5957000000001</v>
      </c>
      <c r="D34" s="65">
        <f>VLOOKUP($A34,'Return Data'!$B$7:$R$1700,5,0)</f>
        <v>3.0436999999999999</v>
      </c>
      <c r="E34" s="66">
        <f t="shared" si="0"/>
        <v>8</v>
      </c>
      <c r="F34" s="65">
        <f>VLOOKUP($A34,'Return Data'!$B$7:$R$1700,6,0)</f>
        <v>3.0602</v>
      </c>
      <c r="G34" s="66">
        <f t="shared" si="1"/>
        <v>9</v>
      </c>
      <c r="H34" s="65">
        <f>VLOOKUP($A34,'Return Data'!$B$7:$R$1700,7,0)</f>
        <v>3.0948000000000002</v>
      </c>
      <c r="I34" s="66">
        <f t="shared" si="2"/>
        <v>8</v>
      </c>
      <c r="J34" s="65">
        <f>VLOOKUP($A34,'Return Data'!$B$7:$R$1700,8,0)</f>
        <v>3.0579999999999998</v>
      </c>
      <c r="K34" s="66">
        <f t="shared" si="3"/>
        <v>13</v>
      </c>
      <c r="L34" s="65">
        <f>VLOOKUP($A34,'Return Data'!$B$7:$R$1700,9,0)</f>
        <v>2.9264999999999999</v>
      </c>
      <c r="M34" s="66">
        <f t="shared" si="4"/>
        <v>13</v>
      </c>
      <c r="N34" s="65">
        <f>VLOOKUP($A34,'Return Data'!$B$7:$R$1700,10,0)</f>
        <v>3.0236000000000001</v>
      </c>
      <c r="O34" s="66">
        <f t="shared" si="5"/>
        <v>15</v>
      </c>
      <c r="P34" s="65">
        <f>VLOOKUP($A34,'Return Data'!$B$7:$R$1700,11,0)</f>
        <v>3.5813000000000001</v>
      </c>
      <c r="Q34" s="66">
        <f t="shared" si="9"/>
        <v>17</v>
      </c>
      <c r="R34" s="65">
        <f>VLOOKUP($A34,'Return Data'!$B$7:$R$1700,12,0)</f>
        <v>4.0162000000000004</v>
      </c>
      <c r="S34" s="66">
        <f t="shared" si="12"/>
        <v>14</v>
      </c>
      <c r="T34" s="65">
        <f>VLOOKUP($A34,'Return Data'!$B$7:$R$1700,13,0)</f>
        <v>4.3794000000000004</v>
      </c>
      <c r="U34" s="66">
        <f>RANK(T34,T$8:T$37,0)</f>
        <v>10</v>
      </c>
      <c r="V34" s="65"/>
      <c r="W34" s="66"/>
      <c r="X34" s="65"/>
      <c r="Y34" s="66"/>
      <c r="Z34" s="65">
        <f>VLOOKUP($A34,'Return Data'!$B$7:$R$1700,16,0)</f>
        <v>4.7489999999999997</v>
      </c>
      <c r="AA34" s="67">
        <f t="shared" si="6"/>
        <v>13</v>
      </c>
    </row>
    <row r="35" spans="1:27" x14ac:dyDescent="0.3">
      <c r="A35" s="63" t="s">
        <v>1427</v>
      </c>
      <c r="B35" s="64">
        <f>VLOOKUP($A35,'Return Data'!$B$7:$R$1700,3,0)</f>
        <v>44026</v>
      </c>
      <c r="C35" s="65">
        <f>VLOOKUP($A35,'Return Data'!$B$7:$R$1700,4,0)</f>
        <v>1060.8197</v>
      </c>
      <c r="D35" s="65">
        <f>VLOOKUP($A35,'Return Data'!$B$7:$R$1700,5,0)</f>
        <v>3.004</v>
      </c>
      <c r="E35" s="66">
        <f t="shared" si="0"/>
        <v>18</v>
      </c>
      <c r="F35" s="65">
        <f>VLOOKUP($A35,'Return Data'!$B$7:$R$1700,6,0)</f>
        <v>3.024</v>
      </c>
      <c r="G35" s="66">
        <f t="shared" si="1"/>
        <v>19</v>
      </c>
      <c r="H35" s="65">
        <f>VLOOKUP($A35,'Return Data'!$B$7:$R$1700,7,0)</f>
        <v>3.0310999999999999</v>
      </c>
      <c r="I35" s="66">
        <f t="shared" si="2"/>
        <v>22</v>
      </c>
      <c r="J35" s="65">
        <f>VLOOKUP($A35,'Return Data'!$B$7:$R$1700,8,0)</f>
        <v>3.0577000000000001</v>
      </c>
      <c r="K35" s="66">
        <f t="shared" si="3"/>
        <v>14</v>
      </c>
      <c r="L35" s="65">
        <f>VLOOKUP($A35,'Return Data'!$B$7:$R$1700,9,0)</f>
        <v>2.8687999999999998</v>
      </c>
      <c r="M35" s="66">
        <f t="shared" si="4"/>
        <v>22</v>
      </c>
      <c r="N35" s="65">
        <f>VLOOKUP($A35,'Return Data'!$B$7:$R$1700,10,0)</f>
        <v>2.9472999999999998</v>
      </c>
      <c r="O35" s="66">
        <f t="shared" si="5"/>
        <v>24</v>
      </c>
      <c r="P35" s="65">
        <f>VLOOKUP($A35,'Return Data'!$B$7:$R$1700,11,0)</f>
        <v>3.4790999999999999</v>
      </c>
      <c r="Q35" s="66">
        <f t="shared" si="9"/>
        <v>26</v>
      </c>
      <c r="R35" s="65">
        <f>VLOOKUP($A35,'Return Data'!$B$7:$R$1700,12,0)</f>
        <v>3.9344000000000001</v>
      </c>
      <c r="S35" s="66">
        <f t="shared" si="12"/>
        <v>23</v>
      </c>
      <c r="T35" s="65">
        <f>VLOOKUP($A35,'Return Data'!$B$7:$R$1700,13,0)</f>
        <v>4.2568999999999999</v>
      </c>
      <c r="U35" s="66">
        <f>RANK(T35,T$8:T$37,0)</f>
        <v>17</v>
      </c>
      <c r="V35" s="65"/>
      <c r="W35" s="66"/>
      <c r="X35" s="65"/>
      <c r="Y35" s="66"/>
      <c r="Z35" s="65">
        <f>VLOOKUP($A35,'Return Data'!$B$7:$R$1700,16,0)</f>
        <v>4.6283000000000003</v>
      </c>
      <c r="AA35" s="67">
        <f t="shared" si="6"/>
        <v>16</v>
      </c>
    </row>
    <row r="36" spans="1:27" x14ac:dyDescent="0.3">
      <c r="A36" s="63" t="s">
        <v>1429</v>
      </c>
      <c r="B36" s="64">
        <f>VLOOKUP($A36,'Return Data'!$B$7:$R$1700,3,0)</f>
        <v>44026</v>
      </c>
      <c r="C36" s="65">
        <f>VLOOKUP($A36,'Return Data'!$B$7:$R$1700,4,0)</f>
        <v>2757.6253000000002</v>
      </c>
      <c r="D36" s="65">
        <f>VLOOKUP($A36,'Return Data'!$B$7:$R$1700,5,0)</f>
        <v>3.0379</v>
      </c>
      <c r="E36" s="66">
        <f t="shared" si="0"/>
        <v>12</v>
      </c>
      <c r="F36" s="65">
        <f>VLOOKUP($A36,'Return Data'!$B$7:$R$1700,6,0)</f>
        <v>3.0543</v>
      </c>
      <c r="G36" s="66">
        <f t="shared" si="1"/>
        <v>11</v>
      </c>
      <c r="H36" s="65">
        <f>VLOOKUP($A36,'Return Data'!$B$7:$R$1700,7,0)</f>
        <v>3.0710999999999999</v>
      </c>
      <c r="I36" s="66">
        <f t="shared" si="2"/>
        <v>11</v>
      </c>
      <c r="J36" s="65">
        <f>VLOOKUP($A36,'Return Data'!$B$7:$R$1700,8,0)</f>
        <v>3.0421</v>
      </c>
      <c r="K36" s="66">
        <f t="shared" si="3"/>
        <v>16</v>
      </c>
      <c r="L36" s="65">
        <f>VLOOKUP($A36,'Return Data'!$B$7:$R$1700,9,0)</f>
        <v>2.9373999999999998</v>
      </c>
      <c r="M36" s="66">
        <f t="shared" si="4"/>
        <v>12</v>
      </c>
      <c r="N36" s="65">
        <f>VLOOKUP($A36,'Return Data'!$B$7:$R$1700,10,0)</f>
        <v>3.0524</v>
      </c>
      <c r="O36" s="66">
        <f t="shared" si="5"/>
        <v>10</v>
      </c>
      <c r="P36" s="65">
        <f>VLOOKUP($A36,'Return Data'!$B$7:$R$1700,11,0)</f>
        <v>3.6349999999999998</v>
      </c>
      <c r="Q36" s="66">
        <f t="shared" si="9"/>
        <v>10</v>
      </c>
      <c r="R36" s="65">
        <f>VLOOKUP($A36,'Return Data'!$B$7:$R$1700,12,0)</f>
        <v>4.0511999999999997</v>
      </c>
      <c r="S36" s="66">
        <f t="shared" si="12"/>
        <v>10</v>
      </c>
      <c r="T36" s="65">
        <f>VLOOKUP($A36,'Return Data'!$B$7:$R$1700,13,0)</f>
        <v>4.4063999999999997</v>
      </c>
      <c r="U36" s="66">
        <f>RANK(T36,T$8:T$37,0)</f>
        <v>6</v>
      </c>
      <c r="V36" s="65">
        <f>VLOOKUP($A36,'Return Data'!$B$7:$R$1700,17,0)</f>
        <v>5.3605</v>
      </c>
      <c r="W36" s="66">
        <f t="shared" si="10"/>
        <v>1</v>
      </c>
      <c r="X36" s="65">
        <f>VLOOKUP($A36,'Return Data'!$B$7:$R$1700,14,0)</f>
        <v>5.2474999999999996</v>
      </c>
      <c r="Y36" s="66">
        <f t="shared" si="11"/>
        <v>4</v>
      </c>
      <c r="Z36" s="65">
        <f>VLOOKUP($A36,'Return Data'!$B$7:$R$1700,16,0)</f>
        <v>7.0854999999999997</v>
      </c>
      <c r="AA36" s="67">
        <f t="shared" si="6"/>
        <v>2</v>
      </c>
    </row>
    <row r="37" spans="1:27" x14ac:dyDescent="0.3">
      <c r="A37" s="63" t="s">
        <v>1431</v>
      </c>
      <c r="B37" s="64">
        <f>VLOOKUP($A37,'Return Data'!$B$7:$R$1700,3,0)</f>
        <v>44026</v>
      </c>
      <c r="C37" s="65">
        <f>VLOOKUP($A37,'Return Data'!$B$7:$R$1700,4,0)</f>
        <v>1037.4015999999999</v>
      </c>
      <c r="D37" s="65">
        <f>VLOOKUP($A37,'Return Data'!$B$7:$R$1700,5,0)</f>
        <v>2.9064000000000001</v>
      </c>
      <c r="E37" s="66">
        <f t="shared" si="0"/>
        <v>30</v>
      </c>
      <c r="F37" s="65">
        <f>VLOOKUP($A37,'Return Data'!$B$7:$R$1700,6,0)</f>
        <v>2.9283000000000001</v>
      </c>
      <c r="G37" s="66">
        <f t="shared" si="1"/>
        <v>30</v>
      </c>
      <c r="H37" s="65">
        <f>VLOOKUP($A37,'Return Data'!$B$7:$R$1700,7,0)</f>
        <v>2.9304999999999999</v>
      </c>
      <c r="I37" s="66">
        <f t="shared" si="2"/>
        <v>30</v>
      </c>
      <c r="J37" s="65">
        <f>VLOOKUP($A37,'Return Data'!$B$7:$R$1700,8,0)</f>
        <v>2.8754</v>
      </c>
      <c r="K37" s="66">
        <f t="shared" si="3"/>
        <v>30</v>
      </c>
      <c r="L37" s="65">
        <f>VLOOKUP($A37,'Return Data'!$B$7:$R$1700,9,0)</f>
        <v>2.6932</v>
      </c>
      <c r="M37" s="66">
        <f t="shared" si="4"/>
        <v>30</v>
      </c>
      <c r="N37" s="65">
        <f>VLOOKUP($A37,'Return Data'!$B$7:$R$1700,10,0)</f>
        <v>2.7921</v>
      </c>
      <c r="O37" s="66">
        <f t="shared" si="5"/>
        <v>30</v>
      </c>
      <c r="P37" s="65">
        <f>VLOOKUP($A37,'Return Data'!$B$7:$R$1700,11,0)</f>
        <v>3.4369000000000001</v>
      </c>
      <c r="Q37" s="66">
        <f t="shared" si="9"/>
        <v>27</v>
      </c>
      <c r="R37" s="65">
        <f>VLOOKUP($A37,'Return Data'!$B$7:$R$1700,12,0)</f>
        <v>3.8826999999999998</v>
      </c>
      <c r="S37" s="66">
        <f t="shared" si="12"/>
        <v>24</v>
      </c>
      <c r="T37" s="65"/>
      <c r="U37" s="66"/>
      <c r="V37" s="65"/>
      <c r="W37" s="66"/>
      <c r="X37" s="65"/>
      <c r="Y37" s="66"/>
      <c r="Z37" s="65">
        <f>VLOOKUP($A37,'Return Data'!$B$7:$R$1700,16,0)</f>
        <v>4.1875999999999998</v>
      </c>
      <c r="AA37" s="67">
        <f t="shared" si="6"/>
        <v>25</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3.0273133333333329</v>
      </c>
      <c r="E39" s="74"/>
      <c r="F39" s="75">
        <f>AVERAGE(F8:F37)</f>
        <v>3.0469466666666656</v>
      </c>
      <c r="G39" s="74"/>
      <c r="H39" s="75">
        <f>AVERAGE(H8:H37)</f>
        <v>3.0633499999999994</v>
      </c>
      <c r="I39" s="74"/>
      <c r="J39" s="75">
        <f>AVERAGE(J8:J37)</f>
        <v>3.04928</v>
      </c>
      <c r="K39" s="74"/>
      <c r="L39" s="75">
        <f>AVERAGE(L8:L37)</f>
        <v>2.919820000000001</v>
      </c>
      <c r="M39" s="74"/>
      <c r="N39" s="75">
        <f>AVERAGE(N8:N37)</f>
        <v>3.0298000000000007</v>
      </c>
      <c r="O39" s="74"/>
      <c r="P39" s="75">
        <f>AVERAGE(P8:P37)</f>
        <v>3.6154642857142845</v>
      </c>
      <c r="Q39" s="74"/>
      <c r="R39" s="75">
        <f>AVERAGE(R8:R37)</f>
        <v>4.03416</v>
      </c>
      <c r="S39" s="74"/>
      <c r="T39" s="75">
        <f>AVERAGE(T8:T37)</f>
        <v>4.3758555555555558</v>
      </c>
      <c r="U39" s="74"/>
      <c r="V39" s="75">
        <f>AVERAGE(V8:V37)</f>
        <v>5.3170750000000009</v>
      </c>
      <c r="W39" s="74"/>
      <c r="X39" s="75">
        <f>AVERAGE(X8:X37)</f>
        <v>5.485125</v>
      </c>
      <c r="Y39" s="74"/>
      <c r="Z39" s="75">
        <f>AVERAGE(Z8:Z37)</f>
        <v>4.8740899999999998</v>
      </c>
      <c r="AA39" s="76"/>
    </row>
    <row r="40" spans="1:27" x14ac:dyDescent="0.3">
      <c r="A40" s="73" t="s">
        <v>28</v>
      </c>
      <c r="B40" s="74"/>
      <c r="C40" s="74"/>
      <c r="D40" s="75">
        <f>MIN(D8:D37)</f>
        <v>2.9064000000000001</v>
      </c>
      <c r="E40" s="74"/>
      <c r="F40" s="75">
        <f>MIN(F8:F37)</f>
        <v>2.9283000000000001</v>
      </c>
      <c r="G40" s="74"/>
      <c r="H40" s="75">
        <f>MIN(H8:H37)</f>
        <v>2.9304999999999999</v>
      </c>
      <c r="I40" s="74"/>
      <c r="J40" s="75">
        <f>MIN(J8:J37)</f>
        <v>2.8754</v>
      </c>
      <c r="K40" s="74"/>
      <c r="L40" s="75">
        <f>MIN(L8:L37)</f>
        <v>2.6932</v>
      </c>
      <c r="M40" s="74"/>
      <c r="N40" s="75">
        <f>MIN(N8:N37)</f>
        <v>2.7921</v>
      </c>
      <c r="O40" s="74"/>
      <c r="P40" s="75">
        <f>MIN(P8:P37)</f>
        <v>3.3887</v>
      </c>
      <c r="Q40" s="74"/>
      <c r="R40" s="75">
        <f>MIN(R8:R37)</f>
        <v>3.8454000000000002</v>
      </c>
      <c r="S40" s="74"/>
      <c r="T40" s="75">
        <f>MIN(T8:T37)</f>
        <v>4.2135999999999996</v>
      </c>
      <c r="U40" s="74"/>
      <c r="V40" s="75">
        <f>MIN(V8:V37)</f>
        <v>5.2765000000000004</v>
      </c>
      <c r="W40" s="74"/>
      <c r="X40" s="75">
        <f>MIN(X8:X37)</f>
        <v>5.2474999999999996</v>
      </c>
      <c r="Y40" s="74"/>
      <c r="Z40" s="75">
        <f>MIN(Z8:Z37)</f>
        <v>3.5863</v>
      </c>
      <c r="AA40" s="76"/>
    </row>
    <row r="41" spans="1:27" ht="15" thickBot="1" x14ac:dyDescent="0.35">
      <c r="A41" s="77" t="s">
        <v>29</v>
      </c>
      <c r="B41" s="78"/>
      <c r="C41" s="78"/>
      <c r="D41" s="79">
        <f>MAX(D8:D37)</f>
        <v>3.2058</v>
      </c>
      <c r="E41" s="78"/>
      <c r="F41" s="79">
        <f>MAX(F8:F37)</f>
        <v>3.2745000000000002</v>
      </c>
      <c r="G41" s="78"/>
      <c r="H41" s="79">
        <f>MAX(H8:H37)</f>
        <v>3.2942</v>
      </c>
      <c r="I41" s="78"/>
      <c r="J41" s="79">
        <f>MAX(J8:J37)</f>
        <v>3.2223000000000002</v>
      </c>
      <c r="K41" s="78"/>
      <c r="L41" s="79">
        <f>MAX(L8:L37)</f>
        <v>3.1070000000000002</v>
      </c>
      <c r="M41" s="78"/>
      <c r="N41" s="79">
        <f>MAX(N8:N37)</f>
        <v>3.3849</v>
      </c>
      <c r="O41" s="78"/>
      <c r="P41" s="79">
        <f>MAX(P8:P37)</f>
        <v>3.8719999999999999</v>
      </c>
      <c r="Q41" s="78"/>
      <c r="R41" s="79">
        <f>MAX(R8:R37)</f>
        <v>4.2634999999999996</v>
      </c>
      <c r="S41" s="78"/>
      <c r="T41" s="79">
        <f>MAX(T8:T37)</f>
        <v>4.5354999999999999</v>
      </c>
      <c r="U41" s="78"/>
      <c r="V41" s="79">
        <f>MAX(V8:V37)</f>
        <v>5.3605</v>
      </c>
      <c r="W41" s="78"/>
      <c r="X41" s="79">
        <f>MAX(X8:X37)</f>
        <v>5.6440000000000001</v>
      </c>
      <c r="Y41" s="78"/>
      <c r="Z41" s="79">
        <f>MAX(Z8:Z37)</f>
        <v>7.0945999999999998</v>
      </c>
      <c r="AA41" s="80"/>
    </row>
    <row r="42" spans="1:27" x14ac:dyDescent="0.3">
      <c r="A42" s="112" t="s">
        <v>434</v>
      </c>
    </row>
    <row r="43" spans="1:27" x14ac:dyDescent="0.3">
      <c r="A43" s="14" t="s">
        <v>340</v>
      </c>
    </row>
  </sheetData>
  <sheetProtection algorithmName="SHA-512" hashValue="prQthabeD9cQjIhYg/JEpwqwGwrWvYQGGIDWaIx8j1xnD1pYJF/YfzYfl+ExF2AKxO4B9opvRcgO5Dd4gp/UFw==" saltValue="kx+fZjnBXvygsR2QjvN8U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5DFD499C-29A2-463D-A0A7-A678BEF71341}"/>
  </hyperlinks>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0A7D10-5ECB-4D3E-B273-DF02A26FB43C}">
  <dimension ref="A1:AA4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0"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1676</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1374</v>
      </c>
      <c r="B8" s="64">
        <f>VLOOKUP($A8,'Return Data'!$B$7:$R$1700,3,0)</f>
        <v>44026</v>
      </c>
      <c r="C8" s="65">
        <f>VLOOKUP($A8,'Return Data'!$B$7:$R$1700,4,0)</f>
        <v>1086.874</v>
      </c>
      <c r="D8" s="65">
        <f>VLOOKUP($A8,'Return Data'!$B$7:$R$1700,5,0)</f>
        <v>2.8816000000000002</v>
      </c>
      <c r="E8" s="66">
        <f t="shared" ref="E8:E37" si="0">RANK(D8,D$8:D$37,0)</f>
        <v>26</v>
      </c>
      <c r="F8" s="65">
        <f>VLOOKUP($A8,'Return Data'!$B$7:$R$1700,6,0)</f>
        <v>2.9</v>
      </c>
      <c r="G8" s="66">
        <f t="shared" ref="G8:G37" si="1">RANK(F8,F$8:F$37,0)</f>
        <v>24</v>
      </c>
      <c r="H8" s="65">
        <f>VLOOKUP($A8,'Return Data'!$B$7:$R$1700,7,0)</f>
        <v>2.9218999999999999</v>
      </c>
      <c r="I8" s="66">
        <f t="shared" ref="I8:I37" si="2">RANK(H8,H$8:H$37,0)</f>
        <v>24</v>
      </c>
      <c r="J8" s="65">
        <f>VLOOKUP($A8,'Return Data'!$B$7:$R$1700,8,0)</f>
        <v>2.944</v>
      </c>
      <c r="K8" s="66">
        <f t="shared" ref="K8:K37" si="3">RANK(J8,J$8:J$37,0)</f>
        <v>18</v>
      </c>
      <c r="L8" s="65">
        <f>VLOOKUP($A8,'Return Data'!$B$7:$R$1700,9,0)</f>
        <v>2.7919999999999998</v>
      </c>
      <c r="M8" s="66">
        <f t="shared" ref="M8:M37" si="4">RANK(L8,L$8:L$37,0)</f>
        <v>20</v>
      </c>
      <c r="N8" s="65">
        <f>VLOOKUP($A8,'Return Data'!$B$7:$R$1700,10,0)</f>
        <v>2.8715000000000002</v>
      </c>
      <c r="O8" s="66">
        <f t="shared" ref="O8:O37" si="5">RANK(N8,N$8:N$37,0)</f>
        <v>20</v>
      </c>
      <c r="P8" s="65">
        <f>VLOOKUP($A8,'Return Data'!$B$7:$R$1700,11,0)</f>
        <v>3.4657</v>
      </c>
      <c r="Q8" s="66">
        <f>RANK(P8,P$8:P$37,0)</f>
        <v>16</v>
      </c>
      <c r="R8" s="65">
        <f>VLOOKUP($A8,'Return Data'!$B$7:$R$1700,12,0)</f>
        <v>3.8839999999999999</v>
      </c>
      <c r="S8" s="66">
        <f>RANK(R8,R$8:R$37,0)</f>
        <v>16</v>
      </c>
      <c r="T8" s="65">
        <f>VLOOKUP($A8,'Return Data'!$B$7:$R$1700,13,0)</f>
        <v>4.2450999999999999</v>
      </c>
      <c r="U8" s="66">
        <f>RANK(T8,T$8:T$37,0)</f>
        <v>11</v>
      </c>
      <c r="V8" s="65"/>
      <c r="W8" s="66"/>
      <c r="X8" s="65"/>
      <c r="Y8" s="66"/>
      <c r="Z8" s="65">
        <f>VLOOKUP($A8,'Return Data'!$B$7:$R$1700,16,0)</f>
        <v>5.0182000000000002</v>
      </c>
      <c r="AA8" s="67">
        <f t="shared" ref="AA8:AA37" si="6">RANK(Z8,Z$8:Z$37,0)</f>
        <v>7</v>
      </c>
    </row>
    <row r="9" spans="1:27" x14ac:dyDescent="0.3">
      <c r="A9" s="63" t="s">
        <v>1376</v>
      </c>
      <c r="B9" s="64">
        <f>VLOOKUP($A9,'Return Data'!$B$7:$R$1700,3,0)</f>
        <v>44026</v>
      </c>
      <c r="C9" s="65">
        <f>VLOOKUP($A9,'Return Data'!$B$7:$R$1700,4,0)</f>
        <v>1063.7417</v>
      </c>
      <c r="D9" s="65">
        <f>VLOOKUP($A9,'Return Data'!$B$7:$R$1700,5,0)</f>
        <v>3.0061</v>
      </c>
      <c r="E9" s="66">
        <f t="shared" si="0"/>
        <v>5</v>
      </c>
      <c r="F9" s="65">
        <f>VLOOKUP($A9,'Return Data'!$B$7:$R$1700,6,0)</f>
        <v>3.0110999999999999</v>
      </c>
      <c r="G9" s="66">
        <f t="shared" si="1"/>
        <v>6</v>
      </c>
      <c r="H9" s="65">
        <f>VLOOKUP($A9,'Return Data'!$B$7:$R$1700,7,0)</f>
        <v>3.0276999999999998</v>
      </c>
      <c r="I9" s="66">
        <f t="shared" si="2"/>
        <v>7</v>
      </c>
      <c r="J9" s="65">
        <f>VLOOKUP($A9,'Return Data'!$B$7:$R$1700,8,0)</f>
        <v>3.0103</v>
      </c>
      <c r="K9" s="66">
        <f t="shared" si="3"/>
        <v>8</v>
      </c>
      <c r="L9" s="65">
        <f>VLOOKUP($A9,'Return Data'!$B$7:$R$1700,9,0)</f>
        <v>2.9159000000000002</v>
      </c>
      <c r="M9" s="66">
        <f t="shared" si="4"/>
        <v>5</v>
      </c>
      <c r="N9" s="65">
        <f>VLOOKUP($A9,'Return Data'!$B$7:$R$1700,10,0)</f>
        <v>3.0255000000000001</v>
      </c>
      <c r="O9" s="66">
        <f t="shared" si="5"/>
        <v>7</v>
      </c>
      <c r="P9" s="65">
        <f>VLOOKUP($A9,'Return Data'!$B$7:$R$1700,11,0)</f>
        <v>3.5626000000000002</v>
      </c>
      <c r="Q9" s="66">
        <f>RANK(P9,P$8:P$37,0)</f>
        <v>8</v>
      </c>
      <c r="R9" s="65">
        <f>VLOOKUP($A9,'Return Data'!$B$7:$R$1700,12,0)</f>
        <v>3.9813000000000001</v>
      </c>
      <c r="S9" s="66">
        <f>RANK(R9,R$8:R$37,0)</f>
        <v>7</v>
      </c>
      <c r="T9" s="65">
        <f>VLOOKUP($A9,'Return Data'!$B$7:$R$1700,13,0)</f>
        <v>4.3300999999999998</v>
      </c>
      <c r="U9" s="66">
        <f>RANK(T9,T$8:T$37,0)</f>
        <v>4</v>
      </c>
      <c r="V9" s="65"/>
      <c r="W9" s="66"/>
      <c r="X9" s="65"/>
      <c r="Y9" s="66"/>
      <c r="Z9" s="65">
        <f>VLOOKUP($A9,'Return Data'!$B$7:$R$1700,16,0)</f>
        <v>4.7401999999999997</v>
      </c>
      <c r="AA9" s="67">
        <f t="shared" si="6"/>
        <v>12</v>
      </c>
    </row>
    <row r="10" spans="1:27" x14ac:dyDescent="0.3">
      <c r="A10" s="63" t="s">
        <v>1378</v>
      </c>
      <c r="B10" s="64">
        <f>VLOOKUP($A10,'Return Data'!$B$7:$R$1700,3,0)</f>
        <v>44026</v>
      </c>
      <c r="C10" s="65">
        <f>VLOOKUP($A10,'Return Data'!$B$7:$R$1700,4,0)</f>
        <v>1057.0465999999999</v>
      </c>
      <c r="D10" s="65">
        <f>VLOOKUP($A10,'Return Data'!$B$7:$R$1700,5,0)</f>
        <v>2.9110999999999998</v>
      </c>
      <c r="E10" s="66">
        <f t="shared" si="0"/>
        <v>18</v>
      </c>
      <c r="F10" s="65">
        <f>VLOOKUP($A10,'Return Data'!$B$7:$R$1700,6,0)</f>
        <v>2.9853000000000001</v>
      </c>
      <c r="G10" s="66">
        <f t="shared" si="1"/>
        <v>9</v>
      </c>
      <c r="H10" s="65">
        <f>VLOOKUP($A10,'Return Data'!$B$7:$R$1700,7,0)</f>
        <v>3.0038999999999998</v>
      </c>
      <c r="I10" s="66">
        <f t="shared" si="2"/>
        <v>10</v>
      </c>
      <c r="J10" s="65">
        <f>VLOOKUP($A10,'Return Data'!$B$7:$R$1700,8,0)</f>
        <v>2.9436</v>
      </c>
      <c r="K10" s="66">
        <f t="shared" si="3"/>
        <v>19</v>
      </c>
      <c r="L10" s="65">
        <f>VLOOKUP($A10,'Return Data'!$B$7:$R$1700,9,0)</f>
        <v>2.8435000000000001</v>
      </c>
      <c r="M10" s="66">
        <f t="shared" si="4"/>
        <v>11</v>
      </c>
      <c r="N10" s="65">
        <f>VLOOKUP($A10,'Return Data'!$B$7:$R$1700,10,0)</f>
        <v>2.9956999999999998</v>
      </c>
      <c r="O10" s="66">
        <f t="shared" si="5"/>
        <v>8</v>
      </c>
      <c r="P10" s="65">
        <f>VLOOKUP($A10,'Return Data'!$B$7:$R$1700,11,0)</f>
        <v>3.6240999999999999</v>
      </c>
      <c r="Q10" s="66">
        <f>RANK(P10,P$8:P$37,0)</f>
        <v>6</v>
      </c>
      <c r="R10" s="65">
        <f>VLOOKUP($A10,'Return Data'!$B$7:$R$1700,12,0)</f>
        <v>4.0389999999999997</v>
      </c>
      <c r="S10" s="66">
        <f>RANK(R10,R$8:R$37,0)</f>
        <v>5</v>
      </c>
      <c r="T10" s="65">
        <f>VLOOKUP($A10,'Return Data'!$B$7:$R$1700,13,0)</f>
        <v>4.3674999999999997</v>
      </c>
      <c r="U10" s="66">
        <f>RANK(T10,T$8:T$37,0)</f>
        <v>3</v>
      </c>
      <c r="V10" s="65"/>
      <c r="W10" s="66"/>
      <c r="X10" s="65"/>
      <c r="Y10" s="66"/>
      <c r="Z10" s="65">
        <f>VLOOKUP($A10,'Return Data'!$B$7:$R$1700,16,0)</f>
        <v>4.6303999999999998</v>
      </c>
      <c r="AA10" s="67">
        <f t="shared" si="6"/>
        <v>14</v>
      </c>
    </row>
    <row r="11" spans="1:27" x14ac:dyDescent="0.3">
      <c r="A11" s="63" t="s">
        <v>1380</v>
      </c>
      <c r="B11" s="64">
        <f>VLOOKUP($A11,'Return Data'!$B$7:$R$1700,3,0)</f>
        <v>44026</v>
      </c>
      <c r="C11" s="65">
        <f>VLOOKUP($A11,'Return Data'!$B$7:$R$1700,4,0)</f>
        <v>1058.5447999999999</v>
      </c>
      <c r="D11" s="65">
        <f>VLOOKUP($A11,'Return Data'!$B$7:$R$1700,5,0)</f>
        <v>2.9001000000000001</v>
      </c>
      <c r="E11" s="66">
        <f t="shared" si="0"/>
        <v>22</v>
      </c>
      <c r="F11" s="65">
        <f>VLOOKUP($A11,'Return Data'!$B$7:$R$1700,6,0)</f>
        <v>2.9344000000000001</v>
      </c>
      <c r="G11" s="66">
        <f t="shared" si="1"/>
        <v>19</v>
      </c>
      <c r="H11" s="65">
        <f>VLOOKUP($A11,'Return Data'!$B$7:$R$1700,7,0)</f>
        <v>2.9449000000000001</v>
      </c>
      <c r="I11" s="66">
        <f t="shared" si="2"/>
        <v>17</v>
      </c>
      <c r="J11" s="65">
        <f>VLOOKUP($A11,'Return Data'!$B$7:$R$1700,8,0)</f>
        <v>2.9283000000000001</v>
      </c>
      <c r="K11" s="66">
        <f t="shared" si="3"/>
        <v>21</v>
      </c>
      <c r="L11" s="65">
        <f>VLOOKUP($A11,'Return Data'!$B$7:$R$1700,9,0)</f>
        <v>2.8426</v>
      </c>
      <c r="M11" s="66">
        <f t="shared" si="4"/>
        <v>12</v>
      </c>
      <c r="N11" s="65">
        <f>VLOOKUP($A11,'Return Data'!$B$7:$R$1700,10,0)</f>
        <v>2.9272</v>
      </c>
      <c r="O11" s="66">
        <f t="shared" si="5"/>
        <v>12</v>
      </c>
      <c r="P11" s="65">
        <f>VLOOKUP($A11,'Return Data'!$B$7:$R$1700,11,0)</f>
        <v>3.5568</v>
      </c>
      <c r="Q11" s="66">
        <f>RANK(P11,P$8:P$37,0)</f>
        <v>10</v>
      </c>
      <c r="R11" s="65">
        <f>VLOOKUP($A11,'Return Data'!$B$7:$R$1700,12,0)</f>
        <v>3.9546999999999999</v>
      </c>
      <c r="S11" s="66">
        <f>RANK(R11,R$8:R$37,0)</f>
        <v>10</v>
      </c>
      <c r="T11" s="65">
        <f>VLOOKUP($A11,'Return Data'!$B$7:$R$1700,13,0)</f>
        <v>4.2960000000000003</v>
      </c>
      <c r="U11" s="66">
        <f>RANK(T11,T$8:T$37,0)</f>
        <v>7</v>
      </c>
      <c r="V11" s="65"/>
      <c r="W11" s="66"/>
      <c r="X11" s="65"/>
      <c r="Y11" s="66"/>
      <c r="Z11" s="65">
        <f>VLOOKUP($A11,'Return Data'!$B$7:$R$1700,16,0)</f>
        <v>4.6102999999999996</v>
      </c>
      <c r="AA11" s="67">
        <f t="shared" si="6"/>
        <v>15</v>
      </c>
    </row>
    <row r="12" spans="1:27" x14ac:dyDescent="0.3">
      <c r="A12" s="63" t="s">
        <v>1382</v>
      </c>
      <c r="B12" s="64">
        <f>VLOOKUP($A12,'Return Data'!$B$7:$R$1700,3,0)</f>
        <v>44026</v>
      </c>
      <c r="C12" s="65">
        <f>VLOOKUP($A12,'Return Data'!$B$7:$R$1700,4,0)</f>
        <v>1017.5132</v>
      </c>
      <c r="D12" s="65">
        <f>VLOOKUP($A12,'Return Data'!$B$7:$R$1700,5,0)</f>
        <v>3.1103000000000001</v>
      </c>
      <c r="E12" s="66">
        <f t="shared" si="0"/>
        <v>1</v>
      </c>
      <c r="F12" s="65">
        <f>VLOOKUP($A12,'Return Data'!$B$7:$R$1700,6,0)</f>
        <v>3.1802999999999999</v>
      </c>
      <c r="G12" s="66">
        <f t="shared" si="1"/>
        <v>1</v>
      </c>
      <c r="H12" s="65">
        <f>VLOOKUP($A12,'Return Data'!$B$7:$R$1700,7,0)</f>
        <v>3.2006999999999999</v>
      </c>
      <c r="I12" s="66">
        <f t="shared" si="2"/>
        <v>1</v>
      </c>
      <c r="J12" s="65">
        <f>VLOOKUP($A12,'Return Data'!$B$7:$R$1700,8,0)</f>
        <v>3.129</v>
      </c>
      <c r="K12" s="66">
        <f t="shared" si="3"/>
        <v>1</v>
      </c>
      <c r="L12" s="65">
        <f>VLOOKUP($A12,'Return Data'!$B$7:$R$1700,9,0)</f>
        <v>3.0150999999999999</v>
      </c>
      <c r="M12" s="66">
        <f t="shared" si="4"/>
        <v>1</v>
      </c>
      <c r="N12" s="65">
        <f>VLOOKUP($A12,'Return Data'!$B$7:$R$1700,10,0)</f>
        <v>3.2879</v>
      </c>
      <c r="O12" s="66">
        <f t="shared" si="5"/>
        <v>1</v>
      </c>
      <c r="P12" s="65"/>
      <c r="Q12" s="66"/>
      <c r="R12" s="65"/>
      <c r="S12" s="66"/>
      <c r="T12" s="65"/>
      <c r="U12" s="66"/>
      <c r="V12" s="65"/>
      <c r="W12" s="66"/>
      <c r="X12" s="65"/>
      <c r="Y12" s="66"/>
      <c r="Z12" s="65">
        <f>VLOOKUP($A12,'Return Data'!$B$7:$R$1700,16,0)</f>
        <v>3.7772999999999999</v>
      </c>
      <c r="AA12" s="67">
        <f t="shared" si="6"/>
        <v>28</v>
      </c>
    </row>
    <row r="13" spans="1:27" x14ac:dyDescent="0.3">
      <c r="A13" s="63" t="s">
        <v>1384</v>
      </c>
      <c r="B13" s="64">
        <f>VLOOKUP($A13,'Return Data'!$B$7:$R$1700,3,0)</f>
        <v>44026</v>
      </c>
      <c r="C13" s="65">
        <f>VLOOKUP($A13,'Return Data'!$B$7:$R$1700,4,0)</f>
        <v>1042.7823000000001</v>
      </c>
      <c r="D13" s="65">
        <f>VLOOKUP($A13,'Return Data'!$B$7:$R$1700,5,0)</f>
        <v>2.9929999999999999</v>
      </c>
      <c r="E13" s="66">
        <f t="shared" si="0"/>
        <v>6</v>
      </c>
      <c r="F13" s="65">
        <f>VLOOKUP($A13,'Return Data'!$B$7:$R$1700,6,0)</f>
        <v>3.0051000000000001</v>
      </c>
      <c r="G13" s="66">
        <f t="shared" si="1"/>
        <v>7</v>
      </c>
      <c r="H13" s="65">
        <f>VLOOKUP($A13,'Return Data'!$B$7:$R$1700,7,0)</f>
        <v>3.0190000000000001</v>
      </c>
      <c r="I13" s="66">
        <f t="shared" si="2"/>
        <v>9</v>
      </c>
      <c r="J13" s="65">
        <f>VLOOKUP($A13,'Return Data'!$B$7:$R$1700,8,0)</f>
        <v>3.0809000000000002</v>
      </c>
      <c r="K13" s="66">
        <f t="shared" si="3"/>
        <v>3</v>
      </c>
      <c r="L13" s="65">
        <f>VLOOKUP($A13,'Return Data'!$B$7:$R$1700,9,0)</f>
        <v>2.9895</v>
      </c>
      <c r="M13" s="66">
        <f t="shared" si="4"/>
        <v>2</v>
      </c>
      <c r="N13" s="65">
        <f>VLOOKUP($A13,'Return Data'!$B$7:$R$1700,10,0)</f>
        <v>3.0945</v>
      </c>
      <c r="O13" s="66">
        <f t="shared" si="5"/>
        <v>5</v>
      </c>
      <c r="P13" s="65">
        <f>VLOOKUP($A13,'Return Data'!$B$7:$R$1700,11,0)</f>
        <v>3.6993999999999998</v>
      </c>
      <c r="Q13" s="66">
        <f t="shared" ref="Q13:Q21" si="7">RANK(P13,P$8:P$37,0)</f>
        <v>4</v>
      </c>
      <c r="R13" s="65">
        <f>VLOOKUP($A13,'Return Data'!$B$7:$R$1700,12,0)</f>
        <v>4.0769000000000002</v>
      </c>
      <c r="S13" s="66">
        <f t="shared" ref="S13:S21" si="8">RANK(R13,R$8:R$37,0)</f>
        <v>4</v>
      </c>
      <c r="T13" s="65"/>
      <c r="U13" s="66"/>
      <c r="V13" s="65"/>
      <c r="W13" s="66"/>
      <c r="X13" s="65"/>
      <c r="Y13" s="66"/>
      <c r="Z13" s="65">
        <f>VLOOKUP($A13,'Return Data'!$B$7:$R$1700,16,0)</f>
        <v>4.3741000000000003</v>
      </c>
      <c r="AA13" s="67">
        <f t="shared" si="6"/>
        <v>20</v>
      </c>
    </row>
    <row r="14" spans="1:27" x14ac:dyDescent="0.3">
      <c r="A14" s="63" t="s">
        <v>1386</v>
      </c>
      <c r="B14" s="64">
        <f>VLOOKUP($A14,'Return Data'!$B$7:$R$1700,3,0)</f>
        <v>44026</v>
      </c>
      <c r="C14" s="65">
        <f>VLOOKUP($A14,'Return Data'!$B$7:$R$1700,4,0)</f>
        <v>1077.0858000000001</v>
      </c>
      <c r="D14" s="65">
        <f>VLOOKUP($A14,'Return Data'!$B$7:$R$1700,5,0)</f>
        <v>2.9857999999999998</v>
      </c>
      <c r="E14" s="66">
        <f t="shared" si="0"/>
        <v>8</v>
      </c>
      <c r="F14" s="65">
        <f>VLOOKUP($A14,'Return Data'!$B$7:$R$1700,6,0)</f>
        <v>3.0373999999999999</v>
      </c>
      <c r="G14" s="66">
        <f t="shared" si="1"/>
        <v>5</v>
      </c>
      <c r="H14" s="65">
        <f>VLOOKUP($A14,'Return Data'!$B$7:$R$1700,7,0)</f>
        <v>3.0371000000000001</v>
      </c>
      <c r="I14" s="66">
        <f t="shared" si="2"/>
        <v>6</v>
      </c>
      <c r="J14" s="65">
        <f>VLOOKUP($A14,'Return Data'!$B$7:$R$1700,8,0)</f>
        <v>3.0238999999999998</v>
      </c>
      <c r="K14" s="66">
        <f t="shared" si="3"/>
        <v>6</v>
      </c>
      <c r="L14" s="65">
        <f>VLOOKUP($A14,'Return Data'!$B$7:$R$1700,9,0)</f>
        <v>2.9279000000000002</v>
      </c>
      <c r="M14" s="66">
        <f t="shared" si="4"/>
        <v>4</v>
      </c>
      <c r="N14" s="65">
        <f>VLOOKUP($A14,'Return Data'!$B$7:$R$1700,10,0)</f>
        <v>3.1274999999999999</v>
      </c>
      <c r="O14" s="66">
        <f t="shared" si="5"/>
        <v>4</v>
      </c>
      <c r="P14" s="65">
        <f>VLOOKUP($A14,'Return Data'!$B$7:$R$1700,11,0)</f>
        <v>3.7524000000000002</v>
      </c>
      <c r="Q14" s="66">
        <f t="shared" si="7"/>
        <v>3</v>
      </c>
      <c r="R14" s="65">
        <f>VLOOKUP($A14,'Return Data'!$B$7:$R$1700,12,0)</f>
        <v>4.1135999999999999</v>
      </c>
      <c r="S14" s="66">
        <f t="shared" si="8"/>
        <v>3</v>
      </c>
      <c r="T14" s="65">
        <f>VLOOKUP($A14,'Return Data'!$B$7:$R$1700,13,0)</f>
        <v>4.4405999999999999</v>
      </c>
      <c r="U14" s="66">
        <f>RANK(T14,T$8:T$37,0)</f>
        <v>1</v>
      </c>
      <c r="V14" s="65"/>
      <c r="W14" s="66"/>
      <c r="X14" s="65"/>
      <c r="Y14" s="66"/>
      <c r="Z14" s="65">
        <f>VLOOKUP($A14,'Return Data'!$B$7:$R$1700,16,0)</f>
        <v>5.0206</v>
      </c>
      <c r="AA14" s="67">
        <f t="shared" si="6"/>
        <v>6</v>
      </c>
    </row>
    <row r="15" spans="1:27" x14ac:dyDescent="0.3">
      <c r="A15" s="63" t="s">
        <v>1388</v>
      </c>
      <c r="B15" s="64">
        <f>VLOOKUP($A15,'Return Data'!$B$7:$R$1700,3,0)</f>
        <v>44026</v>
      </c>
      <c r="C15" s="65">
        <f>VLOOKUP($A15,'Return Data'!$B$7:$R$1700,4,0)</f>
        <v>1043.6328000000001</v>
      </c>
      <c r="D15" s="65">
        <f>VLOOKUP($A15,'Return Data'!$B$7:$R$1700,5,0)</f>
        <v>3.1025</v>
      </c>
      <c r="E15" s="66">
        <f t="shared" si="0"/>
        <v>2</v>
      </c>
      <c r="F15" s="65">
        <f>VLOOKUP($A15,'Return Data'!$B$7:$R$1700,6,0)</f>
        <v>3.1006999999999998</v>
      </c>
      <c r="G15" s="66">
        <f t="shared" si="1"/>
        <v>2</v>
      </c>
      <c r="H15" s="65">
        <f>VLOOKUP($A15,'Return Data'!$B$7:$R$1700,7,0)</f>
        <v>3.1070000000000002</v>
      </c>
      <c r="I15" s="66">
        <f t="shared" si="2"/>
        <v>2</v>
      </c>
      <c r="J15" s="65">
        <f>VLOOKUP($A15,'Return Data'!$B$7:$R$1700,8,0)</f>
        <v>3.0920999999999998</v>
      </c>
      <c r="K15" s="66">
        <f t="shared" si="3"/>
        <v>2</v>
      </c>
      <c r="L15" s="65">
        <f>VLOOKUP($A15,'Return Data'!$B$7:$R$1700,9,0)</f>
        <v>2.9788000000000001</v>
      </c>
      <c r="M15" s="66">
        <f t="shared" si="4"/>
        <v>3</v>
      </c>
      <c r="N15" s="65">
        <f>VLOOKUP($A15,'Return Data'!$B$7:$R$1700,10,0)</f>
        <v>3.1867999999999999</v>
      </c>
      <c r="O15" s="66">
        <f t="shared" si="5"/>
        <v>2</v>
      </c>
      <c r="P15" s="65">
        <f>VLOOKUP($A15,'Return Data'!$B$7:$R$1700,11,0)</f>
        <v>3.8006000000000002</v>
      </c>
      <c r="Q15" s="66">
        <f t="shared" si="7"/>
        <v>1</v>
      </c>
      <c r="R15" s="65">
        <f>VLOOKUP($A15,'Return Data'!$B$7:$R$1700,12,0)</f>
        <v>4.1845999999999997</v>
      </c>
      <c r="S15" s="66">
        <f t="shared" si="8"/>
        <v>1</v>
      </c>
      <c r="T15" s="65"/>
      <c r="U15" s="66"/>
      <c r="V15" s="65"/>
      <c r="W15" s="66"/>
      <c r="X15" s="65"/>
      <c r="Y15" s="66"/>
      <c r="Z15" s="65">
        <f>VLOOKUP($A15,'Return Data'!$B$7:$R$1700,16,0)</f>
        <v>4.4611000000000001</v>
      </c>
      <c r="AA15" s="67">
        <f t="shared" si="6"/>
        <v>17</v>
      </c>
    </row>
    <row r="16" spans="1:27" x14ac:dyDescent="0.3">
      <c r="A16" s="63" t="s">
        <v>1389</v>
      </c>
      <c r="B16" s="64">
        <f>VLOOKUP($A16,'Return Data'!$B$7:$R$1700,3,0)</f>
        <v>44026</v>
      </c>
      <c r="C16" s="65">
        <f>VLOOKUP($A16,'Return Data'!$B$7:$R$1700,4,0)</f>
        <v>1052.2907</v>
      </c>
      <c r="D16" s="65">
        <f>VLOOKUP($A16,'Return Data'!$B$7:$R$1700,5,0)</f>
        <v>2.9312</v>
      </c>
      <c r="E16" s="66">
        <f t="shared" si="0"/>
        <v>15</v>
      </c>
      <c r="F16" s="65">
        <f>VLOOKUP($A16,'Return Data'!$B$7:$R$1700,6,0)</f>
        <v>2.9380000000000002</v>
      </c>
      <c r="G16" s="66">
        <f t="shared" si="1"/>
        <v>18</v>
      </c>
      <c r="H16" s="65">
        <f>VLOOKUP($A16,'Return Data'!$B$7:$R$1700,7,0)</f>
        <v>2.9434999999999998</v>
      </c>
      <c r="I16" s="66">
        <f t="shared" si="2"/>
        <v>18</v>
      </c>
      <c r="J16" s="65">
        <f>VLOOKUP($A16,'Return Data'!$B$7:$R$1700,8,0)</f>
        <v>3.0118</v>
      </c>
      <c r="K16" s="66">
        <f t="shared" si="3"/>
        <v>7</v>
      </c>
      <c r="L16" s="65">
        <f>VLOOKUP($A16,'Return Data'!$B$7:$R$1700,9,0)</f>
        <v>2.7833000000000001</v>
      </c>
      <c r="M16" s="66">
        <f t="shared" si="4"/>
        <v>21</v>
      </c>
      <c r="N16" s="65">
        <f>VLOOKUP($A16,'Return Data'!$B$7:$R$1700,10,0)</f>
        <v>2.7222</v>
      </c>
      <c r="O16" s="66">
        <f t="shared" si="5"/>
        <v>30</v>
      </c>
      <c r="P16" s="65">
        <f>VLOOKUP($A16,'Return Data'!$B$7:$R$1700,11,0)</f>
        <v>3.3121999999999998</v>
      </c>
      <c r="Q16" s="66">
        <f t="shared" si="7"/>
        <v>27</v>
      </c>
      <c r="R16" s="65">
        <f>VLOOKUP($A16,'Return Data'!$B$7:$R$1700,12,0)</f>
        <v>3.7764000000000002</v>
      </c>
      <c r="S16" s="66">
        <f t="shared" si="8"/>
        <v>24</v>
      </c>
      <c r="T16" s="65">
        <f>VLOOKUP($A16,'Return Data'!$B$7:$R$1700,13,0)</f>
        <v>4.1475</v>
      </c>
      <c r="U16" s="66">
        <f>RANK(T16,T$8:T$37,0)</f>
        <v>17</v>
      </c>
      <c r="V16" s="65"/>
      <c r="W16" s="66"/>
      <c r="X16" s="65"/>
      <c r="Y16" s="66"/>
      <c r="Z16" s="65">
        <f>VLOOKUP($A16,'Return Data'!$B$7:$R$1700,16,0)</f>
        <v>4.3901000000000003</v>
      </c>
      <c r="AA16" s="67">
        <f t="shared" si="6"/>
        <v>19</v>
      </c>
    </row>
    <row r="17" spans="1:27" x14ac:dyDescent="0.3">
      <c r="A17" s="63" t="s">
        <v>1391</v>
      </c>
      <c r="B17" s="64">
        <f>VLOOKUP($A17,'Return Data'!$B$7:$R$1700,3,0)</f>
        <v>44026</v>
      </c>
      <c r="C17" s="65">
        <f>VLOOKUP($A17,'Return Data'!$B$7:$R$1700,4,0)</f>
        <v>2978.3717000000001</v>
      </c>
      <c r="D17" s="65">
        <f>VLOOKUP($A17,'Return Data'!$B$7:$R$1700,5,0)</f>
        <v>2.9401999999999999</v>
      </c>
      <c r="E17" s="66">
        <f t="shared" si="0"/>
        <v>12</v>
      </c>
      <c r="F17" s="65">
        <f>VLOOKUP($A17,'Return Data'!$B$7:$R$1700,6,0)</f>
        <v>2.9525999999999999</v>
      </c>
      <c r="G17" s="66">
        <f t="shared" si="1"/>
        <v>15</v>
      </c>
      <c r="H17" s="65">
        <f>VLOOKUP($A17,'Return Data'!$B$7:$R$1700,7,0)</f>
        <v>2.9085000000000001</v>
      </c>
      <c r="I17" s="66">
        <f t="shared" si="2"/>
        <v>26</v>
      </c>
      <c r="J17" s="65">
        <f>VLOOKUP($A17,'Return Data'!$B$7:$R$1700,8,0)</f>
        <v>2.9184000000000001</v>
      </c>
      <c r="K17" s="66">
        <f t="shared" si="3"/>
        <v>23</v>
      </c>
      <c r="L17" s="65">
        <f>VLOOKUP($A17,'Return Data'!$B$7:$R$1700,9,0)</f>
        <v>2.7673999999999999</v>
      </c>
      <c r="M17" s="66">
        <f t="shared" si="4"/>
        <v>23</v>
      </c>
      <c r="N17" s="65">
        <f>VLOOKUP($A17,'Return Data'!$B$7:$R$1700,10,0)</f>
        <v>2.8469000000000002</v>
      </c>
      <c r="O17" s="66">
        <f t="shared" si="5"/>
        <v>24</v>
      </c>
      <c r="P17" s="65">
        <f>VLOOKUP($A17,'Return Data'!$B$7:$R$1700,11,0)</f>
        <v>3.4178999999999999</v>
      </c>
      <c r="Q17" s="66">
        <f t="shared" si="7"/>
        <v>22</v>
      </c>
      <c r="R17" s="65">
        <f>VLOOKUP($A17,'Return Data'!$B$7:$R$1700,12,0)</f>
        <v>3.8529</v>
      </c>
      <c r="S17" s="66">
        <f t="shared" si="8"/>
        <v>18</v>
      </c>
      <c r="T17" s="65">
        <f>VLOOKUP($A17,'Return Data'!$B$7:$R$1700,13,0)</f>
        <v>4.2141000000000002</v>
      </c>
      <c r="U17" s="66">
        <f>RANK(T17,T$8:T$37,0)</f>
        <v>14</v>
      </c>
      <c r="V17" s="65">
        <f>VLOOKUP($A17,'Return Data'!$B$7:$R$1700,17,0)</f>
        <v>5.1736000000000004</v>
      </c>
      <c r="W17" s="66">
        <f>RANK(V17,V$8:V$37,0)</f>
        <v>3</v>
      </c>
      <c r="X17" s="65">
        <f>VLOOKUP($A17,'Return Data'!$B$7:$R$1700,14,0)</f>
        <v>5.4200999999999997</v>
      </c>
      <c r="Y17" s="66">
        <f>RANK(X17,X$8:X$37,0)</f>
        <v>2</v>
      </c>
      <c r="Z17" s="65">
        <f>VLOOKUP($A17,'Return Data'!$B$7:$R$1700,16,0)</f>
        <v>6.0949</v>
      </c>
      <c r="AA17" s="67">
        <f t="shared" si="6"/>
        <v>4</v>
      </c>
    </row>
    <row r="18" spans="1:27" x14ac:dyDescent="0.3">
      <c r="A18" s="63" t="s">
        <v>1394</v>
      </c>
      <c r="B18" s="64">
        <f>VLOOKUP($A18,'Return Data'!$B$7:$R$1700,3,0)</f>
        <v>44026</v>
      </c>
      <c r="C18" s="65">
        <f>VLOOKUP($A18,'Return Data'!$B$7:$R$1700,4,0)</f>
        <v>1050.973</v>
      </c>
      <c r="D18" s="65">
        <f>VLOOKUP($A18,'Return Data'!$B$7:$R$1700,5,0)</f>
        <v>2.9384000000000001</v>
      </c>
      <c r="E18" s="66">
        <f t="shared" si="0"/>
        <v>13</v>
      </c>
      <c r="F18" s="65">
        <f>VLOOKUP($A18,'Return Data'!$B$7:$R$1700,6,0)</f>
        <v>2.9685999999999999</v>
      </c>
      <c r="G18" s="66">
        <f t="shared" si="1"/>
        <v>10</v>
      </c>
      <c r="H18" s="65">
        <f>VLOOKUP($A18,'Return Data'!$B$7:$R$1700,7,0)</f>
        <v>2.9725999999999999</v>
      </c>
      <c r="I18" s="66">
        <f t="shared" si="2"/>
        <v>13</v>
      </c>
      <c r="J18" s="65">
        <f>VLOOKUP($A18,'Return Data'!$B$7:$R$1700,8,0)</f>
        <v>2.9462000000000002</v>
      </c>
      <c r="K18" s="66">
        <f t="shared" si="3"/>
        <v>17</v>
      </c>
      <c r="L18" s="65">
        <f>VLOOKUP($A18,'Return Data'!$B$7:$R$1700,9,0)</f>
        <v>2.8527999999999998</v>
      </c>
      <c r="M18" s="66">
        <f t="shared" si="4"/>
        <v>10</v>
      </c>
      <c r="N18" s="65">
        <f>VLOOKUP($A18,'Return Data'!$B$7:$R$1700,10,0)</f>
        <v>2.9157000000000002</v>
      </c>
      <c r="O18" s="66">
        <f t="shared" si="5"/>
        <v>15</v>
      </c>
      <c r="P18" s="65">
        <f>VLOOKUP($A18,'Return Data'!$B$7:$R$1700,11,0)</f>
        <v>3.4819</v>
      </c>
      <c r="Q18" s="66">
        <f t="shared" si="7"/>
        <v>14</v>
      </c>
      <c r="R18" s="65">
        <f>VLOOKUP($A18,'Return Data'!$B$7:$R$1700,12,0)</f>
        <v>3.9007999999999998</v>
      </c>
      <c r="S18" s="66">
        <f t="shared" si="8"/>
        <v>15</v>
      </c>
      <c r="T18" s="65">
        <f>VLOOKUP($A18,'Return Data'!$B$7:$R$1700,13,0)</f>
        <v>4.2363999999999997</v>
      </c>
      <c r="U18" s="66">
        <f>RANK(T18,T$8:T$37,0)</f>
        <v>12</v>
      </c>
      <c r="V18" s="65"/>
      <c r="W18" s="66"/>
      <c r="X18" s="65"/>
      <c r="Y18" s="66"/>
      <c r="Z18" s="65">
        <f>VLOOKUP($A18,'Return Data'!$B$7:$R$1700,16,0)</f>
        <v>4.4118000000000004</v>
      </c>
      <c r="AA18" s="67">
        <f t="shared" si="6"/>
        <v>18</v>
      </c>
    </row>
    <row r="19" spans="1:27" x14ac:dyDescent="0.3">
      <c r="A19" s="63" t="s">
        <v>1395</v>
      </c>
      <c r="B19" s="64">
        <f>VLOOKUP($A19,'Return Data'!$B$7:$R$1700,3,0)</f>
        <v>44026</v>
      </c>
      <c r="C19" s="65">
        <f>VLOOKUP($A19,'Return Data'!$B$7:$R$1700,4,0)</f>
        <v>108.4532</v>
      </c>
      <c r="D19" s="65">
        <f>VLOOKUP($A19,'Return Data'!$B$7:$R$1700,5,0)</f>
        <v>2.8946000000000001</v>
      </c>
      <c r="E19" s="66">
        <f t="shared" si="0"/>
        <v>23</v>
      </c>
      <c r="F19" s="65">
        <f>VLOOKUP($A19,'Return Data'!$B$7:$R$1700,6,0)</f>
        <v>2.9205000000000001</v>
      </c>
      <c r="G19" s="66">
        <f t="shared" si="1"/>
        <v>22</v>
      </c>
      <c r="H19" s="65">
        <f>VLOOKUP($A19,'Return Data'!$B$7:$R$1700,7,0)</f>
        <v>2.9344000000000001</v>
      </c>
      <c r="I19" s="66">
        <f t="shared" si="2"/>
        <v>20</v>
      </c>
      <c r="J19" s="65">
        <f>VLOOKUP($A19,'Return Data'!$B$7:$R$1700,8,0)</f>
        <v>2.9144000000000001</v>
      </c>
      <c r="K19" s="66">
        <f t="shared" si="3"/>
        <v>25</v>
      </c>
      <c r="L19" s="65">
        <f>VLOOKUP($A19,'Return Data'!$B$7:$R$1700,9,0)</f>
        <v>2.7772999999999999</v>
      </c>
      <c r="M19" s="66">
        <f t="shared" si="4"/>
        <v>22</v>
      </c>
      <c r="N19" s="65">
        <f>VLOOKUP($A19,'Return Data'!$B$7:$R$1700,10,0)</f>
        <v>2.8452000000000002</v>
      </c>
      <c r="O19" s="66">
        <f t="shared" si="5"/>
        <v>25</v>
      </c>
      <c r="P19" s="65">
        <f>VLOOKUP($A19,'Return Data'!$B$7:$R$1700,11,0)</f>
        <v>3.4344000000000001</v>
      </c>
      <c r="Q19" s="66">
        <f t="shared" si="7"/>
        <v>21</v>
      </c>
      <c r="R19" s="65">
        <f>VLOOKUP($A19,'Return Data'!$B$7:$R$1700,12,0)</f>
        <v>3.8633000000000002</v>
      </c>
      <c r="S19" s="66">
        <f t="shared" si="8"/>
        <v>17</v>
      </c>
      <c r="T19" s="65">
        <f>VLOOKUP($A19,'Return Data'!$B$7:$R$1700,13,0)</f>
        <v>4.2294</v>
      </c>
      <c r="U19" s="66">
        <f>RANK(T19,T$8:T$37,0)</f>
        <v>13</v>
      </c>
      <c r="V19" s="65"/>
      <c r="W19" s="66"/>
      <c r="X19" s="65"/>
      <c r="Y19" s="66"/>
      <c r="Z19" s="65">
        <f>VLOOKUP($A19,'Return Data'!$B$7:$R$1700,16,0)</f>
        <v>4.9908000000000001</v>
      </c>
      <c r="AA19" s="67">
        <f t="shared" si="6"/>
        <v>8</v>
      </c>
    </row>
    <row r="20" spans="1:27" x14ac:dyDescent="0.3">
      <c r="A20" s="63" t="s">
        <v>1398</v>
      </c>
      <c r="B20" s="64">
        <f>VLOOKUP($A20,'Return Data'!$B$7:$R$1700,3,0)</f>
        <v>44026</v>
      </c>
      <c r="C20" s="65">
        <f>VLOOKUP($A20,'Return Data'!$B$7:$R$1700,4,0)</f>
        <v>1072.6079</v>
      </c>
      <c r="D20" s="65">
        <f>VLOOKUP($A20,'Return Data'!$B$7:$R$1700,5,0)</f>
        <v>2.9097</v>
      </c>
      <c r="E20" s="66">
        <f t="shared" si="0"/>
        <v>19</v>
      </c>
      <c r="F20" s="65">
        <f>VLOOKUP($A20,'Return Data'!$B$7:$R$1700,6,0)</f>
        <v>2.9226999999999999</v>
      </c>
      <c r="G20" s="66">
        <f t="shared" si="1"/>
        <v>21</v>
      </c>
      <c r="H20" s="65">
        <f>VLOOKUP($A20,'Return Data'!$B$7:$R$1700,7,0)</f>
        <v>2.9272</v>
      </c>
      <c r="I20" s="66">
        <f t="shared" si="2"/>
        <v>22</v>
      </c>
      <c r="J20" s="65">
        <f>VLOOKUP($A20,'Return Data'!$B$7:$R$1700,8,0)</f>
        <v>2.8616000000000001</v>
      </c>
      <c r="K20" s="66">
        <f t="shared" si="3"/>
        <v>27</v>
      </c>
      <c r="L20" s="65">
        <f>VLOOKUP($A20,'Return Data'!$B$7:$R$1700,9,0)</f>
        <v>2.7242000000000002</v>
      </c>
      <c r="M20" s="66">
        <f t="shared" si="4"/>
        <v>29</v>
      </c>
      <c r="N20" s="65">
        <f>VLOOKUP($A20,'Return Data'!$B$7:$R$1700,10,0)</f>
        <v>2.8586999999999998</v>
      </c>
      <c r="O20" s="66">
        <f t="shared" si="5"/>
        <v>21</v>
      </c>
      <c r="P20" s="65">
        <f>VLOOKUP($A20,'Return Data'!$B$7:$R$1700,11,0)</f>
        <v>3.3841000000000001</v>
      </c>
      <c r="Q20" s="66">
        <f t="shared" si="7"/>
        <v>24</v>
      </c>
      <c r="R20" s="65">
        <f>VLOOKUP($A20,'Return Data'!$B$7:$R$1700,12,0)</f>
        <v>3.8386999999999998</v>
      </c>
      <c r="S20" s="66">
        <f t="shared" si="8"/>
        <v>21</v>
      </c>
      <c r="T20" s="65">
        <f>VLOOKUP($A20,'Return Data'!$B$7:$R$1700,13,0)</f>
        <v>4.2111999999999998</v>
      </c>
      <c r="U20" s="66">
        <f>RANK(T20,T$8:T$37,0)</f>
        <v>15</v>
      </c>
      <c r="V20" s="65"/>
      <c r="W20" s="66"/>
      <c r="X20" s="65"/>
      <c r="Y20" s="66"/>
      <c r="Z20" s="65">
        <f>VLOOKUP($A20,'Return Data'!$B$7:$R$1700,16,0)</f>
        <v>4.8243</v>
      </c>
      <c r="AA20" s="67">
        <f t="shared" si="6"/>
        <v>11</v>
      </c>
    </row>
    <row r="21" spans="1:27" x14ac:dyDescent="0.3">
      <c r="A21" s="63" t="s">
        <v>1400</v>
      </c>
      <c r="B21" s="64">
        <f>VLOOKUP($A21,'Return Data'!$B$7:$R$1700,3,0)</f>
        <v>44026</v>
      </c>
      <c r="C21" s="65">
        <f>VLOOKUP($A21,'Return Data'!$B$7:$R$1700,4,0)</f>
        <v>1043.8965000000001</v>
      </c>
      <c r="D21" s="65">
        <f>VLOOKUP($A21,'Return Data'!$B$7:$R$1700,5,0)</f>
        <v>2.8569</v>
      </c>
      <c r="E21" s="66">
        <f t="shared" si="0"/>
        <v>28</v>
      </c>
      <c r="F21" s="65">
        <f>VLOOKUP($A21,'Return Data'!$B$7:$R$1700,6,0)</f>
        <v>2.8643000000000001</v>
      </c>
      <c r="G21" s="66">
        <f t="shared" si="1"/>
        <v>29</v>
      </c>
      <c r="H21" s="65">
        <f>VLOOKUP($A21,'Return Data'!$B$7:$R$1700,7,0)</f>
        <v>2.8841999999999999</v>
      </c>
      <c r="I21" s="66">
        <f t="shared" si="2"/>
        <v>30</v>
      </c>
      <c r="J21" s="65">
        <f>VLOOKUP($A21,'Return Data'!$B$7:$R$1700,8,0)</f>
        <v>2.8578000000000001</v>
      </c>
      <c r="K21" s="66">
        <f t="shared" si="3"/>
        <v>29</v>
      </c>
      <c r="L21" s="65">
        <f>VLOOKUP($A21,'Return Data'!$B$7:$R$1700,9,0)</f>
        <v>2.7545999999999999</v>
      </c>
      <c r="M21" s="66">
        <f t="shared" si="4"/>
        <v>25</v>
      </c>
      <c r="N21" s="65">
        <f>VLOOKUP($A21,'Return Data'!$B$7:$R$1700,10,0)</f>
        <v>2.8220000000000001</v>
      </c>
      <c r="O21" s="66">
        <f t="shared" si="5"/>
        <v>27</v>
      </c>
      <c r="P21" s="65">
        <f>VLOOKUP($A21,'Return Data'!$B$7:$R$1700,11,0)</f>
        <v>3.4108000000000001</v>
      </c>
      <c r="Q21" s="66">
        <f t="shared" si="7"/>
        <v>23</v>
      </c>
      <c r="R21" s="65">
        <f>VLOOKUP($A21,'Return Data'!$B$7:$R$1700,12,0)</f>
        <v>3.8431999999999999</v>
      </c>
      <c r="S21" s="66">
        <f t="shared" si="8"/>
        <v>20</v>
      </c>
      <c r="T21" s="65"/>
      <c r="U21" s="66"/>
      <c r="V21" s="65"/>
      <c r="W21" s="66"/>
      <c r="X21" s="65"/>
      <c r="Y21" s="66"/>
      <c r="Z21" s="65">
        <f>VLOOKUP($A21,'Return Data'!$B$7:$R$1700,16,0)</f>
        <v>4.3052999999999999</v>
      </c>
      <c r="AA21" s="67">
        <f t="shared" si="6"/>
        <v>22</v>
      </c>
    </row>
    <row r="22" spans="1:27" x14ac:dyDescent="0.3">
      <c r="A22" s="63" t="s">
        <v>1402</v>
      </c>
      <c r="B22" s="64">
        <f>VLOOKUP($A22,'Return Data'!$B$7:$R$1700,3,0)</f>
        <v>44026</v>
      </c>
      <c r="C22" s="65">
        <f>VLOOKUP($A22,'Return Data'!$B$7:$R$1700,4,0)</f>
        <v>1018.1541</v>
      </c>
      <c r="D22" s="65">
        <f>VLOOKUP($A22,'Return Data'!$B$7:$R$1700,5,0)</f>
        <v>2.9363000000000001</v>
      </c>
      <c r="E22" s="66">
        <f t="shared" si="0"/>
        <v>14</v>
      </c>
      <c r="F22" s="65">
        <f>VLOOKUP($A22,'Return Data'!$B$7:$R$1700,6,0)</f>
        <v>2.9510999999999998</v>
      </c>
      <c r="G22" s="66">
        <f t="shared" si="1"/>
        <v>17</v>
      </c>
      <c r="H22" s="65">
        <f>VLOOKUP($A22,'Return Data'!$B$7:$R$1700,7,0)</f>
        <v>3.0468999999999999</v>
      </c>
      <c r="I22" s="66">
        <f t="shared" si="2"/>
        <v>5</v>
      </c>
      <c r="J22" s="65">
        <f>VLOOKUP($A22,'Return Data'!$B$7:$R$1700,8,0)</f>
        <v>2.9643000000000002</v>
      </c>
      <c r="K22" s="66">
        <f t="shared" si="3"/>
        <v>12</v>
      </c>
      <c r="L22" s="65">
        <f>VLOOKUP($A22,'Return Data'!$B$7:$R$1700,9,0)</f>
        <v>2.8210000000000002</v>
      </c>
      <c r="M22" s="66">
        <f t="shared" si="4"/>
        <v>18</v>
      </c>
      <c r="N22" s="65">
        <f>VLOOKUP($A22,'Return Data'!$B$7:$R$1700,10,0)</f>
        <v>2.8814000000000002</v>
      </c>
      <c r="O22" s="66">
        <f t="shared" si="5"/>
        <v>19</v>
      </c>
      <c r="P22" s="65"/>
      <c r="Q22" s="66"/>
      <c r="R22" s="65"/>
      <c r="S22" s="66"/>
      <c r="T22" s="65"/>
      <c r="U22" s="66"/>
      <c r="V22" s="65"/>
      <c r="W22" s="66"/>
      <c r="X22" s="65"/>
      <c r="Y22" s="66"/>
      <c r="Z22" s="65">
        <f>VLOOKUP($A22,'Return Data'!$B$7:$R$1700,16,0)</f>
        <v>3.5246</v>
      </c>
      <c r="AA22" s="67">
        <f t="shared" si="6"/>
        <v>30</v>
      </c>
    </row>
    <row r="23" spans="1:27" x14ac:dyDescent="0.3">
      <c r="A23" s="63" t="s">
        <v>1404</v>
      </c>
      <c r="B23" s="64">
        <f>VLOOKUP($A23,'Return Data'!$B$7:$R$1700,3,0)</f>
        <v>44026</v>
      </c>
      <c r="C23" s="65">
        <f>VLOOKUP($A23,'Return Data'!$B$7:$R$1700,4,0)</f>
        <v>1027.9782</v>
      </c>
      <c r="D23" s="65">
        <f>VLOOKUP($A23,'Return Data'!$B$7:$R$1700,5,0)</f>
        <v>2.8656000000000001</v>
      </c>
      <c r="E23" s="66">
        <f t="shared" si="0"/>
        <v>27</v>
      </c>
      <c r="F23" s="65">
        <f>VLOOKUP($A23,'Return Data'!$B$7:$R$1700,6,0)</f>
        <v>2.8791000000000002</v>
      </c>
      <c r="G23" s="66">
        <f t="shared" si="1"/>
        <v>28</v>
      </c>
      <c r="H23" s="65">
        <f>VLOOKUP($A23,'Return Data'!$B$7:$R$1700,7,0)</f>
        <v>2.9081000000000001</v>
      </c>
      <c r="I23" s="66">
        <f t="shared" si="2"/>
        <v>27</v>
      </c>
      <c r="J23" s="65">
        <f>VLOOKUP($A23,'Return Data'!$B$7:$R$1700,8,0)</f>
        <v>2.9152999999999998</v>
      </c>
      <c r="K23" s="66">
        <f t="shared" si="3"/>
        <v>24</v>
      </c>
      <c r="L23" s="65">
        <f>VLOOKUP($A23,'Return Data'!$B$7:$R$1700,9,0)</f>
        <v>2.7987000000000002</v>
      </c>
      <c r="M23" s="66">
        <f t="shared" si="4"/>
        <v>19</v>
      </c>
      <c r="N23" s="65">
        <f>VLOOKUP($A23,'Return Data'!$B$7:$R$1700,10,0)</f>
        <v>2.8511000000000002</v>
      </c>
      <c r="O23" s="66">
        <f t="shared" si="5"/>
        <v>23</v>
      </c>
      <c r="P23" s="65">
        <f>VLOOKUP($A23,'Return Data'!$B$7:$R$1700,11,0)</f>
        <v>3.4373</v>
      </c>
      <c r="Q23" s="66">
        <f t="shared" ref="Q23:Q37" si="9">RANK(P23,P$8:P$37,0)</f>
        <v>20</v>
      </c>
      <c r="R23" s="65"/>
      <c r="S23" s="66"/>
      <c r="T23" s="65"/>
      <c r="U23" s="66"/>
      <c r="V23" s="65"/>
      <c r="W23" s="66"/>
      <c r="X23" s="65"/>
      <c r="Y23" s="66"/>
      <c r="Z23" s="65">
        <f>VLOOKUP($A23,'Return Data'!$B$7:$R$1700,16,0)</f>
        <v>3.8681999999999999</v>
      </c>
      <c r="AA23" s="67">
        <f t="shared" si="6"/>
        <v>27</v>
      </c>
    </row>
    <row r="24" spans="1:27" x14ac:dyDescent="0.3">
      <c r="A24" s="63" t="s">
        <v>1406</v>
      </c>
      <c r="B24" s="64">
        <f>VLOOKUP($A24,'Return Data'!$B$7:$R$1700,3,0)</f>
        <v>44026</v>
      </c>
      <c r="C24" s="65">
        <f>VLOOKUP($A24,'Return Data'!$B$7:$R$1700,4,0)</f>
        <v>1023.1224999999999</v>
      </c>
      <c r="D24" s="65">
        <f>VLOOKUP($A24,'Return Data'!$B$7:$R$1700,5,0)</f>
        <v>2.9434</v>
      </c>
      <c r="E24" s="66">
        <f t="shared" si="0"/>
        <v>10</v>
      </c>
      <c r="F24" s="65">
        <f>VLOOKUP($A24,'Return Data'!$B$7:$R$1700,6,0)</f>
        <v>2.9558</v>
      </c>
      <c r="G24" s="66">
        <f t="shared" si="1"/>
        <v>14</v>
      </c>
      <c r="H24" s="65">
        <f>VLOOKUP($A24,'Return Data'!$B$7:$R$1700,7,0)</f>
        <v>2.9687999999999999</v>
      </c>
      <c r="I24" s="66">
        <f t="shared" si="2"/>
        <v>16</v>
      </c>
      <c r="J24" s="65">
        <f>VLOOKUP($A24,'Return Data'!$B$7:$R$1700,8,0)</f>
        <v>2.9588000000000001</v>
      </c>
      <c r="K24" s="66">
        <f t="shared" si="3"/>
        <v>14</v>
      </c>
      <c r="L24" s="65">
        <f>VLOOKUP($A24,'Return Data'!$B$7:$R$1700,9,0)</f>
        <v>2.8405</v>
      </c>
      <c r="M24" s="66">
        <f t="shared" si="4"/>
        <v>14</v>
      </c>
      <c r="N24" s="65">
        <f>VLOOKUP($A24,'Return Data'!$B$7:$R$1700,10,0)</f>
        <v>2.9540000000000002</v>
      </c>
      <c r="O24" s="66">
        <f t="shared" si="5"/>
        <v>11</v>
      </c>
      <c r="P24" s="65">
        <f>VLOOKUP($A24,'Return Data'!$B$7:$R$1700,11,0)</f>
        <v>3.5546000000000002</v>
      </c>
      <c r="Q24" s="66">
        <f t="shared" si="9"/>
        <v>12</v>
      </c>
      <c r="R24" s="65"/>
      <c r="S24" s="66"/>
      <c r="T24" s="65"/>
      <c r="U24" s="66"/>
      <c r="V24" s="65"/>
      <c r="W24" s="66"/>
      <c r="X24" s="65"/>
      <c r="Y24" s="66"/>
      <c r="Z24" s="65">
        <f>VLOOKUP($A24,'Return Data'!$B$7:$R$1700,16,0)</f>
        <v>3.7677</v>
      </c>
      <c r="AA24" s="67">
        <f t="shared" si="6"/>
        <v>29</v>
      </c>
    </row>
    <row r="25" spans="1:27" x14ac:dyDescent="0.3">
      <c r="A25" s="63" t="s">
        <v>1408</v>
      </c>
      <c r="B25" s="64">
        <f>VLOOKUP($A25,'Return Data'!$B$7:$R$1700,3,0)</f>
        <v>44026</v>
      </c>
      <c r="C25" s="65">
        <f>VLOOKUP($A25,'Return Data'!$B$7:$R$1700,4,0)</f>
        <v>1073.7131999999999</v>
      </c>
      <c r="D25" s="65">
        <f>VLOOKUP($A25,'Return Data'!$B$7:$R$1700,5,0)</f>
        <v>2.8828999999999998</v>
      </c>
      <c r="E25" s="66">
        <f t="shared" si="0"/>
        <v>25</v>
      </c>
      <c r="F25" s="65">
        <f>VLOOKUP($A25,'Return Data'!$B$7:$R$1700,6,0)</f>
        <v>2.8997999999999999</v>
      </c>
      <c r="G25" s="66">
        <f t="shared" si="1"/>
        <v>25</v>
      </c>
      <c r="H25" s="65">
        <f>VLOOKUP($A25,'Return Data'!$B$7:$R$1700,7,0)</f>
        <v>2.9100999999999999</v>
      </c>
      <c r="I25" s="66">
        <f t="shared" si="2"/>
        <v>25</v>
      </c>
      <c r="J25" s="65">
        <f>VLOOKUP($A25,'Return Data'!$B$7:$R$1700,8,0)</f>
        <v>2.9007000000000001</v>
      </c>
      <c r="K25" s="66">
        <f t="shared" si="3"/>
        <v>26</v>
      </c>
      <c r="L25" s="65">
        <f>VLOOKUP($A25,'Return Data'!$B$7:$R$1700,9,0)</f>
        <v>2.7481</v>
      </c>
      <c r="M25" s="66">
        <f t="shared" si="4"/>
        <v>26</v>
      </c>
      <c r="N25" s="65">
        <f>VLOOKUP($A25,'Return Data'!$B$7:$R$1700,10,0)</f>
        <v>2.8517000000000001</v>
      </c>
      <c r="O25" s="66">
        <f t="shared" si="5"/>
        <v>22</v>
      </c>
      <c r="P25" s="65">
        <f>VLOOKUP($A25,'Return Data'!$B$7:$R$1700,11,0)</f>
        <v>3.4594999999999998</v>
      </c>
      <c r="Q25" s="66">
        <f t="shared" si="9"/>
        <v>18</v>
      </c>
      <c r="R25" s="65">
        <f>VLOOKUP($A25,'Return Data'!$B$7:$R$1700,12,0)</f>
        <v>3.9146999999999998</v>
      </c>
      <c r="S25" s="66">
        <f>RANK(R25,R$8:R$37,0)</f>
        <v>13</v>
      </c>
      <c r="T25" s="65">
        <f>VLOOKUP($A25,'Return Data'!$B$7:$R$1700,13,0)</f>
        <v>4.2769000000000004</v>
      </c>
      <c r="U25" s="66">
        <f>RANK(T25,T$8:T$37,0)</f>
        <v>8</v>
      </c>
      <c r="V25" s="65"/>
      <c r="W25" s="66"/>
      <c r="X25" s="65"/>
      <c r="Y25" s="66"/>
      <c r="Z25" s="65">
        <f>VLOOKUP($A25,'Return Data'!$B$7:$R$1700,16,0)</f>
        <v>4.8693999999999997</v>
      </c>
      <c r="AA25" s="67">
        <f t="shared" si="6"/>
        <v>10</v>
      </c>
    </row>
    <row r="26" spans="1:27" x14ac:dyDescent="0.3">
      <c r="A26" s="63" t="s">
        <v>1410</v>
      </c>
      <c r="B26" s="64">
        <f>VLOOKUP($A26,'Return Data'!$B$7:$R$1700,3,0)</f>
        <v>44026</v>
      </c>
      <c r="C26" s="65">
        <f>VLOOKUP($A26,'Return Data'!$B$7:$R$1700,4,0)</f>
        <v>2496.277</v>
      </c>
      <c r="D26" s="65">
        <f>VLOOKUP($A26,'Return Data'!$B$7:$R$1700,5,0)</f>
        <v>2.9026999999999998</v>
      </c>
      <c r="E26" s="66">
        <f t="shared" si="0"/>
        <v>21</v>
      </c>
      <c r="F26" s="65">
        <f>VLOOKUP($A26,'Return Data'!$B$7:$R$1700,6,0)</f>
        <v>2.9047000000000001</v>
      </c>
      <c r="G26" s="66">
        <f t="shared" si="1"/>
        <v>23</v>
      </c>
      <c r="H26" s="65">
        <f>VLOOKUP($A26,'Return Data'!$B$7:$R$1700,7,0)</f>
        <v>2.9236</v>
      </c>
      <c r="I26" s="66">
        <f t="shared" si="2"/>
        <v>23</v>
      </c>
      <c r="J26" s="65">
        <f>VLOOKUP($A26,'Return Data'!$B$7:$R$1700,8,0)</f>
        <v>2.9392999999999998</v>
      </c>
      <c r="K26" s="66">
        <f t="shared" si="3"/>
        <v>20</v>
      </c>
      <c r="L26" s="65">
        <f>VLOOKUP($A26,'Return Data'!$B$7:$R$1700,9,0)</f>
        <v>2.8246000000000002</v>
      </c>
      <c r="M26" s="66">
        <f t="shared" si="4"/>
        <v>17</v>
      </c>
      <c r="N26" s="65">
        <f>VLOOKUP($A26,'Return Data'!$B$7:$R$1700,10,0)</f>
        <v>2.9152999999999998</v>
      </c>
      <c r="O26" s="66">
        <f t="shared" si="5"/>
        <v>16</v>
      </c>
      <c r="P26" s="65">
        <f>VLOOKUP($A26,'Return Data'!$B$7:$R$1700,11,0)</f>
        <v>3.2139000000000002</v>
      </c>
      <c r="Q26" s="66">
        <f t="shared" si="9"/>
        <v>28</v>
      </c>
      <c r="R26" s="65">
        <f>VLOOKUP($A26,'Return Data'!$B$7:$R$1700,12,0)</f>
        <v>3.5221</v>
      </c>
      <c r="S26" s="66">
        <f>RANK(R26,R$8:R$37,0)</f>
        <v>25</v>
      </c>
      <c r="T26" s="65">
        <f>VLOOKUP($A26,'Return Data'!$B$7:$R$1700,13,0)</f>
        <v>3.8033000000000001</v>
      </c>
      <c r="U26" s="66">
        <f>RANK(T26,T$8:T$37,0)</f>
        <v>18</v>
      </c>
      <c r="V26" s="65">
        <f>VLOOKUP($A26,'Return Data'!$B$7:$R$1700,17,0)</f>
        <v>4.6414</v>
      </c>
      <c r="W26" s="66">
        <f t="shared" ref="W26:W36" si="10">RANK(V26,V$8:V$37,0)</f>
        <v>4</v>
      </c>
      <c r="X26" s="65">
        <f>VLOOKUP($A26,'Return Data'!$B$7:$R$1700,14,0)</f>
        <v>4.9036</v>
      </c>
      <c r="Y26" s="66">
        <f t="shared" ref="Y26:Y36" si="11">RANK(X26,X$8:X$37,0)</f>
        <v>4</v>
      </c>
      <c r="Z26" s="65">
        <f>VLOOKUP($A26,'Return Data'!$B$7:$R$1700,16,0)</f>
        <v>6.9375999999999998</v>
      </c>
      <c r="AA26" s="67">
        <f t="shared" si="6"/>
        <v>1</v>
      </c>
    </row>
    <row r="27" spans="1:27" x14ac:dyDescent="0.3">
      <c r="A27" s="63" t="s">
        <v>1412</v>
      </c>
      <c r="B27" s="64">
        <f>VLOOKUP($A27,'Return Data'!$B$7:$R$1700,3,0)</f>
        <v>44026</v>
      </c>
      <c r="C27" s="65">
        <f>VLOOKUP($A27,'Return Data'!$B$7:$R$1700,4,0)</f>
        <v>1042.6256000000001</v>
      </c>
      <c r="D27" s="65">
        <f>VLOOKUP($A27,'Return Data'!$B$7:$R$1700,5,0)</f>
        <v>2.8883999999999999</v>
      </c>
      <c r="E27" s="66">
        <f t="shared" si="0"/>
        <v>24</v>
      </c>
      <c r="F27" s="65">
        <f>VLOOKUP($A27,'Return Data'!$B$7:$R$1700,6,0)</f>
        <v>2.8912</v>
      </c>
      <c r="G27" s="66">
        <f t="shared" si="1"/>
        <v>27</v>
      </c>
      <c r="H27" s="65">
        <f>VLOOKUP($A27,'Return Data'!$B$7:$R$1700,7,0)</f>
        <v>2.9003000000000001</v>
      </c>
      <c r="I27" s="66">
        <f t="shared" si="2"/>
        <v>28</v>
      </c>
      <c r="J27" s="65">
        <f>VLOOKUP($A27,'Return Data'!$B$7:$R$1700,8,0)</f>
        <v>2.8607999999999998</v>
      </c>
      <c r="K27" s="66">
        <f t="shared" si="3"/>
        <v>28</v>
      </c>
      <c r="L27" s="65">
        <f>VLOOKUP($A27,'Return Data'!$B$7:$R$1700,9,0)</f>
        <v>2.7326000000000001</v>
      </c>
      <c r="M27" s="66">
        <f t="shared" si="4"/>
        <v>28</v>
      </c>
      <c r="N27" s="65">
        <f>VLOOKUP($A27,'Return Data'!$B$7:$R$1700,10,0)</f>
        <v>2.7965</v>
      </c>
      <c r="O27" s="66">
        <f t="shared" si="5"/>
        <v>28</v>
      </c>
      <c r="P27" s="65">
        <f>VLOOKUP($A27,'Return Data'!$B$7:$R$1700,11,0)</f>
        <v>3.4657</v>
      </c>
      <c r="Q27" s="66">
        <f t="shared" si="9"/>
        <v>16</v>
      </c>
      <c r="R27" s="65">
        <f>VLOOKUP($A27,'Return Data'!$B$7:$R$1700,12,0)</f>
        <v>3.9148000000000001</v>
      </c>
      <c r="S27" s="66">
        <f>RANK(R27,R$8:R$37,0)</f>
        <v>12</v>
      </c>
      <c r="T27" s="65"/>
      <c r="U27" s="66"/>
      <c r="V27" s="65"/>
      <c r="W27" s="66"/>
      <c r="X27" s="65"/>
      <c r="Y27" s="66"/>
      <c r="Z27" s="65">
        <f>VLOOKUP($A27,'Return Data'!$B$7:$R$1700,16,0)</f>
        <v>4.2401999999999997</v>
      </c>
      <c r="AA27" s="67">
        <f t="shared" si="6"/>
        <v>23</v>
      </c>
    </row>
    <row r="28" spans="1:27" x14ac:dyDescent="0.3">
      <c r="A28" s="63" t="s">
        <v>1414</v>
      </c>
      <c r="B28" s="64">
        <f>VLOOKUP($A28,'Return Data'!$B$7:$R$1700,3,0)</f>
        <v>44026</v>
      </c>
      <c r="C28" s="65">
        <f>VLOOKUP($A28,'Return Data'!$B$7:$R$1700,4,0)</f>
        <v>1040.9276</v>
      </c>
      <c r="D28" s="65">
        <f>VLOOKUP($A28,'Return Data'!$B$7:$R$1700,5,0)</f>
        <v>3.0369000000000002</v>
      </c>
      <c r="E28" s="66">
        <f t="shared" si="0"/>
        <v>4</v>
      </c>
      <c r="F28" s="65">
        <f>VLOOKUP($A28,'Return Data'!$B$7:$R$1700,6,0)</f>
        <v>3.0455999999999999</v>
      </c>
      <c r="G28" s="66">
        <f t="shared" si="1"/>
        <v>4</v>
      </c>
      <c r="H28" s="65">
        <f>VLOOKUP($A28,'Return Data'!$B$7:$R$1700,7,0)</f>
        <v>3.0543999999999998</v>
      </c>
      <c r="I28" s="66">
        <f t="shared" si="2"/>
        <v>4</v>
      </c>
      <c r="J28" s="65">
        <f>VLOOKUP($A28,'Return Data'!$B$7:$R$1700,8,0)</f>
        <v>3.0358999999999998</v>
      </c>
      <c r="K28" s="66">
        <f t="shared" si="3"/>
        <v>5</v>
      </c>
      <c r="L28" s="65">
        <f>VLOOKUP($A28,'Return Data'!$B$7:$R$1700,9,0)</f>
        <v>2.89</v>
      </c>
      <c r="M28" s="66">
        <f t="shared" si="4"/>
        <v>8</v>
      </c>
      <c r="N28" s="65">
        <f>VLOOKUP($A28,'Return Data'!$B$7:$R$1700,10,0)</f>
        <v>2.8957000000000002</v>
      </c>
      <c r="O28" s="66">
        <f t="shared" si="5"/>
        <v>18</v>
      </c>
      <c r="P28" s="65">
        <f>VLOOKUP($A28,'Return Data'!$B$7:$R$1700,11,0)</f>
        <v>3.4521000000000002</v>
      </c>
      <c r="Q28" s="66">
        <f t="shared" si="9"/>
        <v>19</v>
      </c>
      <c r="R28" s="65">
        <f>VLOOKUP($A28,'Return Data'!$B$7:$R$1700,12,0)</f>
        <v>3.8496999999999999</v>
      </c>
      <c r="S28" s="66">
        <f>RANK(R28,R$8:R$37,0)</f>
        <v>19</v>
      </c>
      <c r="T28" s="65"/>
      <c r="U28" s="66"/>
      <c r="V28" s="65"/>
      <c r="W28" s="66"/>
      <c r="X28" s="65"/>
      <c r="Y28" s="66"/>
      <c r="Z28" s="65">
        <f>VLOOKUP($A28,'Return Data'!$B$7:$R$1700,16,0)</f>
        <v>4.1844999999999999</v>
      </c>
      <c r="AA28" s="67">
        <f t="shared" si="6"/>
        <v>24</v>
      </c>
    </row>
    <row r="29" spans="1:27" x14ac:dyDescent="0.3">
      <c r="A29" s="63" t="s">
        <v>1416</v>
      </c>
      <c r="B29" s="64">
        <f>VLOOKUP($A29,'Return Data'!$B$7:$R$1700,3,0)</f>
        <v>44026</v>
      </c>
      <c r="C29" s="65">
        <f>VLOOKUP($A29,'Return Data'!$B$7:$R$1700,4,0)</f>
        <v>1030.4853000000001</v>
      </c>
      <c r="D29" s="65">
        <f>VLOOKUP($A29,'Return Data'!$B$7:$R$1700,5,0)</f>
        <v>3.0569999999999999</v>
      </c>
      <c r="E29" s="66">
        <f t="shared" si="0"/>
        <v>3</v>
      </c>
      <c r="F29" s="65">
        <f>VLOOKUP($A29,'Return Data'!$B$7:$R$1700,6,0)</f>
        <v>3.0533999999999999</v>
      </c>
      <c r="G29" s="66">
        <f t="shared" si="1"/>
        <v>3</v>
      </c>
      <c r="H29" s="65">
        <f>VLOOKUP($A29,'Return Data'!$B$7:$R$1700,7,0)</f>
        <v>3.0600999999999998</v>
      </c>
      <c r="I29" s="66">
        <f t="shared" si="2"/>
        <v>3</v>
      </c>
      <c r="J29" s="65">
        <f>VLOOKUP($A29,'Return Data'!$B$7:$R$1700,8,0)</f>
        <v>3.0390000000000001</v>
      </c>
      <c r="K29" s="66">
        <f t="shared" si="3"/>
        <v>4</v>
      </c>
      <c r="L29" s="65">
        <f>VLOOKUP($A29,'Return Data'!$B$7:$R$1700,9,0)</f>
        <v>2.899</v>
      </c>
      <c r="M29" s="66">
        <f t="shared" si="4"/>
        <v>7</v>
      </c>
      <c r="N29" s="65">
        <f>VLOOKUP($A29,'Return Data'!$B$7:$R$1700,10,0)</f>
        <v>3.0914000000000001</v>
      </c>
      <c r="O29" s="66">
        <f t="shared" si="5"/>
        <v>6</v>
      </c>
      <c r="P29" s="65">
        <f>VLOOKUP($A29,'Return Data'!$B$7:$R$1700,11,0)</f>
        <v>3.6871999999999998</v>
      </c>
      <c r="Q29" s="66">
        <f t="shared" si="9"/>
        <v>5</v>
      </c>
      <c r="R29" s="65"/>
      <c r="S29" s="66"/>
      <c r="T29" s="65"/>
      <c r="U29" s="66"/>
      <c r="V29" s="65"/>
      <c r="W29" s="66"/>
      <c r="X29" s="65"/>
      <c r="Y29" s="66"/>
      <c r="Z29" s="65">
        <f>VLOOKUP($A29,'Return Data'!$B$7:$R$1700,16,0)</f>
        <v>4.0758999999999999</v>
      </c>
      <c r="AA29" s="67">
        <f t="shared" si="6"/>
        <v>26</v>
      </c>
    </row>
    <row r="30" spans="1:27" x14ac:dyDescent="0.3">
      <c r="A30" s="63" t="s">
        <v>1418</v>
      </c>
      <c r="B30" s="64">
        <f>VLOOKUP($A30,'Return Data'!$B$7:$R$1700,3,0)</f>
        <v>44026</v>
      </c>
      <c r="C30" s="65">
        <f>VLOOKUP($A30,'Return Data'!$B$7:$R$1700,4,0)</f>
        <v>107.95529999999999</v>
      </c>
      <c r="D30" s="65">
        <f>VLOOKUP($A30,'Return Data'!$B$7:$R$1700,5,0)</f>
        <v>2.9417</v>
      </c>
      <c r="E30" s="66">
        <f t="shared" si="0"/>
        <v>11</v>
      </c>
      <c r="F30" s="65">
        <f>VLOOKUP($A30,'Return Data'!$B$7:$R$1700,6,0)</f>
        <v>2.9678</v>
      </c>
      <c r="G30" s="66">
        <f t="shared" si="1"/>
        <v>11</v>
      </c>
      <c r="H30" s="65">
        <f>VLOOKUP($A30,'Return Data'!$B$7:$R$1700,7,0)</f>
        <v>2.9817999999999998</v>
      </c>
      <c r="I30" s="66">
        <f t="shared" si="2"/>
        <v>12</v>
      </c>
      <c r="J30" s="65">
        <f>VLOOKUP($A30,'Return Data'!$B$7:$R$1700,8,0)</f>
        <v>2.9908000000000001</v>
      </c>
      <c r="K30" s="66">
        <f t="shared" si="3"/>
        <v>9</v>
      </c>
      <c r="L30" s="65">
        <f>VLOOKUP($A30,'Return Data'!$B$7:$R$1700,9,0)</f>
        <v>2.8422000000000001</v>
      </c>
      <c r="M30" s="66">
        <f t="shared" si="4"/>
        <v>13</v>
      </c>
      <c r="N30" s="65">
        <f>VLOOKUP($A30,'Return Data'!$B$7:$R$1700,10,0)</f>
        <v>2.9756999999999998</v>
      </c>
      <c r="O30" s="66">
        <f t="shared" si="5"/>
        <v>10</v>
      </c>
      <c r="P30" s="65">
        <f>VLOOKUP($A30,'Return Data'!$B$7:$R$1700,11,0)</f>
        <v>3.5554000000000001</v>
      </c>
      <c r="Q30" s="66">
        <f t="shared" si="9"/>
        <v>11</v>
      </c>
      <c r="R30" s="65">
        <f>VLOOKUP($A30,'Return Data'!$B$7:$R$1700,12,0)</f>
        <v>3.9763000000000002</v>
      </c>
      <c r="S30" s="66">
        <f t="shared" ref="S30:S37" si="12">RANK(R30,R$8:R$37,0)</f>
        <v>8</v>
      </c>
      <c r="T30" s="65">
        <f>VLOOKUP($A30,'Return Data'!$B$7:$R$1700,13,0)</f>
        <v>4.3228999999999997</v>
      </c>
      <c r="U30" s="66">
        <f>RANK(T30,T$8:T$37,0)</f>
        <v>5</v>
      </c>
      <c r="V30" s="65"/>
      <c r="W30" s="66"/>
      <c r="X30" s="65"/>
      <c r="Y30" s="66"/>
      <c r="Z30" s="65">
        <f>VLOOKUP($A30,'Return Data'!$B$7:$R$1700,16,0)</f>
        <v>4.9880000000000004</v>
      </c>
      <c r="AA30" s="67">
        <f t="shared" si="6"/>
        <v>9</v>
      </c>
    </row>
    <row r="31" spans="1:27" x14ac:dyDescent="0.3">
      <c r="A31" s="63" t="s">
        <v>1420</v>
      </c>
      <c r="B31" s="64">
        <f>VLOOKUP($A31,'Return Data'!$B$7:$R$1700,3,0)</f>
        <v>44026</v>
      </c>
      <c r="C31" s="65">
        <f>VLOOKUP($A31,'Return Data'!$B$7:$R$1700,4,0)</f>
        <v>1038.027</v>
      </c>
      <c r="D31" s="65">
        <f>VLOOKUP($A31,'Return Data'!$B$7:$R$1700,5,0)</f>
        <v>2.9152</v>
      </c>
      <c r="E31" s="66">
        <f t="shared" si="0"/>
        <v>17</v>
      </c>
      <c r="F31" s="65">
        <f>VLOOKUP($A31,'Return Data'!$B$7:$R$1700,6,0)</f>
        <v>2.9579</v>
      </c>
      <c r="G31" s="66">
        <f t="shared" si="1"/>
        <v>13</v>
      </c>
      <c r="H31" s="65">
        <f>VLOOKUP($A31,'Return Data'!$B$7:$R$1700,7,0)</f>
        <v>2.9704000000000002</v>
      </c>
      <c r="I31" s="66">
        <f t="shared" si="2"/>
        <v>15</v>
      </c>
      <c r="J31" s="65">
        <f>VLOOKUP($A31,'Return Data'!$B$7:$R$1700,8,0)</f>
        <v>2.9605999999999999</v>
      </c>
      <c r="K31" s="66">
        <f t="shared" si="3"/>
        <v>13</v>
      </c>
      <c r="L31" s="65">
        <f>VLOOKUP($A31,'Return Data'!$B$7:$R$1700,9,0)</f>
        <v>2.9062999999999999</v>
      </c>
      <c r="M31" s="66">
        <f t="shared" si="4"/>
        <v>6</v>
      </c>
      <c r="N31" s="65">
        <f>VLOOKUP($A31,'Return Data'!$B$7:$R$1700,10,0)</f>
        <v>3.1278999999999999</v>
      </c>
      <c r="O31" s="66">
        <f t="shared" si="5"/>
        <v>3</v>
      </c>
      <c r="P31" s="65">
        <f>VLOOKUP($A31,'Return Data'!$B$7:$R$1700,11,0)</f>
        <v>3.7576000000000001</v>
      </c>
      <c r="Q31" s="66">
        <f t="shared" si="9"/>
        <v>2</v>
      </c>
      <c r="R31" s="65">
        <f>VLOOKUP($A31,'Return Data'!$B$7:$R$1700,12,0)</f>
        <v>4.1280000000000001</v>
      </c>
      <c r="S31" s="66">
        <f t="shared" si="12"/>
        <v>2</v>
      </c>
      <c r="T31" s="65"/>
      <c r="U31" s="66"/>
      <c r="V31" s="65"/>
      <c r="W31" s="66"/>
      <c r="X31" s="65"/>
      <c r="Y31" s="66"/>
      <c r="Z31" s="65">
        <f>VLOOKUP($A31,'Return Data'!$B$7:$R$1700,16,0)</f>
        <v>4.3105000000000002</v>
      </c>
      <c r="AA31" s="67">
        <f t="shared" si="6"/>
        <v>21</v>
      </c>
    </row>
    <row r="32" spans="1:27" x14ac:dyDescent="0.3">
      <c r="A32" s="63" t="s">
        <v>1422</v>
      </c>
      <c r="B32" s="64">
        <f>VLOOKUP($A32,'Return Data'!$B$7:$R$1700,3,0)</f>
        <v>44026</v>
      </c>
      <c r="C32" s="65">
        <f>VLOOKUP($A32,'Return Data'!$B$7:$R$1700,4,0)</f>
        <v>3250.8780000000002</v>
      </c>
      <c r="D32" s="65">
        <f>VLOOKUP($A32,'Return Data'!$B$7:$R$1700,5,0)</f>
        <v>2.9262000000000001</v>
      </c>
      <c r="E32" s="66">
        <f t="shared" si="0"/>
        <v>16</v>
      </c>
      <c r="F32" s="65">
        <f>VLOOKUP($A32,'Return Data'!$B$7:$R$1700,6,0)</f>
        <v>2.9525000000000001</v>
      </c>
      <c r="G32" s="66">
        <f t="shared" si="1"/>
        <v>16</v>
      </c>
      <c r="H32" s="65">
        <f>VLOOKUP($A32,'Return Data'!$B$7:$R$1700,7,0)</f>
        <v>2.9716999999999998</v>
      </c>
      <c r="I32" s="66">
        <f t="shared" si="2"/>
        <v>14</v>
      </c>
      <c r="J32" s="65">
        <f>VLOOKUP($A32,'Return Data'!$B$7:$R$1700,8,0)</f>
        <v>2.9845000000000002</v>
      </c>
      <c r="K32" s="66">
        <f t="shared" si="3"/>
        <v>10</v>
      </c>
      <c r="L32" s="65">
        <f>VLOOKUP($A32,'Return Data'!$B$7:$R$1700,9,0)</f>
        <v>2.8315000000000001</v>
      </c>
      <c r="M32" s="66">
        <f t="shared" si="4"/>
        <v>15</v>
      </c>
      <c r="N32" s="65">
        <f>VLOOKUP($A32,'Return Data'!$B$7:$R$1700,10,0)</f>
        <v>2.9096000000000002</v>
      </c>
      <c r="O32" s="66">
        <f t="shared" si="5"/>
        <v>17</v>
      </c>
      <c r="P32" s="65">
        <f>VLOOKUP($A32,'Return Data'!$B$7:$R$1700,11,0)</f>
        <v>3.4998</v>
      </c>
      <c r="Q32" s="66">
        <f t="shared" si="9"/>
        <v>13</v>
      </c>
      <c r="R32" s="65">
        <f>VLOOKUP($A32,'Return Data'!$B$7:$R$1700,12,0)</f>
        <v>3.9218000000000002</v>
      </c>
      <c r="S32" s="66">
        <f t="shared" si="12"/>
        <v>11</v>
      </c>
      <c r="T32" s="65">
        <f>VLOOKUP($A32,'Return Data'!$B$7:$R$1700,13,0)</f>
        <v>4.2759999999999998</v>
      </c>
      <c r="U32" s="66">
        <f>RANK(T32,T$8:T$37,0)</f>
        <v>9</v>
      </c>
      <c r="V32" s="65">
        <f>VLOOKUP($A32,'Return Data'!$B$7:$R$1700,17,0)</f>
        <v>5.2358000000000002</v>
      </c>
      <c r="W32" s="66">
        <f t="shared" si="10"/>
        <v>2</v>
      </c>
      <c r="X32" s="65">
        <f>VLOOKUP($A32,'Return Data'!$B$7:$R$1700,14,0)</f>
        <v>5.4663000000000004</v>
      </c>
      <c r="Y32" s="66">
        <f t="shared" si="11"/>
        <v>1</v>
      </c>
      <c r="Z32" s="65">
        <f>VLOOKUP($A32,'Return Data'!$B$7:$R$1700,16,0)</f>
        <v>6.8409000000000004</v>
      </c>
      <c r="AA32" s="67">
        <f t="shared" si="6"/>
        <v>2</v>
      </c>
    </row>
    <row r="33" spans="1:27" x14ac:dyDescent="0.3">
      <c r="A33" s="63" t="s">
        <v>1424</v>
      </c>
      <c r="B33" s="64">
        <f>VLOOKUP($A33,'Return Data'!$B$7:$R$1700,3,0)</f>
        <v>44026</v>
      </c>
      <c r="C33" s="65">
        <f>VLOOKUP($A33,'Return Data'!$B$7:$R$1700,4,0)</f>
        <v>1069.9936</v>
      </c>
      <c r="D33" s="65">
        <f>VLOOKUP($A33,'Return Data'!$B$7:$R$1700,5,0)</f>
        <v>2.8553999999999999</v>
      </c>
      <c r="E33" s="66">
        <f t="shared" si="0"/>
        <v>29</v>
      </c>
      <c r="F33" s="65">
        <f>VLOOKUP($A33,'Return Data'!$B$7:$R$1700,6,0)</f>
        <v>2.8616000000000001</v>
      </c>
      <c r="G33" s="66">
        <f t="shared" si="1"/>
        <v>30</v>
      </c>
      <c r="H33" s="65">
        <f>VLOOKUP($A33,'Return Data'!$B$7:$R$1700,7,0)</f>
        <v>2.9392</v>
      </c>
      <c r="I33" s="66">
        <f t="shared" si="2"/>
        <v>19</v>
      </c>
      <c r="J33" s="65">
        <f>VLOOKUP($A33,'Return Data'!$B$7:$R$1700,8,0)</f>
        <v>2.927</v>
      </c>
      <c r="K33" s="66">
        <f t="shared" si="3"/>
        <v>22</v>
      </c>
      <c r="L33" s="65">
        <f>VLOOKUP($A33,'Return Data'!$B$7:$R$1700,9,0)</f>
        <v>2.7437</v>
      </c>
      <c r="M33" s="66">
        <f t="shared" si="4"/>
        <v>27</v>
      </c>
      <c r="N33" s="65">
        <f>VLOOKUP($A33,'Return Data'!$B$7:$R$1700,10,0)</f>
        <v>2.9260999999999999</v>
      </c>
      <c r="O33" s="66">
        <f t="shared" si="5"/>
        <v>13</v>
      </c>
      <c r="P33" s="65">
        <f>VLOOKUP($A33,'Return Data'!$B$7:$R$1700,11,0)</f>
        <v>3.5663999999999998</v>
      </c>
      <c r="Q33" s="66">
        <f t="shared" si="9"/>
        <v>7</v>
      </c>
      <c r="R33" s="65">
        <f>VLOOKUP($A33,'Return Data'!$B$7:$R$1700,12,0)</f>
        <v>3.9975000000000001</v>
      </c>
      <c r="S33" s="66">
        <f t="shared" si="12"/>
        <v>6</v>
      </c>
      <c r="T33" s="65">
        <f>VLOOKUP($A33,'Return Data'!$B$7:$R$1700,13,0)</f>
        <v>4.3712</v>
      </c>
      <c r="U33" s="66">
        <f>RANK(T33,T$8:T$37,0)</f>
        <v>2</v>
      </c>
      <c r="V33" s="65"/>
      <c r="W33" s="66"/>
      <c r="X33" s="65"/>
      <c r="Y33" s="66"/>
      <c r="Z33" s="65">
        <f>VLOOKUP($A33,'Return Data'!$B$7:$R$1700,16,0)</f>
        <v>5.2565999999999997</v>
      </c>
      <c r="AA33" s="67">
        <f t="shared" si="6"/>
        <v>5</v>
      </c>
    </row>
    <row r="34" spans="1:27" x14ac:dyDescent="0.3">
      <c r="A34" s="63" t="s">
        <v>1426</v>
      </c>
      <c r="B34" s="64">
        <f>VLOOKUP($A34,'Return Data'!$B$7:$R$1700,3,0)</f>
        <v>44026</v>
      </c>
      <c r="C34" s="65">
        <f>VLOOKUP($A34,'Return Data'!$B$7:$R$1700,4,0)</f>
        <v>1061.1775</v>
      </c>
      <c r="D34" s="65">
        <f>VLOOKUP($A34,'Return Data'!$B$7:$R$1700,5,0)</f>
        <v>2.9445000000000001</v>
      </c>
      <c r="E34" s="66">
        <f t="shared" si="0"/>
        <v>9</v>
      </c>
      <c r="F34" s="65">
        <f>VLOOKUP($A34,'Return Data'!$B$7:$R$1700,6,0)</f>
        <v>2.9599000000000002</v>
      </c>
      <c r="G34" s="66">
        <f t="shared" si="1"/>
        <v>12</v>
      </c>
      <c r="H34" s="65">
        <f>VLOOKUP($A34,'Return Data'!$B$7:$R$1700,7,0)</f>
        <v>2.9946000000000002</v>
      </c>
      <c r="I34" s="66">
        <f t="shared" si="2"/>
        <v>11</v>
      </c>
      <c r="J34" s="65">
        <f>VLOOKUP($A34,'Return Data'!$B$7:$R$1700,8,0)</f>
        <v>2.9577</v>
      </c>
      <c r="K34" s="66">
        <f t="shared" si="3"/>
        <v>15</v>
      </c>
      <c r="L34" s="65">
        <f>VLOOKUP($A34,'Return Data'!$B$7:$R$1700,9,0)</f>
        <v>2.8268</v>
      </c>
      <c r="M34" s="66">
        <f t="shared" si="4"/>
        <v>16</v>
      </c>
      <c r="N34" s="65">
        <f>VLOOKUP($A34,'Return Data'!$B$7:$R$1700,10,0)</f>
        <v>2.9226000000000001</v>
      </c>
      <c r="O34" s="66">
        <f t="shared" si="5"/>
        <v>14</v>
      </c>
      <c r="P34" s="65">
        <f>VLOOKUP($A34,'Return Data'!$B$7:$R$1700,11,0)</f>
        <v>3.4761000000000002</v>
      </c>
      <c r="Q34" s="66">
        <f t="shared" si="9"/>
        <v>15</v>
      </c>
      <c r="R34" s="65">
        <f>VLOOKUP($A34,'Return Data'!$B$7:$R$1700,12,0)</f>
        <v>3.9113000000000002</v>
      </c>
      <c r="S34" s="66">
        <f t="shared" si="12"/>
        <v>14</v>
      </c>
      <c r="T34" s="65">
        <f>VLOOKUP($A34,'Return Data'!$B$7:$R$1700,13,0)</f>
        <v>4.2724000000000002</v>
      </c>
      <c r="U34" s="66">
        <f>RANK(T34,T$8:T$37,0)</f>
        <v>10</v>
      </c>
      <c r="V34" s="65"/>
      <c r="W34" s="66"/>
      <c r="X34" s="65"/>
      <c r="Y34" s="66"/>
      <c r="Z34" s="65">
        <f>VLOOKUP($A34,'Return Data'!$B$7:$R$1700,16,0)</f>
        <v>4.6417999999999999</v>
      </c>
      <c r="AA34" s="67">
        <f t="shared" si="6"/>
        <v>13</v>
      </c>
    </row>
    <row r="35" spans="1:27" x14ac:dyDescent="0.3">
      <c r="A35" s="63" t="s">
        <v>1428</v>
      </c>
      <c r="B35" s="64">
        <f>VLOOKUP($A35,'Return Data'!$B$7:$R$1700,3,0)</f>
        <v>44026</v>
      </c>
      <c r="C35" s="65">
        <f>VLOOKUP($A35,'Return Data'!$B$7:$R$1700,4,0)</f>
        <v>1059.4389000000001</v>
      </c>
      <c r="D35" s="65">
        <f>VLOOKUP($A35,'Return Data'!$B$7:$R$1700,5,0)</f>
        <v>2.9079999999999999</v>
      </c>
      <c r="E35" s="66">
        <f t="shared" si="0"/>
        <v>20</v>
      </c>
      <c r="F35" s="65">
        <f>VLOOKUP($A35,'Return Data'!$B$7:$R$1700,6,0)</f>
        <v>2.9245000000000001</v>
      </c>
      <c r="G35" s="66">
        <f t="shared" si="1"/>
        <v>20</v>
      </c>
      <c r="H35" s="65">
        <f>VLOOKUP($A35,'Return Data'!$B$7:$R$1700,7,0)</f>
        <v>2.9310999999999998</v>
      </c>
      <c r="I35" s="66">
        <f t="shared" si="2"/>
        <v>21</v>
      </c>
      <c r="J35" s="65">
        <f>VLOOKUP($A35,'Return Data'!$B$7:$R$1700,8,0)</f>
        <v>2.9575999999999998</v>
      </c>
      <c r="K35" s="66">
        <f t="shared" si="3"/>
        <v>16</v>
      </c>
      <c r="L35" s="65">
        <f>VLOOKUP($A35,'Return Data'!$B$7:$R$1700,9,0)</f>
        <v>2.7637999999999998</v>
      </c>
      <c r="M35" s="66">
        <f t="shared" si="4"/>
        <v>24</v>
      </c>
      <c r="N35" s="65">
        <f>VLOOKUP($A35,'Return Data'!$B$7:$R$1700,10,0)</f>
        <v>2.8449</v>
      </c>
      <c r="O35" s="66">
        <f t="shared" si="5"/>
        <v>26</v>
      </c>
      <c r="P35" s="65">
        <f>VLOOKUP($A35,'Return Data'!$B$7:$R$1700,11,0)</f>
        <v>3.3765999999999998</v>
      </c>
      <c r="Q35" s="66">
        <f t="shared" si="9"/>
        <v>25</v>
      </c>
      <c r="R35" s="65">
        <f>VLOOKUP($A35,'Return Data'!$B$7:$R$1700,12,0)</f>
        <v>3.831</v>
      </c>
      <c r="S35" s="66">
        <f t="shared" si="12"/>
        <v>22</v>
      </c>
      <c r="T35" s="65">
        <f>VLOOKUP($A35,'Return Data'!$B$7:$R$1700,13,0)</f>
        <v>4.1524000000000001</v>
      </c>
      <c r="U35" s="66">
        <f>RANK(T35,T$8:T$37,0)</f>
        <v>16</v>
      </c>
      <c r="V35" s="65"/>
      <c r="W35" s="66"/>
      <c r="X35" s="65"/>
      <c r="Y35" s="66"/>
      <c r="Z35" s="65">
        <f>VLOOKUP($A35,'Return Data'!$B$7:$R$1700,16,0)</f>
        <v>4.5239000000000003</v>
      </c>
      <c r="AA35" s="67">
        <f t="shared" si="6"/>
        <v>16</v>
      </c>
    </row>
    <row r="36" spans="1:27" x14ac:dyDescent="0.3">
      <c r="A36" s="63" t="s">
        <v>1430</v>
      </c>
      <c r="B36" s="64">
        <f>VLOOKUP($A36,'Return Data'!$B$7:$R$1700,3,0)</f>
        <v>44026</v>
      </c>
      <c r="C36" s="65">
        <f>VLOOKUP($A36,'Return Data'!$B$7:$R$1700,4,0)</f>
        <v>2735.2705999999998</v>
      </c>
      <c r="D36" s="65">
        <f>VLOOKUP($A36,'Return Data'!$B$7:$R$1700,5,0)</f>
        <v>2.988</v>
      </c>
      <c r="E36" s="66">
        <f t="shared" si="0"/>
        <v>7</v>
      </c>
      <c r="F36" s="65">
        <f>VLOOKUP($A36,'Return Data'!$B$7:$R$1700,6,0)</f>
        <v>3.0045000000000002</v>
      </c>
      <c r="G36" s="66">
        <f t="shared" si="1"/>
        <v>8</v>
      </c>
      <c r="H36" s="65">
        <f>VLOOKUP($A36,'Return Data'!$B$7:$R$1700,7,0)</f>
        <v>3.0209999999999999</v>
      </c>
      <c r="I36" s="66">
        <f t="shared" si="2"/>
        <v>8</v>
      </c>
      <c r="J36" s="65">
        <f>VLOOKUP($A36,'Return Data'!$B$7:$R$1700,8,0)</f>
        <v>2.9836</v>
      </c>
      <c r="K36" s="66">
        <f t="shared" si="3"/>
        <v>11</v>
      </c>
      <c r="L36" s="65">
        <f>VLOOKUP($A36,'Return Data'!$B$7:$R$1700,9,0)</f>
        <v>2.8725999999999998</v>
      </c>
      <c r="M36" s="66">
        <f t="shared" si="4"/>
        <v>9</v>
      </c>
      <c r="N36" s="65">
        <f>VLOOKUP($A36,'Return Data'!$B$7:$R$1700,10,0)</f>
        <v>2.9834999999999998</v>
      </c>
      <c r="O36" s="66">
        <f t="shared" si="5"/>
        <v>9</v>
      </c>
      <c r="P36" s="65">
        <f>VLOOKUP($A36,'Return Data'!$B$7:$R$1700,11,0)</f>
        <v>3.5596999999999999</v>
      </c>
      <c r="Q36" s="66">
        <f t="shared" si="9"/>
        <v>9</v>
      </c>
      <c r="R36" s="65">
        <f>VLOOKUP($A36,'Return Data'!$B$7:$R$1700,12,0)</f>
        <v>3.9763000000000002</v>
      </c>
      <c r="S36" s="66">
        <f t="shared" si="12"/>
        <v>8</v>
      </c>
      <c r="T36" s="65">
        <f>VLOOKUP($A36,'Return Data'!$B$7:$R$1700,13,0)</f>
        <v>4.3181000000000003</v>
      </c>
      <c r="U36" s="66">
        <f>RANK(T36,T$8:T$37,0)</f>
        <v>6</v>
      </c>
      <c r="V36" s="65">
        <f>VLOOKUP($A36,'Return Data'!$B$7:$R$1700,17,0)</f>
        <v>5.2861000000000002</v>
      </c>
      <c r="W36" s="66">
        <f t="shared" si="10"/>
        <v>1</v>
      </c>
      <c r="X36" s="65">
        <f>VLOOKUP($A36,'Return Data'!$B$7:$R$1700,14,0)</f>
        <v>5.1516000000000002</v>
      </c>
      <c r="Y36" s="66">
        <f t="shared" si="11"/>
        <v>3</v>
      </c>
      <c r="Z36" s="65">
        <f>VLOOKUP($A36,'Return Data'!$B$7:$R$1700,16,0)</f>
        <v>6.2458999999999998</v>
      </c>
      <c r="AA36" s="67">
        <f t="shared" si="6"/>
        <v>3</v>
      </c>
    </row>
    <row r="37" spans="1:27" x14ac:dyDescent="0.3">
      <c r="A37" s="63" t="s">
        <v>1432</v>
      </c>
      <c r="B37" s="64">
        <f>VLOOKUP($A37,'Return Data'!$B$7:$R$1700,3,0)</f>
        <v>44026</v>
      </c>
      <c r="C37" s="65">
        <f>VLOOKUP($A37,'Return Data'!$B$7:$R$1700,4,0)</f>
        <v>1036.8451</v>
      </c>
      <c r="D37" s="65">
        <f>VLOOKUP($A37,'Return Data'!$B$7:$R$1700,5,0)</f>
        <v>2.8411</v>
      </c>
      <c r="E37" s="66">
        <f t="shared" si="0"/>
        <v>30</v>
      </c>
      <c r="F37" s="65">
        <f>VLOOKUP($A37,'Return Data'!$B$7:$R$1700,6,0)</f>
        <v>2.8980999999999999</v>
      </c>
      <c r="G37" s="66">
        <f t="shared" si="1"/>
        <v>26</v>
      </c>
      <c r="H37" s="65">
        <f>VLOOKUP($A37,'Return Data'!$B$7:$R$1700,7,0)</f>
        <v>2.8881999999999999</v>
      </c>
      <c r="I37" s="66">
        <f t="shared" si="2"/>
        <v>29</v>
      </c>
      <c r="J37" s="65">
        <f>VLOOKUP($A37,'Return Data'!$B$7:$R$1700,8,0)</f>
        <v>2.7869999999999999</v>
      </c>
      <c r="K37" s="66">
        <f t="shared" si="3"/>
        <v>30</v>
      </c>
      <c r="L37" s="65">
        <f>VLOOKUP($A37,'Return Data'!$B$7:$R$1700,9,0)</f>
        <v>2.6185</v>
      </c>
      <c r="M37" s="66">
        <f t="shared" si="4"/>
        <v>30</v>
      </c>
      <c r="N37" s="65">
        <f>VLOOKUP($A37,'Return Data'!$B$7:$R$1700,10,0)</f>
        <v>2.7240000000000002</v>
      </c>
      <c r="O37" s="66">
        <f t="shared" si="5"/>
        <v>29</v>
      </c>
      <c r="P37" s="65">
        <f>VLOOKUP($A37,'Return Data'!$B$7:$R$1700,11,0)</f>
        <v>3.3715999999999999</v>
      </c>
      <c r="Q37" s="66">
        <f t="shared" si="9"/>
        <v>26</v>
      </c>
      <c r="R37" s="65">
        <f>VLOOKUP($A37,'Return Data'!$B$7:$R$1700,12,0)</f>
        <v>3.8239999999999998</v>
      </c>
      <c r="S37" s="66">
        <f t="shared" si="12"/>
        <v>23</v>
      </c>
      <c r="T37" s="65"/>
      <c r="U37" s="66"/>
      <c r="V37" s="65"/>
      <c r="W37" s="66"/>
      <c r="X37" s="65"/>
      <c r="Y37" s="66"/>
      <c r="Z37" s="65">
        <f>VLOOKUP($A37,'Return Data'!$B$7:$R$1700,16,0)</f>
        <v>4.1253000000000002</v>
      </c>
      <c r="AA37" s="67">
        <f t="shared" si="6"/>
        <v>25</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2.9398266666666668</v>
      </c>
      <c r="E39" s="74"/>
      <c r="F39" s="75">
        <f>AVERAGE(F8:F37)</f>
        <v>2.9609499999999986</v>
      </c>
      <c r="G39" s="74"/>
      <c r="H39" s="75">
        <f>AVERAGE(H8:H37)</f>
        <v>2.9767633333333334</v>
      </c>
      <c r="I39" s="74"/>
      <c r="J39" s="75">
        <f>AVERAGE(J8:J37)</f>
        <v>2.9608400000000001</v>
      </c>
      <c r="K39" s="74"/>
      <c r="L39" s="75">
        <f>AVERAGE(L8:L37)</f>
        <v>2.8308266666666673</v>
      </c>
      <c r="M39" s="74"/>
      <c r="N39" s="75">
        <f>AVERAGE(N8:N37)</f>
        <v>2.9392900000000006</v>
      </c>
      <c r="O39" s="74"/>
      <c r="P39" s="75">
        <f>AVERAGE(P8:P37)</f>
        <v>3.5120142857142862</v>
      </c>
      <c r="Q39" s="74"/>
      <c r="R39" s="75">
        <f>AVERAGE(R8:R37)</f>
        <v>3.923076</v>
      </c>
      <c r="S39" s="74"/>
      <c r="T39" s="75">
        <f>AVERAGE(T8:T37)</f>
        <v>4.2506166666666667</v>
      </c>
      <c r="U39" s="74"/>
      <c r="V39" s="75">
        <f>AVERAGE(V8:V37)</f>
        <v>5.0842250000000009</v>
      </c>
      <c r="W39" s="74"/>
      <c r="X39" s="75">
        <f>AVERAGE(X8:X37)</f>
        <v>5.2354000000000003</v>
      </c>
      <c r="Y39" s="74"/>
      <c r="Z39" s="75">
        <f>AVERAGE(Z8:Z37)</f>
        <v>4.7350133333333355</v>
      </c>
      <c r="AA39" s="76"/>
    </row>
    <row r="40" spans="1:27" x14ac:dyDescent="0.3">
      <c r="A40" s="73" t="s">
        <v>28</v>
      </c>
      <c r="B40" s="74"/>
      <c r="C40" s="74"/>
      <c r="D40" s="75">
        <f>MIN(D8:D37)</f>
        <v>2.8411</v>
      </c>
      <c r="E40" s="74"/>
      <c r="F40" s="75">
        <f>MIN(F8:F37)</f>
        <v>2.8616000000000001</v>
      </c>
      <c r="G40" s="74"/>
      <c r="H40" s="75">
        <f>MIN(H8:H37)</f>
        <v>2.8841999999999999</v>
      </c>
      <c r="I40" s="74"/>
      <c r="J40" s="75">
        <f>MIN(J8:J37)</f>
        <v>2.7869999999999999</v>
      </c>
      <c r="K40" s="74"/>
      <c r="L40" s="75">
        <f>MIN(L8:L37)</f>
        <v>2.6185</v>
      </c>
      <c r="M40" s="74"/>
      <c r="N40" s="75">
        <f>MIN(N8:N37)</f>
        <v>2.7222</v>
      </c>
      <c r="O40" s="74"/>
      <c r="P40" s="75">
        <f>MIN(P8:P37)</f>
        <v>3.2139000000000002</v>
      </c>
      <c r="Q40" s="74"/>
      <c r="R40" s="75">
        <f>MIN(R8:R37)</f>
        <v>3.5221</v>
      </c>
      <c r="S40" s="74"/>
      <c r="T40" s="75">
        <f>MIN(T8:T37)</f>
        <v>3.8033000000000001</v>
      </c>
      <c r="U40" s="74"/>
      <c r="V40" s="75">
        <f>MIN(V8:V37)</f>
        <v>4.6414</v>
      </c>
      <c r="W40" s="74"/>
      <c r="X40" s="75">
        <f>MIN(X8:X37)</f>
        <v>4.9036</v>
      </c>
      <c r="Y40" s="74"/>
      <c r="Z40" s="75">
        <f>MIN(Z8:Z37)</f>
        <v>3.5246</v>
      </c>
      <c r="AA40" s="76"/>
    </row>
    <row r="41" spans="1:27" ht="15" thickBot="1" x14ac:dyDescent="0.35">
      <c r="A41" s="77" t="s">
        <v>29</v>
      </c>
      <c r="B41" s="78"/>
      <c r="C41" s="78"/>
      <c r="D41" s="79">
        <f>MAX(D8:D37)</f>
        <v>3.1103000000000001</v>
      </c>
      <c r="E41" s="78"/>
      <c r="F41" s="79">
        <f>MAX(F8:F37)</f>
        <v>3.1802999999999999</v>
      </c>
      <c r="G41" s="78"/>
      <c r="H41" s="79">
        <f>MAX(H8:H37)</f>
        <v>3.2006999999999999</v>
      </c>
      <c r="I41" s="78"/>
      <c r="J41" s="79">
        <f>MAX(J8:J37)</f>
        <v>3.129</v>
      </c>
      <c r="K41" s="78"/>
      <c r="L41" s="79">
        <f>MAX(L8:L37)</f>
        <v>3.0150999999999999</v>
      </c>
      <c r="M41" s="78"/>
      <c r="N41" s="79">
        <f>MAX(N8:N37)</f>
        <v>3.2879</v>
      </c>
      <c r="O41" s="78"/>
      <c r="P41" s="79">
        <f>MAX(P8:P37)</f>
        <v>3.8006000000000002</v>
      </c>
      <c r="Q41" s="78"/>
      <c r="R41" s="79">
        <f>MAX(R8:R37)</f>
        <v>4.1845999999999997</v>
      </c>
      <c r="S41" s="78"/>
      <c r="T41" s="79">
        <f>MAX(T8:T37)</f>
        <v>4.4405999999999999</v>
      </c>
      <c r="U41" s="78"/>
      <c r="V41" s="79">
        <f>MAX(V8:V37)</f>
        <v>5.2861000000000002</v>
      </c>
      <c r="W41" s="78"/>
      <c r="X41" s="79">
        <f>MAX(X8:X37)</f>
        <v>5.4663000000000004</v>
      </c>
      <c r="Y41" s="78"/>
      <c r="Z41" s="79">
        <f>MAX(Z8:Z37)</f>
        <v>6.9375999999999998</v>
      </c>
      <c r="AA41" s="80"/>
    </row>
    <row r="42" spans="1:27" x14ac:dyDescent="0.3">
      <c r="A42" s="112" t="s">
        <v>434</v>
      </c>
    </row>
    <row r="43" spans="1:27" x14ac:dyDescent="0.3">
      <c r="A43" s="14" t="s">
        <v>340</v>
      </c>
    </row>
  </sheetData>
  <sheetProtection algorithmName="SHA-512" hashValue="H3Amrq0e1svrLHCVDvUtvyr1MV5fidFaTX5+KEI1h7GNVMttTB7iGw1FcAKp20z3ysraJHhLy2IGoIpbla3nVQ==" saltValue="8NU56CIbCqixThRZGRVZTg=="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BC34C2C1-6391-4C20-89D8-6CC7262B96B2}"/>
  </hyperlinks>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7C91DB-A86C-43FD-AF26-F4D020526DA3}">
  <dimension ref="A1:AA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6.1093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1679</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1046</v>
      </c>
      <c r="B8" s="64">
        <f>VLOOKUP($A8,'Return Data'!$B$7:$R$1700,3,0)</f>
        <v>44026</v>
      </c>
      <c r="C8" s="65">
        <f>VLOOKUP($A8,'Return Data'!$B$7:$R$1700,4,0)</f>
        <v>531.64440000000002</v>
      </c>
      <c r="D8" s="65">
        <f>VLOOKUP($A8,'Return Data'!$B$7:$R$1700,5,0)</f>
        <v>1.1739999999999999</v>
      </c>
      <c r="E8" s="66">
        <f t="shared" ref="E8:E34" si="0">RANK(D8,D$8:D$34,0)</f>
        <v>10</v>
      </c>
      <c r="F8" s="65">
        <f>VLOOKUP($A8,'Return Data'!$B$7:$R$1700,6,0)</f>
        <v>-2.92E-2</v>
      </c>
      <c r="G8" s="66">
        <f t="shared" ref="G8:G34" si="1">RANK(F8,F$8:F$34,0)</f>
        <v>25</v>
      </c>
      <c r="H8" s="65">
        <f>VLOOKUP($A8,'Return Data'!$B$7:$R$1700,7,0)</f>
        <v>8.0952000000000002</v>
      </c>
      <c r="I8" s="66">
        <f t="shared" ref="I8:I34" si="2">RANK(H8,H$8:H$34,0)</f>
        <v>17</v>
      </c>
      <c r="J8" s="65">
        <f>VLOOKUP($A8,'Return Data'!$B$7:$R$1700,8,0)</f>
        <v>14.025700000000001</v>
      </c>
      <c r="K8" s="66">
        <f t="shared" ref="K8:K34" si="3">RANK(J8,J$8:J$34,0)</f>
        <v>10</v>
      </c>
      <c r="L8" s="65">
        <f>VLOOKUP($A8,'Return Data'!$B$7:$R$1700,9,0)</f>
        <v>16.381499999999999</v>
      </c>
      <c r="M8" s="66">
        <f t="shared" ref="M8:M34" si="4">RANK(L8,L$8:L$34,0)</f>
        <v>12</v>
      </c>
      <c r="N8" s="65">
        <f>VLOOKUP($A8,'Return Data'!$B$7:$R$1700,10,0)</f>
        <v>14.5101</v>
      </c>
      <c r="O8" s="66">
        <f t="shared" ref="O8:O34" si="5">RANK(N8,N$8:N$34,0)</f>
        <v>5</v>
      </c>
      <c r="P8" s="65">
        <f>VLOOKUP($A8,'Return Data'!$B$7:$R$1700,11,0)</f>
        <v>10.3149</v>
      </c>
      <c r="Q8" s="66">
        <f t="shared" ref="Q8:Q34" si="6">RANK(P8,P$8:P$34,0)</f>
        <v>4</v>
      </c>
      <c r="R8" s="65">
        <f>VLOOKUP($A8,'Return Data'!$B$7:$R$1700,12,0)</f>
        <v>9.4329000000000001</v>
      </c>
      <c r="S8" s="66">
        <f t="shared" ref="S8:S34" si="7">RANK(R8,R$8:R$34,0)</f>
        <v>4</v>
      </c>
      <c r="T8" s="65">
        <f>VLOOKUP($A8,'Return Data'!$B$7:$R$1700,13,0)</f>
        <v>9.6193000000000008</v>
      </c>
      <c r="U8" s="66">
        <f t="shared" ref="U8:U34" si="8">RANK(T8,T$8:T$34,0)</f>
        <v>4</v>
      </c>
      <c r="V8" s="65">
        <f>VLOOKUP($A8,'Return Data'!$B$7:$R$1700,17,0)</f>
        <v>9.3554999999999993</v>
      </c>
      <c r="W8" s="66">
        <f t="shared" ref="W8:W32" si="9">RANK(V8,V$8:V$34,0)</f>
        <v>2</v>
      </c>
      <c r="X8" s="65">
        <f>VLOOKUP($A8,'Return Data'!$B$7:$R$1700,14,0)</f>
        <v>8.5350000000000001</v>
      </c>
      <c r="Y8" s="66">
        <f t="shared" ref="Y8:Y32" si="10">RANK(X8,X$8:X$34,0)</f>
        <v>2</v>
      </c>
      <c r="Z8" s="65">
        <f>VLOOKUP($A8,'Return Data'!$B$7:$R$1700,16,0)</f>
        <v>9.0108999999999995</v>
      </c>
      <c r="AA8" s="67">
        <f t="shared" ref="AA8:AA34" si="11">RANK(Z8,Z$8:Z$34,0)</f>
        <v>2</v>
      </c>
    </row>
    <row r="9" spans="1:27" x14ac:dyDescent="0.3">
      <c r="A9" s="63" t="s">
        <v>1047</v>
      </c>
      <c r="B9" s="64">
        <f>VLOOKUP($A9,'Return Data'!$B$7:$R$1700,3,0)</f>
        <v>44026</v>
      </c>
      <c r="C9" s="65">
        <f>VLOOKUP($A9,'Return Data'!$B$7:$R$1700,4,0)</f>
        <v>2402.3613999999998</v>
      </c>
      <c r="D9" s="65">
        <f>VLOOKUP($A9,'Return Data'!$B$7:$R$1700,5,0)</f>
        <v>-2.3092000000000001</v>
      </c>
      <c r="E9" s="66">
        <f t="shared" si="0"/>
        <v>17</v>
      </c>
      <c r="F9" s="65">
        <f>VLOOKUP($A9,'Return Data'!$B$7:$R$1700,6,0)</f>
        <v>4.0770999999999997</v>
      </c>
      <c r="G9" s="66">
        <f t="shared" si="1"/>
        <v>9</v>
      </c>
      <c r="H9" s="65">
        <f>VLOOKUP($A9,'Return Data'!$B$7:$R$1700,7,0)</f>
        <v>10.4152</v>
      </c>
      <c r="I9" s="66">
        <f t="shared" si="2"/>
        <v>12</v>
      </c>
      <c r="J9" s="65">
        <f>VLOOKUP($A9,'Return Data'!$B$7:$R$1700,8,0)</f>
        <v>13.4138</v>
      </c>
      <c r="K9" s="66">
        <f t="shared" si="3"/>
        <v>14</v>
      </c>
      <c r="L9" s="65">
        <f>VLOOKUP($A9,'Return Data'!$B$7:$R$1700,9,0)</f>
        <v>14.962</v>
      </c>
      <c r="M9" s="66">
        <f t="shared" si="4"/>
        <v>13</v>
      </c>
      <c r="N9" s="65">
        <f>VLOOKUP($A9,'Return Data'!$B$7:$R$1700,10,0)</f>
        <v>13.7204</v>
      </c>
      <c r="O9" s="66">
        <f t="shared" si="5"/>
        <v>8</v>
      </c>
      <c r="P9" s="65">
        <f>VLOOKUP($A9,'Return Data'!$B$7:$R$1700,11,0)</f>
        <v>9.6341000000000001</v>
      </c>
      <c r="Q9" s="66">
        <f t="shared" si="6"/>
        <v>9</v>
      </c>
      <c r="R9" s="65">
        <f>VLOOKUP($A9,'Return Data'!$B$7:$R$1700,12,0)</f>
        <v>8.9140999999999995</v>
      </c>
      <c r="S9" s="66">
        <f t="shared" si="7"/>
        <v>9</v>
      </c>
      <c r="T9" s="65">
        <f>VLOOKUP($A9,'Return Data'!$B$7:$R$1700,13,0)</f>
        <v>9.141</v>
      </c>
      <c r="U9" s="66">
        <f t="shared" si="8"/>
        <v>8</v>
      </c>
      <c r="V9" s="65">
        <f>VLOOKUP($A9,'Return Data'!$B$7:$R$1700,17,0)</f>
        <v>9.0527999999999995</v>
      </c>
      <c r="W9" s="66">
        <f t="shared" si="9"/>
        <v>3</v>
      </c>
      <c r="X9" s="65">
        <f>VLOOKUP($A9,'Return Data'!$B$7:$R$1700,14,0)</f>
        <v>8.3977000000000004</v>
      </c>
      <c r="Y9" s="66">
        <f t="shared" si="10"/>
        <v>3</v>
      </c>
      <c r="Z9" s="65">
        <f>VLOOKUP($A9,'Return Data'!$B$7:$R$1700,16,0)</f>
        <v>8.7376000000000005</v>
      </c>
      <c r="AA9" s="67">
        <f t="shared" si="11"/>
        <v>4</v>
      </c>
    </row>
    <row r="10" spans="1:27" x14ac:dyDescent="0.3">
      <c r="A10" s="63" t="s">
        <v>1050</v>
      </c>
      <c r="B10" s="64">
        <f>VLOOKUP($A10,'Return Data'!$B$7:$R$1700,3,0)</f>
        <v>44026</v>
      </c>
      <c r="C10" s="65">
        <f>VLOOKUP($A10,'Return Data'!$B$7:$R$1700,4,0)</f>
        <v>1186.8052</v>
      </c>
      <c r="D10" s="65">
        <f>VLOOKUP($A10,'Return Data'!$B$7:$R$1700,5,0)</f>
        <v>11.349</v>
      </c>
      <c r="E10" s="66">
        <f t="shared" si="0"/>
        <v>1</v>
      </c>
      <c r="F10" s="65">
        <f>VLOOKUP($A10,'Return Data'!$B$7:$R$1700,6,0)</f>
        <v>8.6379999999999999</v>
      </c>
      <c r="G10" s="66">
        <f t="shared" si="1"/>
        <v>1</v>
      </c>
      <c r="H10" s="65">
        <f>VLOOKUP($A10,'Return Data'!$B$7:$R$1700,7,0)</f>
        <v>12.070600000000001</v>
      </c>
      <c r="I10" s="66">
        <f t="shared" si="2"/>
        <v>8</v>
      </c>
      <c r="J10" s="65">
        <f>VLOOKUP($A10,'Return Data'!$B$7:$R$1700,8,0)</f>
        <v>10.911199999999999</v>
      </c>
      <c r="K10" s="66">
        <f t="shared" si="3"/>
        <v>19</v>
      </c>
      <c r="L10" s="65">
        <f>VLOOKUP($A10,'Return Data'!$B$7:$R$1700,9,0)</f>
        <v>10.616899999999999</v>
      </c>
      <c r="M10" s="66">
        <f t="shared" si="4"/>
        <v>24</v>
      </c>
      <c r="N10" s="65">
        <f>VLOOKUP($A10,'Return Data'!$B$7:$R$1700,10,0)</f>
        <v>-21.802099999999999</v>
      </c>
      <c r="O10" s="66">
        <f t="shared" si="5"/>
        <v>25</v>
      </c>
      <c r="P10" s="65">
        <f>VLOOKUP($A10,'Return Data'!$B$7:$R$1700,11,0)</f>
        <v>-65.304400000000001</v>
      </c>
      <c r="Q10" s="66">
        <f t="shared" si="6"/>
        <v>27</v>
      </c>
      <c r="R10" s="65">
        <f>VLOOKUP($A10,'Return Data'!$B$7:$R$1700,12,0)</f>
        <v>-44.898000000000003</v>
      </c>
      <c r="S10" s="66">
        <f t="shared" si="7"/>
        <v>27</v>
      </c>
      <c r="T10" s="65">
        <f>VLOOKUP($A10,'Return Data'!$B$7:$R$1700,13,0)</f>
        <v>-35.500100000000003</v>
      </c>
      <c r="U10" s="66">
        <f t="shared" si="8"/>
        <v>27</v>
      </c>
      <c r="V10" s="65">
        <f>VLOOKUP($A10,'Return Data'!$B$7:$R$1700,17,0)</f>
        <v>-24.867100000000001</v>
      </c>
      <c r="W10" s="66">
        <f t="shared" si="9"/>
        <v>26</v>
      </c>
      <c r="X10" s="65">
        <f>VLOOKUP($A10,'Return Data'!$B$7:$R$1700,14,0)</f>
        <v>-15.4841</v>
      </c>
      <c r="Y10" s="66">
        <f t="shared" si="10"/>
        <v>26</v>
      </c>
      <c r="Z10" s="65">
        <f>VLOOKUP($A10,'Return Data'!$B$7:$R$1700,16,0)</f>
        <v>-1.2394000000000001</v>
      </c>
      <c r="AA10" s="67">
        <f t="shared" si="11"/>
        <v>26</v>
      </c>
    </row>
    <row r="11" spans="1:27" x14ac:dyDescent="0.3">
      <c r="A11" s="63" t="s">
        <v>1054</v>
      </c>
      <c r="B11" s="64">
        <f>VLOOKUP($A11,'Return Data'!$B$7:$R$1700,3,0)</f>
        <v>44026</v>
      </c>
      <c r="C11" s="65">
        <f>VLOOKUP($A11,'Return Data'!$B$7:$R$1700,4,0)</f>
        <v>32.5383</v>
      </c>
      <c r="D11" s="65">
        <f>VLOOKUP($A11,'Return Data'!$B$7:$R$1700,5,0)</f>
        <v>-1.7947</v>
      </c>
      <c r="E11" s="66">
        <f t="shared" si="0"/>
        <v>16</v>
      </c>
      <c r="F11" s="65">
        <f>VLOOKUP($A11,'Return Data'!$B$7:$R$1700,6,0)</f>
        <v>4.2647000000000004</v>
      </c>
      <c r="G11" s="66">
        <f t="shared" si="1"/>
        <v>8</v>
      </c>
      <c r="H11" s="65">
        <f>VLOOKUP($A11,'Return Data'!$B$7:$R$1700,7,0)</f>
        <v>11.3866</v>
      </c>
      <c r="I11" s="66">
        <f t="shared" si="2"/>
        <v>10</v>
      </c>
      <c r="J11" s="65">
        <f>VLOOKUP($A11,'Return Data'!$B$7:$R$1700,8,0)</f>
        <v>11.363</v>
      </c>
      <c r="K11" s="66">
        <f t="shared" si="3"/>
        <v>18</v>
      </c>
      <c r="L11" s="65">
        <f>VLOOKUP($A11,'Return Data'!$B$7:$R$1700,9,0)</f>
        <v>13.3598</v>
      </c>
      <c r="M11" s="66">
        <f t="shared" si="4"/>
        <v>17</v>
      </c>
      <c r="N11" s="65">
        <f>VLOOKUP($A11,'Return Data'!$B$7:$R$1700,10,0)</f>
        <v>12.6835</v>
      </c>
      <c r="O11" s="66">
        <f t="shared" si="5"/>
        <v>13</v>
      </c>
      <c r="P11" s="65">
        <f>VLOOKUP($A11,'Return Data'!$B$7:$R$1700,11,0)</f>
        <v>10.559900000000001</v>
      </c>
      <c r="Q11" s="66">
        <f t="shared" si="6"/>
        <v>2</v>
      </c>
      <c r="R11" s="65">
        <f>VLOOKUP($A11,'Return Data'!$B$7:$R$1700,12,0)</f>
        <v>9.5404</v>
      </c>
      <c r="S11" s="66">
        <f t="shared" si="7"/>
        <v>3</v>
      </c>
      <c r="T11" s="65">
        <f>VLOOKUP($A11,'Return Data'!$B$7:$R$1700,13,0)</f>
        <v>9.6087000000000007</v>
      </c>
      <c r="U11" s="66">
        <f t="shared" si="8"/>
        <v>5</v>
      </c>
      <c r="V11" s="65">
        <f>VLOOKUP($A11,'Return Data'!$B$7:$R$1700,17,0)</f>
        <v>8.7056000000000004</v>
      </c>
      <c r="W11" s="66">
        <f t="shared" si="9"/>
        <v>9</v>
      </c>
      <c r="X11" s="65">
        <f>VLOOKUP($A11,'Return Data'!$B$7:$R$1700,14,0)</f>
        <v>8.0959000000000003</v>
      </c>
      <c r="Y11" s="66">
        <f t="shared" si="10"/>
        <v>6</v>
      </c>
      <c r="Z11" s="65">
        <f>VLOOKUP($A11,'Return Data'!$B$7:$R$1700,16,0)</f>
        <v>8.6164000000000005</v>
      </c>
      <c r="AA11" s="67">
        <f t="shared" si="11"/>
        <v>6</v>
      </c>
    </row>
    <row r="12" spans="1:27" x14ac:dyDescent="0.3">
      <c r="A12" s="63" t="s">
        <v>1055</v>
      </c>
      <c r="B12" s="64">
        <f>VLOOKUP($A12,'Return Data'!$B$7:$R$1700,3,0)</f>
        <v>44026</v>
      </c>
      <c r="C12" s="65">
        <f>VLOOKUP($A12,'Return Data'!$B$7:$R$1700,4,0)</f>
        <v>32.734900000000003</v>
      </c>
      <c r="D12" s="65">
        <f>VLOOKUP($A12,'Return Data'!$B$7:$R$1700,5,0)</f>
        <v>-0.44600000000000001</v>
      </c>
      <c r="E12" s="66">
        <f t="shared" si="0"/>
        <v>13</v>
      </c>
      <c r="F12" s="65">
        <f>VLOOKUP($A12,'Return Data'!$B$7:$R$1700,6,0)</f>
        <v>1.9517</v>
      </c>
      <c r="G12" s="66">
        <f t="shared" si="1"/>
        <v>17</v>
      </c>
      <c r="H12" s="65">
        <f>VLOOKUP($A12,'Return Data'!$B$7:$R$1700,7,0)</f>
        <v>6.8265000000000002</v>
      </c>
      <c r="I12" s="66">
        <f t="shared" si="2"/>
        <v>21</v>
      </c>
      <c r="J12" s="65">
        <f>VLOOKUP($A12,'Return Data'!$B$7:$R$1700,8,0)</f>
        <v>9.7609999999999992</v>
      </c>
      <c r="K12" s="66">
        <f t="shared" si="3"/>
        <v>23</v>
      </c>
      <c r="L12" s="65">
        <f>VLOOKUP($A12,'Return Data'!$B$7:$R$1700,9,0)</f>
        <v>11.1892</v>
      </c>
      <c r="M12" s="66">
        <f t="shared" si="4"/>
        <v>23</v>
      </c>
      <c r="N12" s="65">
        <f>VLOOKUP($A12,'Return Data'!$B$7:$R$1700,10,0)</f>
        <v>11.990399999999999</v>
      </c>
      <c r="O12" s="66">
        <f t="shared" si="5"/>
        <v>17</v>
      </c>
      <c r="P12" s="65">
        <f>VLOOKUP($A12,'Return Data'!$B$7:$R$1700,11,0)</f>
        <v>8.6532</v>
      </c>
      <c r="Q12" s="66">
        <f t="shared" si="6"/>
        <v>18</v>
      </c>
      <c r="R12" s="65">
        <f>VLOOKUP($A12,'Return Data'!$B$7:$R$1700,12,0)</f>
        <v>7.9382000000000001</v>
      </c>
      <c r="S12" s="66">
        <f t="shared" si="7"/>
        <v>19</v>
      </c>
      <c r="T12" s="65">
        <f>VLOOKUP($A12,'Return Data'!$B$7:$R$1700,13,0)</f>
        <v>8.1643000000000008</v>
      </c>
      <c r="U12" s="66">
        <f t="shared" si="8"/>
        <v>18</v>
      </c>
      <c r="V12" s="65">
        <f>VLOOKUP($A12,'Return Data'!$B$7:$R$1700,17,0)</f>
        <v>8.2516999999999996</v>
      </c>
      <c r="W12" s="66">
        <f t="shared" si="9"/>
        <v>12</v>
      </c>
      <c r="X12" s="65">
        <f>VLOOKUP($A12,'Return Data'!$B$7:$R$1700,14,0)</f>
        <v>7.6612</v>
      </c>
      <c r="Y12" s="66">
        <f t="shared" si="10"/>
        <v>12</v>
      </c>
      <c r="Z12" s="65">
        <f>VLOOKUP($A12,'Return Data'!$B$7:$R$1700,16,0)</f>
        <v>8.3112999999999992</v>
      </c>
      <c r="AA12" s="67">
        <f t="shared" si="11"/>
        <v>13</v>
      </c>
    </row>
    <row r="13" spans="1:27" x14ac:dyDescent="0.3">
      <c r="A13" s="63" t="s">
        <v>1057</v>
      </c>
      <c r="B13" s="64">
        <f>VLOOKUP($A13,'Return Data'!$B$7:$R$1700,3,0)</f>
        <v>44026</v>
      </c>
      <c r="C13" s="65">
        <f>VLOOKUP($A13,'Return Data'!$B$7:$R$1700,4,0)</f>
        <v>15.360300000000001</v>
      </c>
      <c r="D13" s="65">
        <f>VLOOKUP($A13,'Return Data'!$B$7:$R$1700,5,0)</f>
        <v>1.6635</v>
      </c>
      <c r="E13" s="66">
        <f t="shared" si="0"/>
        <v>8</v>
      </c>
      <c r="F13" s="65">
        <f>VLOOKUP($A13,'Return Data'!$B$7:$R$1700,6,0)</f>
        <v>2.9117999999999999</v>
      </c>
      <c r="G13" s="66">
        <f t="shared" si="1"/>
        <v>14</v>
      </c>
      <c r="H13" s="65">
        <f>VLOOKUP($A13,'Return Data'!$B$7:$R$1700,7,0)</f>
        <v>7.7512999999999996</v>
      </c>
      <c r="I13" s="66">
        <f t="shared" si="2"/>
        <v>18</v>
      </c>
      <c r="J13" s="65">
        <f>VLOOKUP($A13,'Return Data'!$B$7:$R$1700,8,0)</f>
        <v>9.0269999999999992</v>
      </c>
      <c r="K13" s="66">
        <f t="shared" si="3"/>
        <v>24</v>
      </c>
      <c r="L13" s="65">
        <f>VLOOKUP($A13,'Return Data'!$B$7:$R$1700,9,0)</f>
        <v>11.2258</v>
      </c>
      <c r="M13" s="66">
        <f t="shared" si="4"/>
        <v>22</v>
      </c>
      <c r="N13" s="65">
        <f>VLOOKUP($A13,'Return Data'!$B$7:$R$1700,10,0)</f>
        <v>12.412800000000001</v>
      </c>
      <c r="O13" s="66">
        <f t="shared" si="5"/>
        <v>15</v>
      </c>
      <c r="P13" s="65">
        <f>VLOOKUP($A13,'Return Data'!$B$7:$R$1700,11,0)</f>
        <v>8.7649000000000008</v>
      </c>
      <c r="Q13" s="66">
        <f t="shared" si="6"/>
        <v>17</v>
      </c>
      <c r="R13" s="65">
        <f>VLOOKUP($A13,'Return Data'!$B$7:$R$1700,12,0)</f>
        <v>8.2431000000000001</v>
      </c>
      <c r="S13" s="66">
        <f t="shared" si="7"/>
        <v>17</v>
      </c>
      <c r="T13" s="65">
        <f>VLOOKUP($A13,'Return Data'!$B$7:$R$1700,13,0)</f>
        <v>9.8622999999999994</v>
      </c>
      <c r="U13" s="66">
        <f t="shared" si="8"/>
        <v>3</v>
      </c>
      <c r="V13" s="65">
        <f>VLOOKUP($A13,'Return Data'!$B$7:$R$1700,17,0)</f>
        <v>8.7972000000000001</v>
      </c>
      <c r="W13" s="66">
        <f t="shared" si="9"/>
        <v>6</v>
      </c>
      <c r="X13" s="65">
        <f>VLOOKUP($A13,'Return Data'!$B$7:$R$1700,14,0)</f>
        <v>8.0731000000000002</v>
      </c>
      <c r="Y13" s="66">
        <f t="shared" si="10"/>
        <v>7</v>
      </c>
      <c r="Z13" s="65">
        <f>VLOOKUP($A13,'Return Data'!$B$7:$R$1700,16,0)</f>
        <v>8.3519000000000005</v>
      </c>
      <c r="AA13" s="67">
        <f t="shared" si="11"/>
        <v>12</v>
      </c>
    </row>
    <row r="14" spans="1:27" x14ac:dyDescent="0.3">
      <c r="A14" s="63" t="s">
        <v>1059</v>
      </c>
      <c r="B14" s="64">
        <f>VLOOKUP($A14,'Return Data'!$B$7:$R$1700,3,0)</f>
        <v>44026</v>
      </c>
      <c r="C14" s="65">
        <f>VLOOKUP($A14,'Return Data'!$B$7:$R$1700,4,0)</f>
        <v>2032.8516</v>
      </c>
      <c r="D14" s="65">
        <f>VLOOKUP($A14,'Return Data'!$B$7:$R$1700,5,0)</f>
        <v>11.2667</v>
      </c>
      <c r="E14" s="66">
        <f t="shared" si="0"/>
        <v>2</v>
      </c>
      <c r="F14" s="65">
        <f>VLOOKUP($A14,'Return Data'!$B$7:$R$1700,6,0)</f>
        <v>-12.3856</v>
      </c>
      <c r="G14" s="66">
        <f t="shared" si="1"/>
        <v>27</v>
      </c>
      <c r="H14" s="65">
        <f>VLOOKUP($A14,'Return Data'!$B$7:$R$1700,7,0)</f>
        <v>-96.489199999999997</v>
      </c>
      <c r="I14" s="66">
        <f t="shared" si="2"/>
        <v>27</v>
      </c>
      <c r="J14" s="65">
        <f>VLOOKUP($A14,'Return Data'!$B$7:$R$1700,8,0)</f>
        <v>-162.44059999999999</v>
      </c>
      <c r="K14" s="66">
        <f t="shared" si="3"/>
        <v>26</v>
      </c>
      <c r="L14" s="65">
        <f>VLOOKUP($A14,'Return Data'!$B$7:$R$1700,9,0)</f>
        <v>-68.724999999999994</v>
      </c>
      <c r="M14" s="66">
        <f t="shared" si="4"/>
        <v>26</v>
      </c>
      <c r="N14" s="65">
        <f>VLOOKUP($A14,'Return Data'!$B$7:$R$1700,10,0)</f>
        <v>-23.678599999999999</v>
      </c>
      <c r="O14" s="66">
        <f t="shared" si="5"/>
        <v>26</v>
      </c>
      <c r="P14" s="65">
        <f>VLOOKUP($A14,'Return Data'!$B$7:$R$1700,11,0)</f>
        <v>-9.1343999999999994</v>
      </c>
      <c r="Q14" s="66">
        <f t="shared" si="6"/>
        <v>24</v>
      </c>
      <c r="R14" s="65">
        <f>VLOOKUP($A14,'Return Data'!$B$7:$R$1700,12,0)</f>
        <v>-3.7827999999999999</v>
      </c>
      <c r="S14" s="66">
        <f t="shared" si="7"/>
        <v>24</v>
      </c>
      <c r="T14" s="65">
        <f>VLOOKUP($A14,'Return Data'!$B$7:$R$1700,13,0)</f>
        <v>-0.7611</v>
      </c>
      <c r="U14" s="66">
        <f t="shared" si="8"/>
        <v>24</v>
      </c>
      <c r="V14" s="65">
        <f>VLOOKUP($A14,'Return Data'!$B$7:$R$1700,17,0)</f>
        <v>-2.6627999999999998</v>
      </c>
      <c r="W14" s="66">
        <f t="shared" si="9"/>
        <v>25</v>
      </c>
      <c r="X14" s="65">
        <f>VLOOKUP($A14,'Return Data'!$B$7:$R$1700,14,0)</f>
        <v>0.62909999999999999</v>
      </c>
      <c r="Y14" s="66">
        <f t="shared" si="10"/>
        <v>23</v>
      </c>
      <c r="Z14" s="65">
        <f>VLOOKUP($A14,'Return Data'!$B$7:$R$1700,16,0)</f>
        <v>4.0590999999999999</v>
      </c>
      <c r="AA14" s="67">
        <f t="shared" si="11"/>
        <v>25</v>
      </c>
    </row>
    <row r="15" spans="1:27" x14ac:dyDescent="0.3">
      <c r="A15" s="63" t="s">
        <v>1062</v>
      </c>
      <c r="B15" s="64">
        <f>VLOOKUP($A15,'Return Data'!$B$7:$R$1700,3,0)</f>
        <v>44026</v>
      </c>
      <c r="C15" s="65">
        <f>VLOOKUP($A15,'Return Data'!$B$7:$R$1700,4,0)</f>
        <v>15.504119890971101</v>
      </c>
      <c r="D15" s="65">
        <f>VLOOKUP($A15,'Return Data'!$B$7:$R$1700,5,0)</f>
        <v>8.6925000000000008</v>
      </c>
      <c r="E15" s="66">
        <f t="shared" si="0"/>
        <v>3</v>
      </c>
      <c r="F15" s="65">
        <f>VLOOKUP($A15,'Return Data'!$B$7:$R$1700,6,0)</f>
        <v>6.5225</v>
      </c>
      <c r="G15" s="66">
        <f t="shared" si="1"/>
        <v>3</v>
      </c>
      <c r="H15" s="65">
        <f>VLOOKUP($A15,'Return Data'!$B$7:$R$1700,7,0)</f>
        <v>17.022500000000001</v>
      </c>
      <c r="I15" s="66">
        <f t="shared" si="2"/>
        <v>3</v>
      </c>
      <c r="J15" s="65">
        <f>VLOOKUP($A15,'Return Data'!$B$7:$R$1700,8,0)</f>
        <v>21.067399999999999</v>
      </c>
      <c r="K15" s="66">
        <f t="shared" si="3"/>
        <v>7</v>
      </c>
      <c r="L15" s="65">
        <f>VLOOKUP($A15,'Return Data'!$B$7:$R$1700,9,0)</f>
        <v>18.1052</v>
      </c>
      <c r="M15" s="66">
        <f t="shared" si="4"/>
        <v>8</v>
      </c>
      <c r="N15" s="65">
        <f>VLOOKUP($A15,'Return Data'!$B$7:$R$1700,10,0)</f>
        <v>11.439500000000001</v>
      </c>
      <c r="O15" s="66">
        <f t="shared" si="5"/>
        <v>19</v>
      </c>
      <c r="P15" s="65">
        <f>VLOOKUP($A15,'Return Data'!$B$7:$R$1700,11,0)</f>
        <v>-10.881399999999999</v>
      </c>
      <c r="Q15" s="66">
        <f t="shared" si="6"/>
        <v>25</v>
      </c>
      <c r="R15" s="65">
        <f>VLOOKUP($A15,'Return Data'!$B$7:$R$1700,12,0)</f>
        <v>-7.8105000000000002</v>
      </c>
      <c r="S15" s="66">
        <f t="shared" si="7"/>
        <v>25</v>
      </c>
      <c r="T15" s="65">
        <f>VLOOKUP($A15,'Return Data'!$B$7:$R$1700,13,0)</f>
        <v>-4.6134000000000004</v>
      </c>
      <c r="U15" s="66">
        <f t="shared" si="8"/>
        <v>25</v>
      </c>
      <c r="V15" s="65">
        <f>VLOOKUP($A15,'Return Data'!$B$7:$R$1700,17,0)</f>
        <v>0.66490000000000005</v>
      </c>
      <c r="W15" s="66">
        <f t="shared" si="9"/>
        <v>22</v>
      </c>
      <c r="X15" s="65">
        <f>VLOOKUP($A15,'Return Data'!$B$7:$R$1700,14,0)</f>
        <v>2.2669999999999999</v>
      </c>
      <c r="Y15" s="66">
        <f t="shared" si="10"/>
        <v>22</v>
      </c>
      <c r="Z15" s="65">
        <f>VLOOKUP($A15,'Return Data'!$B$7:$R$1700,16,0)</f>
        <v>5.4866999999999999</v>
      </c>
      <c r="AA15" s="67">
        <f t="shared" si="11"/>
        <v>24</v>
      </c>
    </row>
    <row r="16" spans="1:27" x14ac:dyDescent="0.3">
      <c r="A16" s="63" t="s">
        <v>1068</v>
      </c>
      <c r="B16" s="64">
        <f>VLOOKUP($A16,'Return Data'!$B$7:$R$1700,3,0)</f>
        <v>44026</v>
      </c>
      <c r="C16" s="65">
        <f>VLOOKUP($A16,'Return Data'!$B$7:$R$1700,4,0)</f>
        <v>45.661200000000001</v>
      </c>
      <c r="D16" s="65">
        <f>VLOOKUP($A16,'Return Data'!$B$7:$R$1700,5,0)</f>
        <v>5.8362999999999996</v>
      </c>
      <c r="E16" s="66">
        <f t="shared" si="0"/>
        <v>4</v>
      </c>
      <c r="F16" s="65">
        <f>VLOOKUP($A16,'Return Data'!$B$7:$R$1700,6,0)</f>
        <v>2.0988000000000002</v>
      </c>
      <c r="G16" s="66">
        <f t="shared" si="1"/>
        <v>16</v>
      </c>
      <c r="H16" s="65">
        <f>VLOOKUP($A16,'Return Data'!$B$7:$R$1700,7,0)</f>
        <v>14.0151</v>
      </c>
      <c r="I16" s="66">
        <f t="shared" si="2"/>
        <v>4</v>
      </c>
      <c r="J16" s="65">
        <f>VLOOKUP($A16,'Return Data'!$B$7:$R$1700,8,0)</f>
        <v>17.578199999999999</v>
      </c>
      <c r="K16" s="66">
        <f t="shared" si="3"/>
        <v>8</v>
      </c>
      <c r="L16" s="65">
        <f>VLOOKUP($A16,'Return Data'!$B$7:$R$1700,9,0)</f>
        <v>18.854399999999998</v>
      </c>
      <c r="M16" s="66">
        <f t="shared" si="4"/>
        <v>7</v>
      </c>
      <c r="N16" s="65">
        <f>VLOOKUP($A16,'Return Data'!$B$7:$R$1700,10,0)</f>
        <v>13.928699999999999</v>
      </c>
      <c r="O16" s="66">
        <f t="shared" si="5"/>
        <v>6</v>
      </c>
      <c r="P16" s="65">
        <f>VLOOKUP($A16,'Return Data'!$B$7:$R$1700,11,0)</f>
        <v>9.9106000000000005</v>
      </c>
      <c r="Q16" s="66">
        <f t="shared" si="6"/>
        <v>7</v>
      </c>
      <c r="R16" s="65">
        <f>VLOOKUP($A16,'Return Data'!$B$7:$R$1700,12,0)</f>
        <v>8.9809999999999999</v>
      </c>
      <c r="S16" s="66">
        <f t="shared" si="7"/>
        <v>7</v>
      </c>
      <c r="T16" s="65">
        <f>VLOOKUP($A16,'Return Data'!$B$7:$R$1700,13,0)</f>
        <v>9.0002999999999993</v>
      </c>
      <c r="U16" s="66">
        <f t="shared" si="8"/>
        <v>11</v>
      </c>
      <c r="V16" s="65">
        <f>VLOOKUP($A16,'Return Data'!$B$7:$R$1700,17,0)</f>
        <v>8.7601999999999993</v>
      </c>
      <c r="W16" s="66">
        <f t="shared" si="9"/>
        <v>7</v>
      </c>
      <c r="X16" s="65">
        <f>VLOOKUP($A16,'Return Data'!$B$7:$R$1700,14,0)</f>
        <v>7.9729999999999999</v>
      </c>
      <c r="Y16" s="66">
        <f t="shared" si="10"/>
        <v>10</v>
      </c>
      <c r="Z16" s="65">
        <f>VLOOKUP($A16,'Return Data'!$B$7:$R$1700,16,0)</f>
        <v>8.5211000000000006</v>
      </c>
      <c r="AA16" s="67">
        <f t="shared" si="11"/>
        <v>8</v>
      </c>
    </row>
    <row r="17" spans="1:27" x14ac:dyDescent="0.3">
      <c r="A17" s="63" t="s">
        <v>1070</v>
      </c>
      <c r="B17" s="64">
        <f>VLOOKUP($A17,'Return Data'!$B$7:$R$1700,3,0)</f>
        <v>44026</v>
      </c>
      <c r="C17" s="65">
        <f>VLOOKUP($A17,'Return Data'!$B$7:$R$1700,4,0)</f>
        <v>16.663900000000002</v>
      </c>
      <c r="D17" s="65">
        <f>VLOOKUP($A17,'Return Data'!$B$7:$R$1700,5,0)</f>
        <v>-7.0077999999999996</v>
      </c>
      <c r="E17" s="66">
        <f t="shared" si="0"/>
        <v>27</v>
      </c>
      <c r="F17" s="65">
        <f>VLOOKUP($A17,'Return Data'!$B$7:$R$1700,6,0)</f>
        <v>1.2596000000000001</v>
      </c>
      <c r="G17" s="66">
        <f t="shared" si="1"/>
        <v>22</v>
      </c>
      <c r="H17" s="65">
        <f>VLOOKUP($A17,'Return Data'!$B$7:$R$1700,7,0)</f>
        <v>6.7049000000000003</v>
      </c>
      <c r="I17" s="66">
        <f t="shared" si="2"/>
        <v>22</v>
      </c>
      <c r="J17" s="65">
        <f>VLOOKUP($A17,'Return Data'!$B$7:$R$1700,8,0)</f>
        <v>210.5505</v>
      </c>
      <c r="K17" s="66">
        <f t="shared" si="3"/>
        <v>2</v>
      </c>
      <c r="L17" s="65">
        <f>VLOOKUP($A17,'Return Data'!$B$7:$R$1700,9,0)</f>
        <v>102.06950000000001</v>
      </c>
      <c r="M17" s="66">
        <f t="shared" si="4"/>
        <v>2</v>
      </c>
      <c r="N17" s="65">
        <f>VLOOKUP($A17,'Return Data'!$B$7:$R$1700,10,0)</f>
        <v>2.0388999999999999</v>
      </c>
      <c r="O17" s="66">
        <f t="shared" si="5"/>
        <v>23</v>
      </c>
      <c r="P17" s="65">
        <f>VLOOKUP($A17,'Return Data'!$B$7:$R$1700,11,0)</f>
        <v>2.8451</v>
      </c>
      <c r="Q17" s="66">
        <f t="shared" si="6"/>
        <v>22</v>
      </c>
      <c r="R17" s="65">
        <f>VLOOKUP($A17,'Return Data'!$B$7:$R$1700,12,0)</f>
        <v>4.04</v>
      </c>
      <c r="S17" s="66">
        <f t="shared" si="7"/>
        <v>22</v>
      </c>
      <c r="T17" s="65">
        <f>VLOOKUP($A17,'Return Data'!$B$7:$R$1700,13,0)</f>
        <v>5.1820000000000004</v>
      </c>
      <c r="U17" s="66">
        <f t="shared" si="8"/>
        <v>21</v>
      </c>
      <c r="V17" s="65">
        <f>VLOOKUP($A17,'Return Data'!$B$7:$R$1700,17,0)</f>
        <v>1.6728000000000001</v>
      </c>
      <c r="W17" s="66">
        <f t="shared" si="9"/>
        <v>21</v>
      </c>
      <c r="X17" s="65">
        <f>VLOOKUP($A17,'Return Data'!$B$7:$R$1700,14,0)</f>
        <v>3.3248000000000002</v>
      </c>
      <c r="Y17" s="66">
        <f t="shared" si="10"/>
        <v>21</v>
      </c>
      <c r="Z17" s="65">
        <f>VLOOKUP($A17,'Return Data'!$B$7:$R$1700,16,0)</f>
        <v>6.6886000000000001</v>
      </c>
      <c r="AA17" s="67">
        <f t="shared" si="11"/>
        <v>21</v>
      </c>
    </row>
    <row r="18" spans="1:27" x14ac:dyDescent="0.3">
      <c r="A18" s="63" t="s">
        <v>1072</v>
      </c>
      <c r="B18" s="64">
        <f>VLOOKUP($A18,'Return Data'!$B$7:$R$1700,3,0)</f>
        <v>44026</v>
      </c>
      <c r="C18" s="65">
        <f>VLOOKUP($A18,'Return Data'!$B$7:$R$1700,4,0)</f>
        <v>404.84679999999997</v>
      </c>
      <c r="D18" s="65">
        <f>VLOOKUP($A18,'Return Data'!$B$7:$R$1700,5,0)</f>
        <v>-2.7134999999999998</v>
      </c>
      <c r="E18" s="66">
        <f t="shared" si="0"/>
        <v>21</v>
      </c>
      <c r="F18" s="65">
        <f>VLOOKUP($A18,'Return Data'!$B$7:$R$1700,6,0)</f>
        <v>3.9596</v>
      </c>
      <c r="G18" s="66">
        <f t="shared" si="1"/>
        <v>10</v>
      </c>
      <c r="H18" s="65">
        <f>VLOOKUP($A18,'Return Data'!$B$7:$R$1700,7,0)</f>
        <v>12.7912</v>
      </c>
      <c r="I18" s="66">
        <f t="shared" si="2"/>
        <v>5</v>
      </c>
      <c r="J18" s="65">
        <f>VLOOKUP($A18,'Return Data'!$B$7:$R$1700,8,0)</f>
        <v>17.348299999999998</v>
      </c>
      <c r="K18" s="66">
        <f t="shared" si="3"/>
        <v>9</v>
      </c>
      <c r="L18" s="65">
        <f>VLOOKUP($A18,'Return Data'!$B$7:$R$1700,9,0)</f>
        <v>19.353200000000001</v>
      </c>
      <c r="M18" s="66">
        <f t="shared" si="4"/>
        <v>6</v>
      </c>
      <c r="N18" s="65">
        <f>VLOOKUP($A18,'Return Data'!$B$7:$R$1700,10,0)</f>
        <v>15.581200000000001</v>
      </c>
      <c r="O18" s="66">
        <f t="shared" si="5"/>
        <v>3</v>
      </c>
      <c r="P18" s="65">
        <f>VLOOKUP($A18,'Return Data'!$B$7:$R$1700,11,0)</f>
        <v>10.034800000000001</v>
      </c>
      <c r="Q18" s="66">
        <f t="shared" si="6"/>
        <v>5</v>
      </c>
      <c r="R18" s="65">
        <f>VLOOKUP($A18,'Return Data'!$B$7:$R$1700,12,0)</f>
        <v>9.3859999999999992</v>
      </c>
      <c r="S18" s="66">
        <f t="shared" si="7"/>
        <v>5</v>
      </c>
      <c r="T18" s="65">
        <f>VLOOKUP($A18,'Return Data'!$B$7:$R$1700,13,0)</f>
        <v>9.2495999999999992</v>
      </c>
      <c r="U18" s="66">
        <f t="shared" si="8"/>
        <v>7</v>
      </c>
      <c r="V18" s="65">
        <f>VLOOKUP($A18,'Return Data'!$B$7:$R$1700,17,0)</f>
        <v>8.9717000000000002</v>
      </c>
      <c r="W18" s="66">
        <f t="shared" si="9"/>
        <v>5</v>
      </c>
      <c r="X18" s="65">
        <f>VLOOKUP($A18,'Return Data'!$B$7:$R$1700,14,0)</f>
        <v>8.1805000000000003</v>
      </c>
      <c r="Y18" s="66">
        <f t="shared" si="10"/>
        <v>4</v>
      </c>
      <c r="Z18" s="65">
        <f>VLOOKUP($A18,'Return Data'!$B$7:$R$1700,16,0)</f>
        <v>8.7941000000000003</v>
      </c>
      <c r="AA18" s="67">
        <f t="shared" si="11"/>
        <v>3</v>
      </c>
    </row>
    <row r="19" spans="1:27" x14ac:dyDescent="0.3">
      <c r="A19" s="63" t="s">
        <v>1073</v>
      </c>
      <c r="B19" s="64">
        <f>VLOOKUP($A19,'Return Data'!$B$7:$R$1700,3,0)</f>
        <v>44026</v>
      </c>
      <c r="C19" s="65">
        <f>VLOOKUP($A19,'Return Data'!$B$7:$R$1700,4,0)</f>
        <v>29.788499999999999</v>
      </c>
      <c r="D19" s="65">
        <f>VLOOKUP($A19,'Return Data'!$B$7:$R$1700,5,0)</f>
        <v>-4.1656000000000004</v>
      </c>
      <c r="E19" s="66">
        <f t="shared" si="0"/>
        <v>25</v>
      </c>
      <c r="F19" s="65">
        <f>VLOOKUP($A19,'Return Data'!$B$7:$R$1700,6,0)</f>
        <v>0.58209999999999995</v>
      </c>
      <c r="G19" s="66">
        <f t="shared" si="1"/>
        <v>23</v>
      </c>
      <c r="H19" s="65">
        <f>VLOOKUP($A19,'Return Data'!$B$7:$R$1700,7,0)</f>
        <v>5.8880999999999997</v>
      </c>
      <c r="I19" s="66">
        <f t="shared" si="2"/>
        <v>23</v>
      </c>
      <c r="J19" s="65">
        <f>VLOOKUP($A19,'Return Data'!$B$7:$R$1700,8,0)</f>
        <v>10.5716</v>
      </c>
      <c r="K19" s="66">
        <f t="shared" si="3"/>
        <v>21</v>
      </c>
      <c r="L19" s="65">
        <f>VLOOKUP($A19,'Return Data'!$B$7:$R$1700,9,0)</f>
        <v>14.267300000000001</v>
      </c>
      <c r="M19" s="66">
        <f t="shared" si="4"/>
        <v>14</v>
      </c>
      <c r="N19" s="65">
        <f>VLOOKUP($A19,'Return Data'!$B$7:$R$1700,10,0)</f>
        <v>13.0509</v>
      </c>
      <c r="O19" s="66">
        <f t="shared" si="5"/>
        <v>11</v>
      </c>
      <c r="P19" s="65">
        <f>VLOOKUP($A19,'Return Data'!$B$7:$R$1700,11,0)</f>
        <v>9.4138999999999999</v>
      </c>
      <c r="Q19" s="66">
        <f t="shared" si="6"/>
        <v>12</v>
      </c>
      <c r="R19" s="65">
        <f>VLOOKUP($A19,'Return Data'!$B$7:$R$1700,12,0)</f>
        <v>8.6021000000000001</v>
      </c>
      <c r="S19" s="66">
        <f t="shared" si="7"/>
        <v>15</v>
      </c>
      <c r="T19" s="65">
        <f>VLOOKUP($A19,'Return Data'!$B$7:$R$1700,13,0)</f>
        <v>8.7588000000000008</v>
      </c>
      <c r="U19" s="66">
        <f t="shared" si="8"/>
        <v>15</v>
      </c>
      <c r="V19" s="65">
        <f>VLOOKUP($A19,'Return Data'!$B$7:$R$1700,17,0)</f>
        <v>8.6931999999999992</v>
      </c>
      <c r="W19" s="66">
        <f t="shared" si="9"/>
        <v>10</v>
      </c>
      <c r="X19" s="65">
        <f>VLOOKUP($A19,'Return Data'!$B$7:$R$1700,14,0)</f>
        <v>7.9649000000000001</v>
      </c>
      <c r="Y19" s="66">
        <f t="shared" si="10"/>
        <v>11</v>
      </c>
      <c r="Z19" s="65">
        <f>VLOOKUP($A19,'Return Data'!$B$7:$R$1700,16,0)</f>
        <v>8.6312999999999995</v>
      </c>
      <c r="AA19" s="67">
        <f t="shared" si="11"/>
        <v>5</v>
      </c>
    </row>
    <row r="20" spans="1:27" x14ac:dyDescent="0.3">
      <c r="A20" s="63" t="s">
        <v>1076</v>
      </c>
      <c r="B20" s="64">
        <f>VLOOKUP($A20,'Return Data'!$B$7:$R$1700,3,0)</f>
        <v>44026</v>
      </c>
      <c r="C20" s="65">
        <f>VLOOKUP($A20,'Return Data'!$B$7:$R$1700,4,0)</f>
        <v>2957.8076999999998</v>
      </c>
      <c r="D20" s="65">
        <f>VLOOKUP($A20,'Return Data'!$B$7:$R$1700,5,0)</f>
        <v>-2.6751999999999998</v>
      </c>
      <c r="E20" s="66">
        <f t="shared" si="0"/>
        <v>20</v>
      </c>
      <c r="F20" s="65">
        <f>VLOOKUP($A20,'Return Data'!$B$7:$R$1700,6,0)</f>
        <v>1.3209</v>
      </c>
      <c r="G20" s="66">
        <f t="shared" si="1"/>
        <v>19</v>
      </c>
      <c r="H20" s="65">
        <f>VLOOKUP($A20,'Return Data'!$B$7:$R$1700,7,0)</f>
        <v>6.9261999999999997</v>
      </c>
      <c r="I20" s="66">
        <f t="shared" si="2"/>
        <v>20</v>
      </c>
      <c r="J20" s="65">
        <f>VLOOKUP($A20,'Return Data'!$B$7:$R$1700,8,0)</f>
        <v>11.9214</v>
      </c>
      <c r="K20" s="66">
        <f t="shared" si="3"/>
        <v>16</v>
      </c>
      <c r="L20" s="65">
        <f>VLOOKUP($A20,'Return Data'!$B$7:$R$1700,9,0)</f>
        <v>13.0076</v>
      </c>
      <c r="M20" s="66">
        <f t="shared" si="4"/>
        <v>18</v>
      </c>
      <c r="N20" s="65">
        <f>VLOOKUP($A20,'Return Data'!$B$7:$R$1700,10,0)</f>
        <v>13.763299999999999</v>
      </c>
      <c r="O20" s="66">
        <f t="shared" si="5"/>
        <v>7</v>
      </c>
      <c r="P20" s="65">
        <f>VLOOKUP($A20,'Return Data'!$B$7:$R$1700,11,0)</f>
        <v>9.4483999999999995</v>
      </c>
      <c r="Q20" s="66">
        <f t="shared" si="6"/>
        <v>10</v>
      </c>
      <c r="R20" s="65">
        <f>VLOOKUP($A20,'Return Data'!$B$7:$R$1700,12,0)</f>
        <v>8.8392999999999997</v>
      </c>
      <c r="S20" s="66">
        <f t="shared" si="7"/>
        <v>11</v>
      </c>
      <c r="T20" s="65">
        <f>VLOOKUP($A20,'Return Data'!$B$7:$R$1700,13,0)</f>
        <v>9.1309000000000005</v>
      </c>
      <c r="U20" s="66">
        <f t="shared" si="8"/>
        <v>9</v>
      </c>
      <c r="V20" s="65">
        <f>VLOOKUP($A20,'Return Data'!$B$7:$R$1700,17,0)</f>
        <v>9.0335999999999999</v>
      </c>
      <c r="W20" s="66">
        <f t="shared" si="9"/>
        <v>4</v>
      </c>
      <c r="X20" s="65">
        <f>VLOOKUP($A20,'Return Data'!$B$7:$R$1700,14,0)</f>
        <v>8.1723999999999997</v>
      </c>
      <c r="Y20" s="66">
        <f t="shared" si="10"/>
        <v>5</v>
      </c>
      <c r="Z20" s="65">
        <f>VLOOKUP($A20,'Return Data'!$B$7:$R$1700,16,0)</f>
        <v>8.5914999999999999</v>
      </c>
      <c r="AA20" s="67">
        <f t="shared" si="11"/>
        <v>7</v>
      </c>
    </row>
    <row r="21" spans="1:27" x14ac:dyDescent="0.3">
      <c r="A21" s="63" t="s">
        <v>1078</v>
      </c>
      <c r="B21" s="64">
        <f>VLOOKUP($A21,'Return Data'!$B$7:$R$1700,3,0)</f>
        <v>44026</v>
      </c>
      <c r="C21" s="65">
        <f>VLOOKUP($A21,'Return Data'!$B$7:$R$1700,4,0)</f>
        <v>28.712599999999998</v>
      </c>
      <c r="D21" s="65">
        <f>VLOOKUP($A21,'Return Data'!$B$7:$R$1700,5,0)</f>
        <v>-0.50849999999999995</v>
      </c>
      <c r="E21" s="66">
        <f t="shared" si="0"/>
        <v>14</v>
      </c>
      <c r="F21" s="65">
        <f>VLOOKUP($A21,'Return Data'!$B$7:$R$1700,6,0)</f>
        <v>1.3031999999999999</v>
      </c>
      <c r="G21" s="66">
        <f t="shared" si="1"/>
        <v>20</v>
      </c>
      <c r="H21" s="65">
        <f>VLOOKUP($A21,'Return Data'!$B$7:$R$1700,7,0)</f>
        <v>5.6904000000000003</v>
      </c>
      <c r="I21" s="66">
        <f t="shared" si="2"/>
        <v>24</v>
      </c>
      <c r="J21" s="65">
        <f>VLOOKUP($A21,'Return Data'!$B$7:$R$1700,8,0)</f>
        <v>525.98109999999997</v>
      </c>
      <c r="K21" s="66">
        <f t="shared" si="3"/>
        <v>1</v>
      </c>
      <c r="L21" s="65">
        <f>VLOOKUP($A21,'Return Data'!$B$7:$R$1700,9,0)</f>
        <v>238.74780000000001</v>
      </c>
      <c r="M21" s="66">
        <f t="shared" si="4"/>
        <v>1</v>
      </c>
      <c r="N21" s="65">
        <f>VLOOKUP($A21,'Return Data'!$B$7:$R$1700,10,0)</f>
        <v>90.988399999999999</v>
      </c>
      <c r="O21" s="66">
        <f t="shared" si="5"/>
        <v>1</v>
      </c>
      <c r="P21" s="65">
        <f>VLOOKUP($A21,'Return Data'!$B$7:$R$1700,11,0)</f>
        <v>48.506399999999999</v>
      </c>
      <c r="Q21" s="66">
        <f t="shared" si="6"/>
        <v>1</v>
      </c>
      <c r="R21" s="65">
        <f>VLOOKUP($A21,'Return Data'!$B$7:$R$1700,12,0)</f>
        <v>27.5458</v>
      </c>
      <c r="S21" s="66">
        <f t="shared" si="7"/>
        <v>1</v>
      </c>
      <c r="T21" s="65">
        <f>VLOOKUP($A21,'Return Data'!$B$7:$R$1700,13,0)</f>
        <v>18.158100000000001</v>
      </c>
      <c r="U21" s="66">
        <f t="shared" si="8"/>
        <v>1</v>
      </c>
      <c r="V21" s="65">
        <f>VLOOKUP($A21,'Return Data'!$B$7:$R$1700,17,0)</f>
        <v>6.4794</v>
      </c>
      <c r="W21" s="66">
        <f t="shared" si="9"/>
        <v>17</v>
      </c>
      <c r="X21" s="65">
        <f>VLOOKUP($A21,'Return Data'!$B$7:$R$1700,14,0)</f>
        <v>6.4596</v>
      </c>
      <c r="Y21" s="66">
        <f t="shared" si="10"/>
        <v>17</v>
      </c>
      <c r="Z21" s="65">
        <f>VLOOKUP($A21,'Return Data'!$B$7:$R$1700,16,0)</f>
        <v>7.8154000000000003</v>
      </c>
      <c r="AA21" s="67">
        <f t="shared" si="11"/>
        <v>16</v>
      </c>
    </row>
    <row r="22" spans="1:27" x14ac:dyDescent="0.3">
      <c r="A22" s="63" t="s">
        <v>1080</v>
      </c>
      <c r="B22" s="64">
        <f>VLOOKUP($A22,'Return Data'!$B$7:$R$1700,3,0)</f>
        <v>44026</v>
      </c>
      <c r="C22" s="65">
        <f>VLOOKUP($A22,'Return Data'!$B$7:$R$1700,4,0)</f>
        <v>2673.7498000000001</v>
      </c>
      <c r="D22" s="65">
        <f>VLOOKUP($A22,'Return Data'!$B$7:$R$1700,5,0)</f>
        <v>-0.3972</v>
      </c>
      <c r="E22" s="66">
        <f t="shared" si="0"/>
        <v>12</v>
      </c>
      <c r="F22" s="65">
        <f>VLOOKUP($A22,'Return Data'!$B$7:$R$1700,6,0)</f>
        <v>4.7073</v>
      </c>
      <c r="G22" s="66">
        <f t="shared" si="1"/>
        <v>5</v>
      </c>
      <c r="H22" s="65">
        <f>VLOOKUP($A22,'Return Data'!$B$7:$R$1700,7,0)</f>
        <v>12.5824</v>
      </c>
      <c r="I22" s="66">
        <f t="shared" si="2"/>
        <v>6</v>
      </c>
      <c r="J22" s="65">
        <f>VLOOKUP($A22,'Return Data'!$B$7:$R$1700,8,0)</f>
        <v>13.939500000000001</v>
      </c>
      <c r="K22" s="66">
        <f t="shared" si="3"/>
        <v>11</v>
      </c>
      <c r="L22" s="65">
        <f>VLOOKUP($A22,'Return Data'!$B$7:$R$1700,9,0)</f>
        <v>17.566299999999998</v>
      </c>
      <c r="M22" s="66">
        <f t="shared" si="4"/>
        <v>10</v>
      </c>
      <c r="N22" s="65">
        <f>VLOOKUP($A22,'Return Data'!$B$7:$R$1700,10,0)</f>
        <v>14.63</v>
      </c>
      <c r="O22" s="66">
        <f t="shared" si="5"/>
        <v>4</v>
      </c>
      <c r="P22" s="65">
        <f>VLOOKUP($A22,'Return Data'!$B$7:$R$1700,11,0)</f>
        <v>10.5129</v>
      </c>
      <c r="Q22" s="66">
        <f t="shared" si="6"/>
        <v>3</v>
      </c>
      <c r="R22" s="65">
        <f>VLOOKUP($A22,'Return Data'!$B$7:$R$1700,12,0)</f>
        <v>9.9718999999999998</v>
      </c>
      <c r="S22" s="66">
        <f t="shared" si="7"/>
        <v>2</v>
      </c>
      <c r="T22" s="65">
        <f>VLOOKUP($A22,'Return Data'!$B$7:$R$1700,13,0)</f>
        <v>10.162699999999999</v>
      </c>
      <c r="U22" s="66">
        <f t="shared" si="8"/>
        <v>2</v>
      </c>
      <c r="V22" s="65">
        <f>VLOOKUP($A22,'Return Data'!$B$7:$R$1700,17,0)</f>
        <v>9.3764000000000003</v>
      </c>
      <c r="W22" s="66">
        <f t="shared" si="9"/>
        <v>1</v>
      </c>
      <c r="X22" s="65">
        <f>VLOOKUP($A22,'Return Data'!$B$7:$R$1700,14,0)</f>
        <v>8.7238000000000007</v>
      </c>
      <c r="Y22" s="66">
        <f t="shared" si="10"/>
        <v>1</v>
      </c>
      <c r="Z22" s="65">
        <f>VLOOKUP($A22,'Return Data'!$B$7:$R$1700,16,0)</f>
        <v>9.0138999999999996</v>
      </c>
      <c r="AA22" s="67">
        <f t="shared" si="11"/>
        <v>1</v>
      </c>
    </row>
    <row r="23" spans="1:27" x14ac:dyDescent="0.3">
      <c r="A23" s="63" t="s">
        <v>1081</v>
      </c>
      <c r="B23" s="64">
        <f>VLOOKUP($A23,'Return Data'!$B$7:$R$1700,3,0)</f>
        <v>44026</v>
      </c>
      <c r="C23" s="65">
        <f>VLOOKUP($A23,'Return Data'!$B$7:$R$1700,4,0)</f>
        <v>22.092099999999999</v>
      </c>
      <c r="D23" s="65">
        <f>VLOOKUP($A23,'Return Data'!$B$7:$R$1700,5,0)</f>
        <v>-2.4781</v>
      </c>
      <c r="E23" s="66">
        <f t="shared" si="0"/>
        <v>19</v>
      </c>
      <c r="F23" s="65">
        <f>VLOOKUP($A23,'Return Data'!$B$7:$R$1700,6,0)</f>
        <v>1.5698000000000001</v>
      </c>
      <c r="G23" s="66">
        <f t="shared" si="1"/>
        <v>18</v>
      </c>
      <c r="H23" s="65">
        <f>VLOOKUP($A23,'Return Data'!$B$7:$R$1700,7,0)</f>
        <v>12.4208</v>
      </c>
      <c r="I23" s="66">
        <f t="shared" si="2"/>
        <v>7</v>
      </c>
      <c r="J23" s="65">
        <f>VLOOKUP($A23,'Return Data'!$B$7:$R$1700,8,0)</f>
        <v>65.087900000000005</v>
      </c>
      <c r="K23" s="66">
        <f t="shared" si="3"/>
        <v>4</v>
      </c>
      <c r="L23" s="65">
        <f>VLOOKUP($A23,'Return Data'!$B$7:$R$1700,9,0)</f>
        <v>37.323900000000002</v>
      </c>
      <c r="M23" s="66">
        <f t="shared" si="4"/>
        <v>4</v>
      </c>
      <c r="N23" s="65">
        <f>VLOOKUP($A23,'Return Data'!$B$7:$R$1700,10,0)</f>
        <v>12.347300000000001</v>
      </c>
      <c r="O23" s="66">
        <f t="shared" si="5"/>
        <v>16</v>
      </c>
      <c r="P23" s="65">
        <f>VLOOKUP($A23,'Return Data'!$B$7:$R$1700,11,0)</f>
        <v>8.6473999999999993</v>
      </c>
      <c r="Q23" s="66">
        <f t="shared" si="6"/>
        <v>19</v>
      </c>
      <c r="R23" s="65">
        <f>VLOOKUP($A23,'Return Data'!$B$7:$R$1700,12,0)</f>
        <v>8.7364999999999995</v>
      </c>
      <c r="S23" s="66">
        <f t="shared" si="7"/>
        <v>13</v>
      </c>
      <c r="T23" s="65">
        <f>VLOOKUP($A23,'Return Data'!$B$7:$R$1700,13,0)</f>
        <v>8.1937999999999995</v>
      </c>
      <c r="U23" s="66">
        <f t="shared" si="8"/>
        <v>17</v>
      </c>
      <c r="V23" s="65">
        <f>VLOOKUP($A23,'Return Data'!$B$7:$R$1700,17,0)</f>
        <v>7.0624000000000002</v>
      </c>
      <c r="W23" s="66">
        <f t="shared" si="9"/>
        <v>15</v>
      </c>
      <c r="X23" s="65">
        <f>VLOOKUP($A23,'Return Data'!$B$7:$R$1700,14,0)</f>
        <v>6.8586999999999998</v>
      </c>
      <c r="Y23" s="66">
        <f t="shared" si="10"/>
        <v>15</v>
      </c>
      <c r="Z23" s="65">
        <f>VLOOKUP($A23,'Return Data'!$B$7:$R$1700,16,0)</f>
        <v>8.4734999999999996</v>
      </c>
      <c r="AA23" s="67">
        <f t="shared" si="11"/>
        <v>10</v>
      </c>
    </row>
    <row r="24" spans="1:27" x14ac:dyDescent="0.3">
      <c r="A24" s="63" t="s">
        <v>1084</v>
      </c>
      <c r="B24" s="64">
        <f>VLOOKUP($A24,'Return Data'!$B$7:$R$1700,3,0)</f>
        <v>44026</v>
      </c>
      <c r="C24" s="65">
        <f>VLOOKUP($A24,'Return Data'!$B$7:$R$1700,4,0)</f>
        <v>31.975200000000001</v>
      </c>
      <c r="D24" s="65">
        <f>VLOOKUP($A24,'Return Data'!$B$7:$R$1700,5,0)</f>
        <v>-3.6524999999999999</v>
      </c>
      <c r="E24" s="66">
        <f t="shared" si="0"/>
        <v>23</v>
      </c>
      <c r="F24" s="65">
        <f>VLOOKUP($A24,'Return Data'!$B$7:$R$1700,6,0)</f>
        <v>3.5972</v>
      </c>
      <c r="G24" s="66">
        <f t="shared" si="1"/>
        <v>12</v>
      </c>
      <c r="H24" s="65">
        <f>VLOOKUP($A24,'Return Data'!$B$7:$R$1700,7,0)</f>
        <v>55.590899999999998</v>
      </c>
      <c r="I24" s="66">
        <f t="shared" si="2"/>
        <v>1</v>
      </c>
      <c r="J24" s="65">
        <f>VLOOKUP($A24,'Return Data'!$B$7:$R$1700,8,0)</f>
        <v>35.613999999999997</v>
      </c>
      <c r="K24" s="66">
        <f t="shared" si="3"/>
        <v>5</v>
      </c>
      <c r="L24" s="65">
        <f>VLOOKUP($A24,'Return Data'!$B$7:$R$1700,9,0)</f>
        <v>23.3262</v>
      </c>
      <c r="M24" s="66">
        <f t="shared" si="4"/>
        <v>5</v>
      </c>
      <c r="N24" s="65">
        <f>VLOOKUP($A24,'Return Data'!$B$7:$R$1700,10,0)</f>
        <v>15.644</v>
      </c>
      <c r="O24" s="66">
        <f t="shared" si="5"/>
        <v>2</v>
      </c>
      <c r="P24" s="65">
        <f>VLOOKUP($A24,'Return Data'!$B$7:$R$1700,11,0)</f>
        <v>9.9415999999999993</v>
      </c>
      <c r="Q24" s="66">
        <f t="shared" si="6"/>
        <v>6</v>
      </c>
      <c r="R24" s="65">
        <f>VLOOKUP($A24,'Return Data'!$B$7:$R$1700,12,0)</f>
        <v>9.0770999999999997</v>
      </c>
      <c r="S24" s="66">
        <f t="shared" si="7"/>
        <v>6</v>
      </c>
      <c r="T24" s="65">
        <f>VLOOKUP($A24,'Return Data'!$B$7:$R$1700,13,0)</f>
        <v>9.0289999999999999</v>
      </c>
      <c r="U24" s="66">
        <f t="shared" si="8"/>
        <v>10</v>
      </c>
      <c r="V24" s="65">
        <f>VLOOKUP($A24,'Return Data'!$B$7:$R$1700,17,0)</f>
        <v>6.5541</v>
      </c>
      <c r="W24" s="66">
        <f t="shared" si="9"/>
        <v>16</v>
      </c>
      <c r="X24" s="65">
        <f>VLOOKUP($A24,'Return Data'!$B$7:$R$1700,14,0)</f>
        <v>6.7281000000000004</v>
      </c>
      <c r="Y24" s="66">
        <f t="shared" si="10"/>
        <v>16</v>
      </c>
      <c r="Z24" s="65">
        <f>VLOOKUP($A24,'Return Data'!$B$7:$R$1700,16,0)</f>
        <v>8.0134000000000007</v>
      </c>
      <c r="AA24" s="67">
        <f t="shared" si="11"/>
        <v>15</v>
      </c>
    </row>
    <row r="25" spans="1:27" x14ac:dyDescent="0.3">
      <c r="A25" s="63" t="s">
        <v>1085</v>
      </c>
      <c r="B25" s="64">
        <f>VLOOKUP($A25,'Return Data'!$B$7:$R$1700,3,0)</f>
        <v>44026</v>
      </c>
      <c r="C25" s="65">
        <f>VLOOKUP($A25,'Return Data'!$B$7:$R$1700,4,0)</f>
        <v>1300.9869000000001</v>
      </c>
      <c r="D25" s="65">
        <f>VLOOKUP($A25,'Return Data'!$B$7:$R$1700,5,0)</f>
        <v>2.6150000000000002</v>
      </c>
      <c r="E25" s="66">
        <f t="shared" si="0"/>
        <v>6</v>
      </c>
      <c r="F25" s="65">
        <f>VLOOKUP($A25,'Return Data'!$B$7:$R$1700,6,0)</f>
        <v>3.5026999999999999</v>
      </c>
      <c r="G25" s="66">
        <f t="shared" si="1"/>
        <v>13</v>
      </c>
      <c r="H25" s="65">
        <f>VLOOKUP($A25,'Return Data'!$B$7:$R$1700,7,0)</f>
        <v>7.7355999999999998</v>
      </c>
      <c r="I25" s="66">
        <f t="shared" si="2"/>
        <v>19</v>
      </c>
      <c r="J25" s="65">
        <f>VLOOKUP($A25,'Return Data'!$B$7:$R$1700,8,0)</f>
        <v>10.259499999999999</v>
      </c>
      <c r="K25" s="66">
        <f t="shared" si="3"/>
        <v>22</v>
      </c>
      <c r="L25" s="65">
        <f>VLOOKUP($A25,'Return Data'!$B$7:$R$1700,9,0)</f>
        <v>12.362299999999999</v>
      </c>
      <c r="M25" s="66">
        <f t="shared" si="4"/>
        <v>21</v>
      </c>
      <c r="N25" s="65">
        <f>VLOOKUP($A25,'Return Data'!$B$7:$R$1700,10,0)</f>
        <v>11.2651</v>
      </c>
      <c r="O25" s="66">
        <f t="shared" si="5"/>
        <v>21</v>
      </c>
      <c r="P25" s="65">
        <f>VLOOKUP($A25,'Return Data'!$B$7:$R$1700,11,0)</f>
        <v>8.8316999999999997</v>
      </c>
      <c r="Q25" s="66">
        <f t="shared" si="6"/>
        <v>16</v>
      </c>
      <c r="R25" s="65">
        <f>VLOOKUP($A25,'Return Data'!$B$7:$R$1700,12,0)</f>
        <v>8.3656000000000006</v>
      </c>
      <c r="S25" s="66">
        <f t="shared" si="7"/>
        <v>16</v>
      </c>
      <c r="T25" s="65">
        <f>VLOOKUP($A25,'Return Data'!$B$7:$R$1700,13,0)</f>
        <v>8.4977</v>
      </c>
      <c r="U25" s="66">
        <f t="shared" si="8"/>
        <v>16</v>
      </c>
      <c r="V25" s="65">
        <f>VLOOKUP($A25,'Return Data'!$B$7:$R$1700,17,0)</f>
        <v>8.6270000000000007</v>
      </c>
      <c r="W25" s="66">
        <f t="shared" si="9"/>
        <v>11</v>
      </c>
      <c r="X25" s="65">
        <f>VLOOKUP($A25,'Return Data'!$B$7:$R$1700,14,0)</f>
        <v>8.0251000000000001</v>
      </c>
      <c r="Y25" s="66">
        <f t="shared" si="10"/>
        <v>9</v>
      </c>
      <c r="Z25" s="65">
        <f>VLOOKUP($A25,'Return Data'!$B$7:$R$1700,16,0)</f>
        <v>8.0193999999999992</v>
      </c>
      <c r="AA25" s="67">
        <f t="shared" si="11"/>
        <v>14</v>
      </c>
    </row>
    <row r="26" spans="1:27" x14ac:dyDescent="0.3">
      <c r="A26" s="63" t="s">
        <v>1087</v>
      </c>
      <c r="B26" s="64">
        <f>VLOOKUP($A26,'Return Data'!$B$7:$R$1700,3,0)</f>
        <v>44026</v>
      </c>
      <c r="C26" s="65">
        <f>VLOOKUP($A26,'Return Data'!$B$7:$R$1700,4,0)</f>
        <v>1831.492</v>
      </c>
      <c r="D26" s="65">
        <f>VLOOKUP($A26,'Return Data'!$B$7:$R$1700,5,0)</f>
        <v>3.0752999999999999</v>
      </c>
      <c r="E26" s="66">
        <f t="shared" si="0"/>
        <v>5</v>
      </c>
      <c r="F26" s="65">
        <f>VLOOKUP($A26,'Return Data'!$B$7:$R$1700,6,0)</f>
        <v>4.6623000000000001</v>
      </c>
      <c r="G26" s="66">
        <f t="shared" si="1"/>
        <v>6</v>
      </c>
      <c r="H26" s="65">
        <f>VLOOKUP($A26,'Return Data'!$B$7:$R$1700,7,0)</f>
        <v>36.275599999999997</v>
      </c>
      <c r="I26" s="66">
        <f t="shared" si="2"/>
        <v>2</v>
      </c>
      <c r="J26" s="65">
        <f>VLOOKUP($A26,'Return Data'!$B$7:$R$1700,8,0)</f>
        <v>23.233699999999999</v>
      </c>
      <c r="K26" s="66">
        <f t="shared" si="3"/>
        <v>6</v>
      </c>
      <c r="L26" s="65">
        <f>VLOOKUP($A26,'Return Data'!$B$7:$R$1700,9,0)</f>
        <v>17.979299999999999</v>
      </c>
      <c r="M26" s="66">
        <f t="shared" si="4"/>
        <v>9</v>
      </c>
      <c r="N26" s="65">
        <f>VLOOKUP($A26,'Return Data'!$B$7:$R$1700,10,0)</f>
        <v>12.489100000000001</v>
      </c>
      <c r="O26" s="66">
        <f t="shared" si="5"/>
        <v>14</v>
      </c>
      <c r="P26" s="65">
        <f>VLOOKUP($A26,'Return Data'!$B$7:$R$1700,11,0)</f>
        <v>8.9856999999999996</v>
      </c>
      <c r="Q26" s="66">
        <f t="shared" si="6"/>
        <v>15</v>
      </c>
      <c r="R26" s="65">
        <f>VLOOKUP($A26,'Return Data'!$B$7:$R$1700,12,0)</f>
        <v>7.6177999999999999</v>
      </c>
      <c r="S26" s="66">
        <f t="shared" si="7"/>
        <v>20</v>
      </c>
      <c r="T26" s="65">
        <f>VLOOKUP($A26,'Return Data'!$B$7:$R$1700,13,0)</f>
        <v>7.8278999999999996</v>
      </c>
      <c r="U26" s="66">
        <f t="shared" si="8"/>
        <v>19</v>
      </c>
      <c r="V26" s="65">
        <f>VLOOKUP($A26,'Return Data'!$B$7:$R$1700,17,0)</f>
        <v>7.4493999999999998</v>
      </c>
      <c r="W26" s="66">
        <f t="shared" si="9"/>
        <v>14</v>
      </c>
      <c r="X26" s="65">
        <f>VLOOKUP($A26,'Return Data'!$B$7:$R$1700,14,0)</f>
        <v>7.1130000000000004</v>
      </c>
      <c r="Y26" s="66">
        <f t="shared" si="10"/>
        <v>14</v>
      </c>
      <c r="Z26" s="65">
        <f>VLOOKUP($A26,'Return Data'!$B$7:$R$1700,16,0)</f>
        <v>7.7324999999999999</v>
      </c>
      <c r="AA26" s="67">
        <f t="shared" si="11"/>
        <v>18</v>
      </c>
    </row>
    <row r="27" spans="1:27" x14ac:dyDescent="0.3">
      <c r="A27" s="63" t="s">
        <v>1090</v>
      </c>
      <c r="B27" s="64">
        <f>VLOOKUP($A27,'Return Data'!$B$7:$R$1700,3,0)</f>
        <v>44026</v>
      </c>
      <c r="C27" s="65">
        <f>VLOOKUP($A27,'Return Data'!$B$7:$R$1700,4,0)</f>
        <v>2902.0385999999999</v>
      </c>
      <c r="D27" s="65">
        <f>VLOOKUP($A27,'Return Data'!$B$7:$R$1700,5,0)</f>
        <v>-4.7285000000000004</v>
      </c>
      <c r="E27" s="66">
        <f t="shared" si="0"/>
        <v>26</v>
      </c>
      <c r="F27" s="65">
        <f>VLOOKUP($A27,'Return Data'!$B$7:$R$1700,6,0)</f>
        <v>4.5140000000000002</v>
      </c>
      <c r="G27" s="66">
        <f t="shared" si="1"/>
        <v>7</v>
      </c>
      <c r="H27" s="65">
        <f>VLOOKUP($A27,'Return Data'!$B$7:$R$1700,7,0)</f>
        <v>11.823399999999999</v>
      </c>
      <c r="I27" s="66">
        <f t="shared" si="2"/>
        <v>9</v>
      </c>
      <c r="J27" s="65">
        <f>VLOOKUP($A27,'Return Data'!$B$7:$R$1700,8,0)</f>
        <v>13.5565</v>
      </c>
      <c r="K27" s="66">
        <f t="shared" si="3"/>
        <v>13</v>
      </c>
      <c r="L27" s="65">
        <f>VLOOKUP($A27,'Return Data'!$B$7:$R$1700,9,0)</f>
        <v>16.9194</v>
      </c>
      <c r="M27" s="66">
        <f t="shared" si="4"/>
        <v>11</v>
      </c>
      <c r="N27" s="65">
        <f>VLOOKUP($A27,'Return Data'!$B$7:$R$1700,10,0)</f>
        <v>11.3024</v>
      </c>
      <c r="O27" s="66">
        <f t="shared" si="5"/>
        <v>20</v>
      </c>
      <c r="P27" s="65">
        <f>VLOOKUP($A27,'Return Data'!$B$7:$R$1700,11,0)</f>
        <v>9.173</v>
      </c>
      <c r="Q27" s="66">
        <f t="shared" si="6"/>
        <v>14</v>
      </c>
      <c r="R27" s="65">
        <f>VLOOKUP($A27,'Return Data'!$B$7:$R$1700,12,0)</f>
        <v>8.9610000000000003</v>
      </c>
      <c r="S27" s="66">
        <f t="shared" si="7"/>
        <v>8</v>
      </c>
      <c r="T27" s="65">
        <f>VLOOKUP($A27,'Return Data'!$B$7:$R$1700,13,0)</f>
        <v>9.3390000000000004</v>
      </c>
      <c r="U27" s="66">
        <f t="shared" si="8"/>
        <v>6</v>
      </c>
      <c r="V27" s="65">
        <f>VLOOKUP($A27,'Return Data'!$B$7:$R$1700,17,0)</f>
        <v>8.0789000000000009</v>
      </c>
      <c r="W27" s="66">
        <f t="shared" si="9"/>
        <v>13</v>
      </c>
      <c r="X27" s="65">
        <f>VLOOKUP($A27,'Return Data'!$B$7:$R$1700,14,0)</f>
        <v>7.6345999999999998</v>
      </c>
      <c r="Y27" s="66">
        <f t="shared" si="10"/>
        <v>13</v>
      </c>
      <c r="Z27" s="65">
        <f>VLOOKUP($A27,'Return Data'!$B$7:$R$1700,16,0)</f>
        <v>8.4887999999999995</v>
      </c>
      <c r="AA27" s="67">
        <f t="shared" si="11"/>
        <v>9</v>
      </c>
    </row>
    <row r="28" spans="1:27" x14ac:dyDescent="0.3">
      <c r="A28" s="63" t="s">
        <v>1092</v>
      </c>
      <c r="B28" s="64">
        <f>VLOOKUP($A28,'Return Data'!$B$7:$R$1700,3,0)</f>
        <v>44026</v>
      </c>
      <c r="C28" s="65">
        <f>VLOOKUP($A28,'Return Data'!$B$7:$R$1700,4,0)</f>
        <v>23.639600000000002</v>
      </c>
      <c r="D28" s="65">
        <f>VLOOKUP($A28,'Return Data'!$B$7:$R$1700,5,0)</f>
        <v>-2.3159000000000001</v>
      </c>
      <c r="E28" s="66">
        <f t="shared" si="0"/>
        <v>18</v>
      </c>
      <c r="F28" s="65">
        <f>VLOOKUP($A28,'Return Data'!$B$7:$R$1700,6,0)</f>
        <v>-6.4417</v>
      </c>
      <c r="G28" s="66">
        <f t="shared" si="1"/>
        <v>26</v>
      </c>
      <c r="H28" s="65">
        <f>VLOOKUP($A28,'Return Data'!$B$7:$R$1700,7,0)</f>
        <v>9.9004999999999992</v>
      </c>
      <c r="I28" s="66">
        <f t="shared" si="2"/>
        <v>13</v>
      </c>
      <c r="J28" s="65">
        <f>VLOOKUP($A28,'Return Data'!$B$7:$R$1700,8,0)</f>
        <v>-53.377200000000002</v>
      </c>
      <c r="K28" s="66">
        <f t="shared" si="3"/>
        <v>25</v>
      </c>
      <c r="L28" s="65">
        <f>VLOOKUP($A28,'Return Data'!$B$7:$R$1700,9,0)</f>
        <v>-18.6477</v>
      </c>
      <c r="M28" s="66">
        <f t="shared" si="4"/>
        <v>25</v>
      </c>
      <c r="N28" s="65">
        <f>VLOOKUP($A28,'Return Data'!$B$7:$R$1700,10,0)</f>
        <v>-5.3821000000000003</v>
      </c>
      <c r="O28" s="66">
        <f t="shared" si="5"/>
        <v>24</v>
      </c>
      <c r="P28" s="65">
        <f>VLOOKUP($A28,'Return Data'!$B$7:$R$1700,11,0)</f>
        <v>-8.8999999999999996E-2</v>
      </c>
      <c r="Q28" s="66">
        <f t="shared" si="6"/>
        <v>23</v>
      </c>
      <c r="R28" s="65">
        <f>VLOOKUP($A28,'Return Data'!$B$7:$R$1700,12,0)</f>
        <v>2.6659000000000002</v>
      </c>
      <c r="S28" s="66">
        <f t="shared" si="7"/>
        <v>23</v>
      </c>
      <c r="T28" s="65">
        <f>VLOOKUP($A28,'Return Data'!$B$7:$R$1700,13,0)</f>
        <v>4.7769000000000004</v>
      </c>
      <c r="U28" s="66">
        <f t="shared" si="8"/>
        <v>22</v>
      </c>
      <c r="V28" s="65">
        <f>VLOOKUP($A28,'Return Data'!$B$7:$R$1700,17,0)</f>
        <v>-2.5387</v>
      </c>
      <c r="W28" s="66">
        <f t="shared" si="9"/>
        <v>24</v>
      </c>
      <c r="X28" s="65">
        <f>VLOOKUP($A28,'Return Data'!$B$7:$R$1700,14,0)</f>
        <v>0.57509999999999994</v>
      </c>
      <c r="Y28" s="66">
        <f t="shared" si="10"/>
        <v>25</v>
      </c>
      <c r="Z28" s="65">
        <f>VLOOKUP($A28,'Return Data'!$B$7:$R$1700,16,0)</f>
        <v>5.93</v>
      </c>
      <c r="AA28" s="67">
        <f t="shared" si="11"/>
        <v>22</v>
      </c>
    </row>
    <row r="29" spans="1:27" x14ac:dyDescent="0.3">
      <c r="A29" s="63" t="s">
        <v>1094</v>
      </c>
      <c r="B29" s="64">
        <f>VLOOKUP($A29,'Return Data'!$B$7:$R$1700,3,0)</f>
        <v>44026</v>
      </c>
      <c r="C29" s="65">
        <f>VLOOKUP($A29,'Return Data'!$B$7:$R$1700,4,0)</f>
        <v>2770.7795999999998</v>
      </c>
      <c r="D29" s="65">
        <f>VLOOKUP($A29,'Return Data'!$B$7:$R$1700,5,0)</f>
        <v>-0.84040000000000004</v>
      </c>
      <c r="E29" s="66">
        <f t="shared" si="0"/>
        <v>15</v>
      </c>
      <c r="F29" s="65">
        <f>VLOOKUP($A29,'Return Data'!$B$7:$R$1700,6,0)</f>
        <v>1.2704</v>
      </c>
      <c r="G29" s="66">
        <f t="shared" si="1"/>
        <v>21</v>
      </c>
      <c r="H29" s="65">
        <f>VLOOKUP($A29,'Return Data'!$B$7:$R$1700,7,0)</f>
        <v>4.5933999999999999</v>
      </c>
      <c r="I29" s="66">
        <f t="shared" si="2"/>
        <v>25</v>
      </c>
      <c r="J29" s="65">
        <f>VLOOKUP($A29,'Return Data'!$B$7:$R$1700,8,0)</f>
        <v>151.14570000000001</v>
      </c>
      <c r="K29" s="66">
        <f t="shared" si="3"/>
        <v>3</v>
      </c>
      <c r="L29" s="65">
        <f>VLOOKUP($A29,'Return Data'!$B$7:$R$1700,9,0)</f>
        <v>71.754499999999993</v>
      </c>
      <c r="M29" s="66">
        <f t="shared" si="4"/>
        <v>3</v>
      </c>
      <c r="N29" s="65">
        <f>VLOOKUP($A29,'Return Data'!$B$7:$R$1700,10,0)</f>
        <v>6.2828999999999997</v>
      </c>
      <c r="O29" s="66">
        <f t="shared" si="5"/>
        <v>22</v>
      </c>
      <c r="P29" s="65">
        <f>VLOOKUP($A29,'Return Data'!$B$7:$R$1700,11,0)</f>
        <v>8.2241</v>
      </c>
      <c r="Q29" s="66">
        <f t="shared" si="6"/>
        <v>21</v>
      </c>
      <c r="R29" s="65">
        <f>VLOOKUP($A29,'Return Data'!$B$7:$R$1700,12,0)</f>
        <v>6.2728999999999999</v>
      </c>
      <c r="S29" s="66">
        <f t="shared" si="7"/>
        <v>21</v>
      </c>
      <c r="T29" s="65">
        <f>VLOOKUP($A29,'Return Data'!$B$7:$R$1700,13,0)</f>
        <v>6.5663</v>
      </c>
      <c r="U29" s="66">
        <f t="shared" si="8"/>
        <v>20</v>
      </c>
      <c r="V29" s="65">
        <f>VLOOKUP($A29,'Return Data'!$B$7:$R$1700,17,0)</f>
        <v>-2.5167000000000002</v>
      </c>
      <c r="W29" s="66">
        <f t="shared" si="9"/>
        <v>23</v>
      </c>
      <c r="X29" s="65">
        <f>VLOOKUP($A29,'Return Data'!$B$7:$R$1700,14,0)</f>
        <v>0.61950000000000005</v>
      </c>
      <c r="Y29" s="66">
        <f t="shared" si="10"/>
        <v>24</v>
      </c>
      <c r="Z29" s="65">
        <f>VLOOKUP($A29,'Return Data'!$B$7:$R$1700,16,0)</f>
        <v>5.6992000000000003</v>
      </c>
      <c r="AA29" s="67">
        <f t="shared" si="11"/>
        <v>23</v>
      </c>
    </row>
    <row r="30" spans="1:27" x14ac:dyDescent="0.3">
      <c r="A30" s="63" t="s">
        <v>1096</v>
      </c>
      <c r="B30" s="64">
        <f>VLOOKUP($A30,'Return Data'!$B$7:$R$1700,3,0)</f>
        <v>44026</v>
      </c>
      <c r="C30" s="65">
        <f>VLOOKUP($A30,'Return Data'!$B$7:$R$1700,4,0)</f>
        <v>2713.4391000000001</v>
      </c>
      <c r="D30" s="65">
        <f>VLOOKUP($A30,'Return Data'!$B$7:$R$1700,5,0)</f>
        <v>1.6936</v>
      </c>
      <c r="E30" s="66">
        <f t="shared" si="0"/>
        <v>7</v>
      </c>
      <c r="F30" s="65">
        <f>VLOOKUP($A30,'Return Data'!$B$7:$R$1700,6,0)</f>
        <v>3.6619999999999999</v>
      </c>
      <c r="G30" s="66">
        <f t="shared" si="1"/>
        <v>11</v>
      </c>
      <c r="H30" s="65">
        <f>VLOOKUP($A30,'Return Data'!$B$7:$R$1700,7,0)</f>
        <v>9.2409999999999997</v>
      </c>
      <c r="I30" s="66">
        <f t="shared" si="2"/>
        <v>15</v>
      </c>
      <c r="J30" s="65">
        <f>VLOOKUP($A30,'Return Data'!$B$7:$R$1700,8,0)</f>
        <v>11.8523</v>
      </c>
      <c r="K30" s="66">
        <f t="shared" si="3"/>
        <v>17</v>
      </c>
      <c r="L30" s="65">
        <f>VLOOKUP($A30,'Return Data'!$B$7:$R$1700,9,0)</f>
        <v>12.489800000000001</v>
      </c>
      <c r="M30" s="66">
        <f t="shared" si="4"/>
        <v>20</v>
      </c>
      <c r="N30" s="65">
        <f>VLOOKUP($A30,'Return Data'!$B$7:$R$1700,10,0)</f>
        <v>12.9154</v>
      </c>
      <c r="O30" s="66">
        <f t="shared" si="5"/>
        <v>12</v>
      </c>
      <c r="P30" s="65">
        <f>VLOOKUP($A30,'Return Data'!$B$7:$R$1700,11,0)</f>
        <v>9.3452000000000002</v>
      </c>
      <c r="Q30" s="66">
        <f t="shared" si="6"/>
        <v>13</v>
      </c>
      <c r="R30" s="65">
        <f>VLOOKUP($A30,'Return Data'!$B$7:$R$1700,12,0)</f>
        <v>8.7629000000000001</v>
      </c>
      <c r="S30" s="66">
        <f t="shared" si="7"/>
        <v>12</v>
      </c>
      <c r="T30" s="65">
        <f>VLOOKUP($A30,'Return Data'!$B$7:$R$1700,13,0)</f>
        <v>8.9476999999999993</v>
      </c>
      <c r="U30" s="66">
        <f t="shared" si="8"/>
        <v>12</v>
      </c>
      <c r="V30" s="65">
        <f>VLOOKUP($A30,'Return Data'!$B$7:$R$1700,17,0)</f>
        <v>8.7263000000000002</v>
      </c>
      <c r="W30" s="66">
        <f t="shared" si="9"/>
        <v>8</v>
      </c>
      <c r="X30" s="65">
        <f>VLOOKUP($A30,'Return Data'!$B$7:$R$1700,14,0)</f>
        <v>8.0335999999999999</v>
      </c>
      <c r="Y30" s="66">
        <f t="shared" si="10"/>
        <v>8</v>
      </c>
      <c r="Z30" s="65">
        <f>VLOOKUP($A30,'Return Data'!$B$7:$R$1700,16,0)</f>
        <v>8.4212000000000007</v>
      </c>
      <c r="AA30" s="67">
        <f t="shared" si="11"/>
        <v>11</v>
      </c>
    </row>
    <row r="31" spans="1:27" x14ac:dyDescent="0.3">
      <c r="A31" s="63" t="s">
        <v>1097</v>
      </c>
      <c r="B31" s="64">
        <f>VLOOKUP($A31,'Return Data'!$B$7:$R$1700,3,0)</f>
        <v>44026</v>
      </c>
      <c r="C31" s="65">
        <f>VLOOKUP($A31,'Return Data'!$B$7:$R$1700,4,0)</f>
        <v>26.360700000000001</v>
      </c>
      <c r="D31" s="65">
        <f>VLOOKUP($A31,'Return Data'!$B$7:$R$1700,5,0)</f>
        <v>-3.5996999999999999</v>
      </c>
      <c r="E31" s="66">
        <f t="shared" si="0"/>
        <v>22</v>
      </c>
      <c r="F31" s="65">
        <f>VLOOKUP($A31,'Return Data'!$B$7:$R$1700,6,0)</f>
        <v>2.7355</v>
      </c>
      <c r="G31" s="66">
        <f t="shared" si="1"/>
        <v>15</v>
      </c>
      <c r="H31" s="65">
        <f>VLOOKUP($A31,'Return Data'!$B$7:$R$1700,7,0)</f>
        <v>8.4202999999999992</v>
      </c>
      <c r="I31" s="66">
        <f t="shared" si="2"/>
        <v>16</v>
      </c>
      <c r="J31" s="65">
        <f>VLOOKUP($A31,'Return Data'!$B$7:$R$1700,8,0)</f>
        <v>10.7354</v>
      </c>
      <c r="K31" s="66">
        <f t="shared" si="3"/>
        <v>20</v>
      </c>
      <c r="L31" s="65">
        <f>VLOOKUP($A31,'Return Data'!$B$7:$R$1700,9,0)</f>
        <v>12.988799999999999</v>
      </c>
      <c r="M31" s="66">
        <f t="shared" si="4"/>
        <v>19</v>
      </c>
      <c r="N31" s="65">
        <f>VLOOKUP($A31,'Return Data'!$B$7:$R$1700,10,0)</f>
        <v>11.466900000000001</v>
      </c>
      <c r="O31" s="66">
        <f t="shared" si="5"/>
        <v>18</v>
      </c>
      <c r="P31" s="65">
        <f>VLOOKUP($A31,'Return Data'!$B$7:$R$1700,11,0)</f>
        <v>8.3824000000000005</v>
      </c>
      <c r="Q31" s="66">
        <f t="shared" si="6"/>
        <v>20</v>
      </c>
      <c r="R31" s="65">
        <f>VLOOKUP($A31,'Return Data'!$B$7:$R$1700,12,0)</f>
        <v>8.0830000000000002</v>
      </c>
      <c r="S31" s="66">
        <f t="shared" si="7"/>
        <v>18</v>
      </c>
      <c r="T31" s="65">
        <f>VLOOKUP($A31,'Return Data'!$B$7:$R$1700,13,0)</f>
        <v>3.6833999999999998</v>
      </c>
      <c r="U31" s="66">
        <f t="shared" si="8"/>
        <v>23</v>
      </c>
      <c r="V31" s="65">
        <f>VLOOKUP($A31,'Return Data'!$B$7:$R$1700,17,0)</f>
        <v>3.0438000000000001</v>
      </c>
      <c r="W31" s="66">
        <f t="shared" si="9"/>
        <v>19</v>
      </c>
      <c r="X31" s="65">
        <f>VLOOKUP($A31,'Return Data'!$B$7:$R$1700,14,0)</f>
        <v>4.3498999999999999</v>
      </c>
      <c r="Y31" s="66">
        <f t="shared" si="10"/>
        <v>19</v>
      </c>
      <c r="Z31" s="65">
        <f>VLOOKUP($A31,'Return Data'!$B$7:$R$1700,16,0)</f>
        <v>7.1676000000000002</v>
      </c>
      <c r="AA31" s="67">
        <f t="shared" si="11"/>
        <v>19</v>
      </c>
    </row>
    <row r="32" spans="1:27" x14ac:dyDescent="0.3">
      <c r="A32" s="63" t="s">
        <v>1101</v>
      </c>
      <c r="B32" s="64">
        <f>VLOOKUP($A32,'Return Data'!$B$7:$R$1700,3,0)</f>
        <v>44026</v>
      </c>
      <c r="C32" s="65">
        <f>VLOOKUP($A32,'Return Data'!$B$7:$R$1700,4,0)</f>
        <v>3019.5255999999999</v>
      </c>
      <c r="D32" s="65">
        <f>VLOOKUP($A32,'Return Data'!$B$7:$R$1700,5,0)</f>
        <v>1.5606</v>
      </c>
      <c r="E32" s="66">
        <f t="shared" si="0"/>
        <v>9</v>
      </c>
      <c r="F32" s="65">
        <f>VLOOKUP($A32,'Return Data'!$B$7:$R$1700,6,0)</f>
        <v>6.8202999999999996</v>
      </c>
      <c r="G32" s="66">
        <f t="shared" si="1"/>
        <v>2</v>
      </c>
      <c r="H32" s="65">
        <f>VLOOKUP($A32,'Return Data'!$B$7:$R$1700,7,0)</f>
        <v>9.8377999999999997</v>
      </c>
      <c r="I32" s="66">
        <f t="shared" si="2"/>
        <v>14</v>
      </c>
      <c r="J32" s="65">
        <f>VLOOKUP($A32,'Return Data'!$B$7:$R$1700,8,0)</f>
        <v>13.1083</v>
      </c>
      <c r="K32" s="66">
        <f t="shared" si="3"/>
        <v>15</v>
      </c>
      <c r="L32" s="65">
        <f>VLOOKUP($A32,'Return Data'!$B$7:$R$1700,9,0)</f>
        <v>13.663500000000001</v>
      </c>
      <c r="M32" s="66">
        <f t="shared" si="4"/>
        <v>16</v>
      </c>
      <c r="N32" s="65">
        <f>VLOOKUP($A32,'Return Data'!$B$7:$R$1700,10,0)</f>
        <v>13.211399999999999</v>
      </c>
      <c r="O32" s="66">
        <f t="shared" si="5"/>
        <v>9</v>
      </c>
      <c r="P32" s="65">
        <f>VLOOKUP($A32,'Return Data'!$B$7:$R$1700,11,0)</f>
        <v>9.4426000000000005</v>
      </c>
      <c r="Q32" s="66">
        <f t="shared" si="6"/>
        <v>11</v>
      </c>
      <c r="R32" s="65">
        <f>VLOOKUP($A32,'Return Data'!$B$7:$R$1700,12,0)</f>
        <v>8.6782000000000004</v>
      </c>
      <c r="S32" s="66">
        <f t="shared" si="7"/>
        <v>14</v>
      </c>
      <c r="T32" s="65">
        <f>VLOOKUP($A32,'Return Data'!$B$7:$R$1700,13,0)</f>
        <v>8.7597000000000005</v>
      </c>
      <c r="U32" s="66">
        <f t="shared" si="8"/>
        <v>14</v>
      </c>
      <c r="V32" s="65">
        <f>VLOOKUP($A32,'Return Data'!$B$7:$R$1700,17,0)</f>
        <v>5.5441000000000003</v>
      </c>
      <c r="W32" s="66">
        <f t="shared" si="9"/>
        <v>18</v>
      </c>
      <c r="X32" s="65">
        <f>VLOOKUP($A32,'Return Data'!$B$7:$R$1700,14,0)</f>
        <v>5.9930000000000003</v>
      </c>
      <c r="Y32" s="66">
        <f t="shared" si="10"/>
        <v>18</v>
      </c>
      <c r="Z32" s="65">
        <f>VLOOKUP($A32,'Return Data'!$B$7:$R$1700,16,0)</f>
        <v>7.7446000000000002</v>
      </c>
      <c r="AA32" s="67">
        <f t="shared" si="11"/>
        <v>17</v>
      </c>
    </row>
    <row r="33" spans="1:27" x14ac:dyDescent="0.3">
      <c r="A33" s="63" t="s">
        <v>1102</v>
      </c>
      <c r="B33" s="64">
        <f>VLOOKUP($A33,'Return Data'!$B$7:$R$1700,3,0)</f>
        <v>44026</v>
      </c>
      <c r="C33" s="65">
        <f>VLOOKUP($A33,'Return Data'!$B$7:$R$1700,4,0)</f>
        <v>31.5182</v>
      </c>
      <c r="D33" s="65">
        <f>VLOOKUP($A33,'Return Data'!$B$7:$R$1700,5,0)</f>
        <v>0</v>
      </c>
      <c r="E33" s="66">
        <f t="shared" si="0"/>
        <v>11</v>
      </c>
      <c r="F33" s="65">
        <f>VLOOKUP($A33,'Return Data'!$B$7:$R$1700,6,0)</f>
        <v>0</v>
      </c>
      <c r="G33" s="66">
        <f t="shared" si="1"/>
        <v>24</v>
      </c>
      <c r="H33" s="65">
        <f>VLOOKUP($A33,'Return Data'!$B$7:$R$1700,7,0)</f>
        <v>-80.609200000000001</v>
      </c>
      <c r="I33" s="66">
        <f t="shared" si="2"/>
        <v>26</v>
      </c>
      <c r="J33" s="65">
        <f>VLOOKUP($A33,'Return Data'!$B$7:$R$1700,8,0)</f>
        <v>-179.08699999999999</v>
      </c>
      <c r="K33" s="66">
        <f t="shared" si="3"/>
        <v>27</v>
      </c>
      <c r="L33" s="65">
        <f>VLOOKUP($A33,'Return Data'!$B$7:$R$1700,9,0)</f>
        <v>-78.3506</v>
      </c>
      <c r="M33" s="66">
        <f t="shared" si="4"/>
        <v>27</v>
      </c>
      <c r="N33" s="65">
        <f>VLOOKUP($A33,'Return Data'!$B$7:$R$1700,10,0)</f>
        <v>-81.226200000000006</v>
      </c>
      <c r="O33" s="66">
        <f t="shared" si="5"/>
        <v>27</v>
      </c>
      <c r="P33" s="65">
        <f>VLOOKUP($A33,'Return Data'!$B$7:$R$1700,11,0)</f>
        <v>-41.884099999999997</v>
      </c>
      <c r="Q33" s="66">
        <f t="shared" si="6"/>
        <v>26</v>
      </c>
      <c r="R33" s="65">
        <f>VLOOKUP($A33,'Return Data'!$B$7:$R$1700,12,0)</f>
        <v>-40.742699999999999</v>
      </c>
      <c r="S33" s="66">
        <f t="shared" si="7"/>
        <v>26</v>
      </c>
      <c r="T33" s="65">
        <f>VLOOKUP($A33,'Return Data'!$B$7:$R$1700,13,0)</f>
        <v>-32.571100000000001</v>
      </c>
      <c r="U33" s="66">
        <f t="shared" si="8"/>
        <v>26</v>
      </c>
      <c r="V33" s="65"/>
      <c r="W33" s="66"/>
      <c r="X33" s="65"/>
      <c r="Y33" s="66"/>
      <c r="Z33" s="65">
        <f>VLOOKUP($A33,'Return Data'!$B$7:$R$1700,16,0)</f>
        <v>-30.526399999999999</v>
      </c>
      <c r="AA33" s="67">
        <f t="shared" si="11"/>
        <v>27</v>
      </c>
    </row>
    <row r="34" spans="1:27" x14ac:dyDescent="0.3">
      <c r="A34" s="63" t="s">
        <v>1103</v>
      </c>
      <c r="B34" s="64">
        <f>VLOOKUP($A34,'Return Data'!$B$7:$R$1700,3,0)</f>
        <v>44026</v>
      </c>
      <c r="C34" s="65">
        <f>VLOOKUP($A34,'Return Data'!$B$7:$R$1700,4,0)</f>
        <v>2567.9645</v>
      </c>
      <c r="D34" s="65">
        <f>VLOOKUP($A34,'Return Data'!$B$7:$R$1700,5,0)</f>
        <v>-4.0759999999999996</v>
      </c>
      <c r="E34" s="66">
        <f t="shared" si="0"/>
        <v>24</v>
      </c>
      <c r="F34" s="65">
        <f>VLOOKUP($A34,'Return Data'!$B$7:$R$1700,6,0)</f>
        <v>5.0233999999999996</v>
      </c>
      <c r="G34" s="66">
        <f t="shared" si="1"/>
        <v>4</v>
      </c>
      <c r="H34" s="65">
        <f>VLOOKUP($A34,'Return Data'!$B$7:$R$1700,7,0)</f>
        <v>11.063700000000001</v>
      </c>
      <c r="I34" s="66">
        <f t="shared" si="2"/>
        <v>11</v>
      </c>
      <c r="J34" s="65">
        <f>VLOOKUP($A34,'Return Data'!$B$7:$R$1700,8,0)</f>
        <v>13.6668</v>
      </c>
      <c r="K34" s="66">
        <f t="shared" si="3"/>
        <v>12</v>
      </c>
      <c r="L34" s="65">
        <f>VLOOKUP($A34,'Return Data'!$B$7:$R$1700,9,0)</f>
        <v>14.0783</v>
      </c>
      <c r="M34" s="66">
        <f t="shared" si="4"/>
        <v>15</v>
      </c>
      <c r="N34" s="65">
        <f>VLOOKUP($A34,'Return Data'!$B$7:$R$1700,10,0)</f>
        <v>13.209199999999999</v>
      </c>
      <c r="O34" s="66">
        <f t="shared" si="5"/>
        <v>10</v>
      </c>
      <c r="P34" s="65">
        <f>VLOOKUP($A34,'Return Data'!$B$7:$R$1700,11,0)</f>
        <v>9.6674000000000007</v>
      </c>
      <c r="Q34" s="66">
        <f t="shared" si="6"/>
        <v>8</v>
      </c>
      <c r="R34" s="65">
        <f>VLOOKUP($A34,'Return Data'!$B$7:$R$1700,12,0)</f>
        <v>8.8574000000000002</v>
      </c>
      <c r="S34" s="66">
        <f t="shared" si="7"/>
        <v>10</v>
      </c>
      <c r="T34" s="65">
        <f>VLOOKUP($A34,'Return Data'!$B$7:$R$1700,13,0)</f>
        <v>8.9060000000000006</v>
      </c>
      <c r="U34" s="66">
        <f t="shared" si="8"/>
        <v>13</v>
      </c>
      <c r="V34" s="65">
        <f>VLOOKUP($A34,'Return Data'!$B$7:$R$1700,17,0)</f>
        <v>2.1886999999999999</v>
      </c>
      <c r="W34" s="66">
        <f>RANK(V34,V$8:V$34,0)</f>
        <v>20</v>
      </c>
      <c r="X34" s="65">
        <f>VLOOKUP($A34,'Return Data'!$B$7:$R$1700,14,0)</f>
        <v>3.6743999999999999</v>
      </c>
      <c r="Y34" s="66">
        <f>RANK(X34,X$8:X$34,0)</f>
        <v>20</v>
      </c>
      <c r="Z34" s="65">
        <f>VLOOKUP($A34,'Return Data'!$B$7:$R$1700,16,0)</f>
        <v>6.9180999999999999</v>
      </c>
      <c r="AA34" s="67">
        <f t="shared" si="11"/>
        <v>20</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0.19324814814814795</v>
      </c>
      <c r="E36" s="74"/>
      <c r="F36" s="75">
        <f>AVERAGE(F8:F34)</f>
        <v>2.2999407407407411</v>
      </c>
      <c r="G36" s="74"/>
      <c r="H36" s="75">
        <f>AVERAGE(H8:H34)</f>
        <v>5.1100296296296284</v>
      </c>
      <c r="I36" s="74"/>
      <c r="J36" s="75">
        <f>AVERAGE(J8:J34)</f>
        <v>31.51166666666667</v>
      </c>
      <c r="K36" s="74"/>
      <c r="L36" s="75">
        <f>AVERAGE(L8:L34)</f>
        <v>21.735896296296296</v>
      </c>
      <c r="M36" s="74"/>
      <c r="N36" s="75">
        <f>AVERAGE(N8:N34)</f>
        <v>8.4734370370370371</v>
      </c>
      <c r="O36" s="74"/>
      <c r="P36" s="75">
        <f>AVERAGE(P8:P34)</f>
        <v>4.1461814814814808</v>
      </c>
      <c r="Q36" s="74"/>
      <c r="R36" s="75">
        <f>AVERAGE(R8:R34)</f>
        <v>4.0844111111111108</v>
      </c>
      <c r="S36" s="74"/>
      <c r="T36" s="75">
        <f>AVERAGE(T8:T34)</f>
        <v>4.7081370370370381</v>
      </c>
      <c r="U36" s="74"/>
      <c r="V36" s="75">
        <f>AVERAGE(V8:V34)</f>
        <v>4.7117076923076917</v>
      </c>
      <c r="W36" s="74"/>
      <c r="X36" s="75">
        <f>AVERAGE(X8:X34)</f>
        <v>5.3299576923076915</v>
      </c>
      <c r="Y36" s="74"/>
      <c r="Z36" s="75">
        <f>AVERAGE(Z8:Z34)</f>
        <v>5.9804555555555554</v>
      </c>
      <c r="AA36" s="76"/>
    </row>
    <row r="37" spans="1:27" x14ac:dyDescent="0.3">
      <c r="A37" s="73" t="s">
        <v>28</v>
      </c>
      <c r="B37" s="74"/>
      <c r="C37" s="74"/>
      <c r="D37" s="75">
        <f>MIN(D8:D34)</f>
        <v>-7.0077999999999996</v>
      </c>
      <c r="E37" s="74"/>
      <c r="F37" s="75">
        <f>MIN(F8:F34)</f>
        <v>-12.3856</v>
      </c>
      <c r="G37" s="74"/>
      <c r="H37" s="75">
        <f>MIN(H8:H34)</f>
        <v>-96.489199999999997</v>
      </c>
      <c r="I37" s="74"/>
      <c r="J37" s="75">
        <f>MIN(J8:J34)</f>
        <v>-179.08699999999999</v>
      </c>
      <c r="K37" s="74"/>
      <c r="L37" s="75">
        <f>MIN(L8:L34)</f>
        <v>-78.3506</v>
      </c>
      <c r="M37" s="74"/>
      <c r="N37" s="75">
        <f>MIN(N8:N34)</f>
        <v>-81.226200000000006</v>
      </c>
      <c r="O37" s="74"/>
      <c r="P37" s="75">
        <f>MIN(P8:P34)</f>
        <v>-65.304400000000001</v>
      </c>
      <c r="Q37" s="74"/>
      <c r="R37" s="75">
        <f>MIN(R8:R34)</f>
        <v>-44.898000000000003</v>
      </c>
      <c r="S37" s="74"/>
      <c r="T37" s="75">
        <f>MIN(T8:T34)</f>
        <v>-35.500100000000003</v>
      </c>
      <c r="U37" s="74"/>
      <c r="V37" s="75">
        <f>MIN(V8:V34)</f>
        <v>-24.867100000000001</v>
      </c>
      <c r="W37" s="74"/>
      <c r="X37" s="75">
        <f>MIN(X8:X34)</f>
        <v>-15.4841</v>
      </c>
      <c r="Y37" s="74"/>
      <c r="Z37" s="75">
        <f>MIN(Z8:Z34)</f>
        <v>-30.526399999999999</v>
      </c>
      <c r="AA37" s="76"/>
    </row>
    <row r="38" spans="1:27" ht="15" thickBot="1" x14ac:dyDescent="0.35">
      <c r="A38" s="77" t="s">
        <v>29</v>
      </c>
      <c r="B38" s="78"/>
      <c r="C38" s="78"/>
      <c r="D38" s="79">
        <f>MAX(D8:D34)</f>
        <v>11.349</v>
      </c>
      <c r="E38" s="78"/>
      <c r="F38" s="79">
        <f>MAX(F8:F34)</f>
        <v>8.6379999999999999</v>
      </c>
      <c r="G38" s="78"/>
      <c r="H38" s="79">
        <f>MAX(H8:H34)</f>
        <v>55.590899999999998</v>
      </c>
      <c r="I38" s="78"/>
      <c r="J38" s="79">
        <f>MAX(J8:J34)</f>
        <v>525.98109999999997</v>
      </c>
      <c r="K38" s="78"/>
      <c r="L38" s="79">
        <f>MAX(L8:L34)</f>
        <v>238.74780000000001</v>
      </c>
      <c r="M38" s="78"/>
      <c r="N38" s="79">
        <f>MAX(N8:N34)</f>
        <v>90.988399999999999</v>
      </c>
      <c r="O38" s="78"/>
      <c r="P38" s="79">
        <f>MAX(P8:P34)</f>
        <v>48.506399999999999</v>
      </c>
      <c r="Q38" s="78"/>
      <c r="R38" s="79">
        <f>MAX(R8:R34)</f>
        <v>27.5458</v>
      </c>
      <c r="S38" s="78"/>
      <c r="T38" s="79">
        <f>MAX(T8:T34)</f>
        <v>18.158100000000001</v>
      </c>
      <c r="U38" s="78"/>
      <c r="V38" s="79">
        <f>MAX(V8:V34)</f>
        <v>9.3764000000000003</v>
      </c>
      <c r="W38" s="78"/>
      <c r="X38" s="79">
        <f>MAX(X8:X34)</f>
        <v>8.7238000000000007</v>
      </c>
      <c r="Y38" s="78"/>
      <c r="Z38" s="79">
        <f>MAX(Z8:Z34)</f>
        <v>9.0138999999999996</v>
      </c>
      <c r="AA38" s="80"/>
    </row>
    <row r="39" spans="1:27" x14ac:dyDescent="0.3">
      <c r="A39" s="112" t="s">
        <v>434</v>
      </c>
    </row>
    <row r="40" spans="1:27" x14ac:dyDescent="0.3">
      <c r="A40" s="14" t="s">
        <v>340</v>
      </c>
    </row>
  </sheetData>
  <sheetProtection algorithmName="SHA-512" hashValue="Nr0knoWKy9XifEq6u6nPha3kf8sHDLj1a5Q3Z7j1X2NJ8ss9SOe4QNHxfB2Zi/1t3MNcSoQWT5usJApSMOu/bQ==" saltValue="biatmJ6bdaB1HwIiGnAet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C6A183E-5787-42D6-8B6E-07917D64560C}"/>
  </hyperlink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5FC47E-C9E1-472C-ABC2-FC1E417B7B10}">
  <dimension ref="A1:AA4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55.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1680</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1045</v>
      </c>
      <c r="B8" s="64">
        <f>VLOOKUP($A8,'Return Data'!$B$7:$R$1700,3,0)</f>
        <v>44026</v>
      </c>
      <c r="C8" s="65">
        <f>VLOOKUP($A8,'Return Data'!$B$7:$R$1700,4,0)</f>
        <v>499.51179999999999</v>
      </c>
      <c r="D8" s="65">
        <f>VLOOKUP($A8,'Return Data'!$B$7:$R$1700,5,0)</f>
        <v>0.35070000000000001</v>
      </c>
      <c r="E8" s="66">
        <f t="shared" ref="E8:E34" si="0">RANK(D8,D$8:D$34,0)</f>
        <v>10</v>
      </c>
      <c r="F8" s="65">
        <f>VLOOKUP($A8,'Return Data'!$B$7:$R$1700,6,0)</f>
        <v>-0.82020000000000004</v>
      </c>
      <c r="G8" s="66">
        <f t="shared" ref="G8:G34" si="1">RANK(F8,F$8:F$34,0)</f>
        <v>25</v>
      </c>
      <c r="H8" s="65">
        <f>VLOOKUP($A8,'Return Data'!$B$7:$R$1700,7,0)</f>
        <v>7.2901999999999996</v>
      </c>
      <c r="I8" s="66">
        <f t="shared" ref="I8:I34" si="2">RANK(H8,H$8:H$34,0)</f>
        <v>18</v>
      </c>
      <c r="J8" s="65">
        <f>VLOOKUP($A8,'Return Data'!$B$7:$R$1700,8,0)</f>
        <v>13.209</v>
      </c>
      <c r="K8" s="66">
        <f t="shared" ref="K8:K34" si="3">RANK(J8,J$8:J$34,0)</f>
        <v>11</v>
      </c>
      <c r="L8" s="65">
        <f>VLOOKUP($A8,'Return Data'!$B$7:$R$1700,9,0)</f>
        <v>15.553800000000001</v>
      </c>
      <c r="M8" s="66">
        <f t="shared" ref="M8:M34" si="4">RANK(L8,L$8:L$34,0)</f>
        <v>12</v>
      </c>
      <c r="N8" s="65">
        <f>VLOOKUP($A8,'Return Data'!$B$7:$R$1700,10,0)</f>
        <v>13.662100000000001</v>
      </c>
      <c r="O8" s="66">
        <f t="shared" ref="O8:O34" si="5">RANK(N8,N$8:N$34,0)</f>
        <v>5</v>
      </c>
      <c r="P8" s="65">
        <f>VLOOKUP($A8,'Return Data'!$B$7:$R$1700,11,0)</f>
        <v>9.4388000000000005</v>
      </c>
      <c r="Q8" s="66">
        <f t="shared" ref="Q8:Q34" si="6">RANK(P8,P$8:P$34,0)</f>
        <v>6</v>
      </c>
      <c r="R8" s="65">
        <f>VLOOKUP($A8,'Return Data'!$B$7:$R$1700,12,0)</f>
        <v>8.5367999999999995</v>
      </c>
      <c r="S8" s="66">
        <f t="shared" ref="S8:S34" si="7">RANK(R8,R$8:R$34,0)</f>
        <v>8</v>
      </c>
      <c r="T8" s="65">
        <f>VLOOKUP($A8,'Return Data'!$B$7:$R$1700,13,0)</f>
        <v>8.7002000000000006</v>
      </c>
      <c r="U8" s="66">
        <f t="shared" ref="U8:U34" si="8">RANK(T8,T$8:T$34,0)</f>
        <v>9</v>
      </c>
      <c r="V8" s="65">
        <f>VLOOKUP($A8,'Return Data'!$B$7:$R$1700,17,0)</f>
        <v>8.4440000000000008</v>
      </c>
      <c r="W8" s="66">
        <f t="shared" ref="W8:W32" si="9">RANK(V8,V$8:V$34,0)</f>
        <v>7</v>
      </c>
      <c r="X8" s="65">
        <f>VLOOKUP($A8,'Return Data'!$B$7:$R$1700,14,0)</f>
        <v>7.6307</v>
      </c>
      <c r="Y8" s="66">
        <f t="shared" ref="Y8:Y32" si="10">RANK(X8,X$8:X$34,0)</f>
        <v>8</v>
      </c>
      <c r="Z8" s="65">
        <f>VLOOKUP($A8,'Return Data'!$B$7:$R$1700,16,0)</f>
        <v>7.52</v>
      </c>
      <c r="AA8" s="67">
        <f t="shared" ref="AA8:AA34" si="11">RANK(Z8,Z$8:Z$34,0)</f>
        <v>14</v>
      </c>
    </row>
    <row r="9" spans="1:27" x14ac:dyDescent="0.3">
      <c r="A9" s="63" t="s">
        <v>1048</v>
      </c>
      <c r="B9" s="64">
        <f>VLOOKUP($A9,'Return Data'!$B$7:$R$1700,3,0)</f>
        <v>44026</v>
      </c>
      <c r="C9" s="65">
        <f>VLOOKUP($A9,'Return Data'!$B$7:$R$1700,4,0)</f>
        <v>2328.5911000000001</v>
      </c>
      <c r="D9" s="65">
        <f>VLOOKUP($A9,'Return Data'!$B$7:$R$1700,5,0)</f>
        <v>-2.6206</v>
      </c>
      <c r="E9" s="66">
        <f t="shared" si="0"/>
        <v>16</v>
      </c>
      <c r="F9" s="65">
        <f>VLOOKUP($A9,'Return Data'!$B$7:$R$1700,6,0)</f>
        <v>3.7665999999999999</v>
      </c>
      <c r="G9" s="66">
        <f t="shared" si="1"/>
        <v>9</v>
      </c>
      <c r="H9" s="65">
        <f>VLOOKUP($A9,'Return Data'!$B$7:$R$1700,7,0)</f>
        <v>10.1044</v>
      </c>
      <c r="I9" s="66">
        <f t="shared" si="2"/>
        <v>12</v>
      </c>
      <c r="J9" s="65">
        <f>VLOOKUP($A9,'Return Data'!$B$7:$R$1700,8,0)</f>
        <v>13.101900000000001</v>
      </c>
      <c r="K9" s="66">
        <f t="shared" si="3"/>
        <v>13</v>
      </c>
      <c r="L9" s="65">
        <f>VLOOKUP($A9,'Return Data'!$B$7:$R$1700,9,0)</f>
        <v>14.6479</v>
      </c>
      <c r="M9" s="66">
        <f t="shared" si="4"/>
        <v>13</v>
      </c>
      <c r="N9" s="65">
        <f>VLOOKUP($A9,'Return Data'!$B$7:$R$1700,10,0)</f>
        <v>13.4056</v>
      </c>
      <c r="O9" s="66">
        <f t="shared" si="5"/>
        <v>7</v>
      </c>
      <c r="P9" s="65">
        <f>VLOOKUP($A9,'Return Data'!$B$7:$R$1700,11,0)</f>
        <v>9.3186</v>
      </c>
      <c r="Q9" s="66">
        <f t="shared" si="6"/>
        <v>8</v>
      </c>
      <c r="R9" s="65">
        <f>VLOOKUP($A9,'Return Data'!$B$7:$R$1700,12,0)</f>
        <v>8.5937999999999999</v>
      </c>
      <c r="S9" s="66">
        <f t="shared" si="7"/>
        <v>6</v>
      </c>
      <c r="T9" s="65">
        <f>VLOOKUP($A9,'Return Data'!$B$7:$R$1700,13,0)</f>
        <v>8.8140000000000001</v>
      </c>
      <c r="U9" s="66">
        <f t="shared" si="8"/>
        <v>5</v>
      </c>
      <c r="V9" s="65">
        <f>VLOOKUP($A9,'Return Data'!$B$7:$R$1700,17,0)</f>
        <v>8.6723999999999997</v>
      </c>
      <c r="W9" s="66">
        <f t="shared" si="9"/>
        <v>3</v>
      </c>
      <c r="X9" s="65">
        <f>VLOOKUP($A9,'Return Data'!$B$7:$R$1700,14,0)</f>
        <v>7.9435000000000002</v>
      </c>
      <c r="Y9" s="66">
        <f t="shared" si="10"/>
        <v>2</v>
      </c>
      <c r="Z9" s="65">
        <f>VLOOKUP($A9,'Return Data'!$B$7:$R$1700,16,0)</f>
        <v>8.1646000000000001</v>
      </c>
      <c r="AA9" s="67">
        <f t="shared" si="11"/>
        <v>2</v>
      </c>
    </row>
    <row r="10" spans="1:27" x14ac:dyDescent="0.3">
      <c r="A10" s="63" t="s">
        <v>1049</v>
      </c>
      <c r="B10" s="64">
        <f>VLOOKUP($A10,'Return Data'!$B$7:$R$1700,3,0)</f>
        <v>44026</v>
      </c>
      <c r="C10" s="65">
        <f>VLOOKUP($A10,'Return Data'!$B$7:$R$1700,4,0)</f>
        <v>1159.037</v>
      </c>
      <c r="D10" s="65">
        <f>VLOOKUP($A10,'Return Data'!$B$7:$R$1700,5,0)</f>
        <v>11.1388</v>
      </c>
      <c r="E10" s="66">
        <f t="shared" si="0"/>
        <v>1</v>
      </c>
      <c r="F10" s="65">
        <f>VLOOKUP($A10,'Return Data'!$B$7:$R$1700,6,0)</f>
        <v>8.4238999999999997</v>
      </c>
      <c r="G10" s="66">
        <f t="shared" si="1"/>
        <v>1</v>
      </c>
      <c r="H10" s="65">
        <f>VLOOKUP($A10,'Return Data'!$B$7:$R$1700,7,0)</f>
        <v>11.8583</v>
      </c>
      <c r="I10" s="66">
        <f t="shared" si="2"/>
        <v>7</v>
      </c>
      <c r="J10" s="65">
        <f>VLOOKUP($A10,'Return Data'!$B$7:$R$1700,8,0)</f>
        <v>10.699400000000001</v>
      </c>
      <c r="K10" s="66">
        <f t="shared" si="3"/>
        <v>18</v>
      </c>
      <c r="L10" s="65">
        <f>VLOOKUP($A10,'Return Data'!$B$7:$R$1700,9,0)</f>
        <v>10.404400000000001</v>
      </c>
      <c r="M10" s="66">
        <f t="shared" si="4"/>
        <v>24</v>
      </c>
      <c r="N10" s="65">
        <f>VLOOKUP($A10,'Return Data'!$B$7:$R$1700,10,0)</f>
        <v>-22.054300000000001</v>
      </c>
      <c r="O10" s="66">
        <f t="shared" si="5"/>
        <v>25</v>
      </c>
      <c r="P10" s="65">
        <f>VLOOKUP($A10,'Return Data'!$B$7:$R$1700,11,0)</f>
        <v>-65.498500000000007</v>
      </c>
      <c r="Q10" s="66">
        <f t="shared" si="6"/>
        <v>27</v>
      </c>
      <c r="R10" s="65">
        <f>VLOOKUP($A10,'Return Data'!$B$7:$R$1700,12,0)</f>
        <v>-45.093299999999999</v>
      </c>
      <c r="S10" s="66">
        <f t="shared" si="7"/>
        <v>27</v>
      </c>
      <c r="T10" s="65">
        <f>VLOOKUP($A10,'Return Data'!$B$7:$R$1700,13,0)</f>
        <v>-35.691600000000001</v>
      </c>
      <c r="U10" s="66">
        <f t="shared" si="8"/>
        <v>27</v>
      </c>
      <c r="V10" s="65">
        <f>VLOOKUP($A10,'Return Data'!$B$7:$R$1700,17,0)</f>
        <v>-25.0901</v>
      </c>
      <c r="W10" s="66">
        <f t="shared" si="9"/>
        <v>26</v>
      </c>
      <c r="X10" s="65">
        <f>VLOOKUP($A10,'Return Data'!$B$7:$R$1700,14,0)</f>
        <v>-15.733000000000001</v>
      </c>
      <c r="Y10" s="66">
        <f t="shared" si="10"/>
        <v>26</v>
      </c>
      <c r="Z10" s="65">
        <f>VLOOKUP($A10,'Return Data'!$B$7:$R$1700,16,0)</f>
        <v>1.343</v>
      </c>
      <c r="AA10" s="67">
        <f t="shared" si="11"/>
        <v>26</v>
      </c>
    </row>
    <row r="11" spans="1:27" x14ac:dyDescent="0.3">
      <c r="A11" s="63" t="s">
        <v>1053</v>
      </c>
      <c r="B11" s="64">
        <f>VLOOKUP($A11,'Return Data'!$B$7:$R$1700,3,0)</f>
        <v>44026</v>
      </c>
      <c r="C11" s="65">
        <f>VLOOKUP($A11,'Return Data'!$B$7:$R$1700,4,0)</f>
        <v>30.867799999999999</v>
      </c>
      <c r="D11" s="65">
        <f>VLOOKUP($A11,'Return Data'!$B$7:$R$1700,5,0)</f>
        <v>-2.7195</v>
      </c>
      <c r="E11" s="66">
        <f t="shared" si="0"/>
        <v>17</v>
      </c>
      <c r="F11" s="65">
        <f>VLOOKUP($A11,'Return Data'!$B$7:$R$1700,6,0)</f>
        <v>3.3713000000000002</v>
      </c>
      <c r="G11" s="66">
        <f t="shared" si="1"/>
        <v>10</v>
      </c>
      <c r="H11" s="65">
        <f>VLOOKUP($A11,'Return Data'!$B$7:$R$1700,7,0)</f>
        <v>10.5113</v>
      </c>
      <c r="I11" s="66">
        <f t="shared" si="2"/>
        <v>11</v>
      </c>
      <c r="J11" s="65">
        <f>VLOOKUP($A11,'Return Data'!$B$7:$R$1700,8,0)</f>
        <v>10.4984</v>
      </c>
      <c r="K11" s="66">
        <f t="shared" si="3"/>
        <v>19</v>
      </c>
      <c r="L11" s="65">
        <f>VLOOKUP($A11,'Return Data'!$B$7:$R$1700,9,0)</f>
        <v>12.503399999999999</v>
      </c>
      <c r="M11" s="66">
        <f t="shared" si="4"/>
        <v>18</v>
      </c>
      <c r="N11" s="65">
        <f>VLOOKUP($A11,'Return Data'!$B$7:$R$1700,10,0)</f>
        <v>11.7964</v>
      </c>
      <c r="O11" s="66">
        <f t="shared" si="5"/>
        <v>16</v>
      </c>
      <c r="P11" s="65">
        <f>VLOOKUP($A11,'Return Data'!$B$7:$R$1700,11,0)</f>
        <v>9.6750000000000007</v>
      </c>
      <c r="Q11" s="66">
        <f t="shared" si="6"/>
        <v>4</v>
      </c>
      <c r="R11" s="65">
        <f>VLOOKUP($A11,'Return Data'!$B$7:$R$1700,12,0)</f>
        <v>8.6561000000000003</v>
      </c>
      <c r="S11" s="66">
        <f t="shared" si="7"/>
        <v>5</v>
      </c>
      <c r="T11" s="65">
        <f>VLOOKUP($A11,'Return Data'!$B$7:$R$1700,13,0)</f>
        <v>8.6990999999999996</v>
      </c>
      <c r="U11" s="66">
        <f t="shared" si="8"/>
        <v>10</v>
      </c>
      <c r="V11" s="65">
        <f>VLOOKUP($A11,'Return Data'!$B$7:$R$1700,17,0)</f>
        <v>7.8272000000000004</v>
      </c>
      <c r="W11" s="66">
        <f t="shared" si="9"/>
        <v>11</v>
      </c>
      <c r="X11" s="65">
        <f>VLOOKUP($A11,'Return Data'!$B$7:$R$1700,14,0)</f>
        <v>7.2980999999999998</v>
      </c>
      <c r="Y11" s="66">
        <f t="shared" si="10"/>
        <v>11</v>
      </c>
      <c r="Z11" s="65">
        <f>VLOOKUP($A11,'Return Data'!$B$7:$R$1700,16,0)</f>
        <v>7.9467999999999996</v>
      </c>
      <c r="AA11" s="67">
        <f t="shared" si="11"/>
        <v>7</v>
      </c>
    </row>
    <row r="12" spans="1:27" x14ac:dyDescent="0.3">
      <c r="A12" s="63" t="s">
        <v>1056</v>
      </c>
      <c r="B12" s="64">
        <f>VLOOKUP($A12,'Return Data'!$B$7:$R$1700,3,0)</f>
        <v>44026</v>
      </c>
      <c r="C12" s="65">
        <f>VLOOKUP($A12,'Return Data'!$B$7:$R$1700,4,0)</f>
        <v>32.287199999999999</v>
      </c>
      <c r="D12" s="65">
        <f>VLOOKUP($A12,'Return Data'!$B$7:$R$1700,5,0)</f>
        <v>-0.67830000000000001</v>
      </c>
      <c r="E12" s="66">
        <f t="shared" si="0"/>
        <v>13</v>
      </c>
      <c r="F12" s="65">
        <f>VLOOKUP($A12,'Return Data'!$B$7:$R$1700,6,0)</f>
        <v>1.7242999999999999</v>
      </c>
      <c r="G12" s="66">
        <f t="shared" si="1"/>
        <v>16</v>
      </c>
      <c r="H12" s="65">
        <f>VLOOKUP($A12,'Return Data'!$B$7:$R$1700,7,0)</f>
        <v>6.5974000000000004</v>
      </c>
      <c r="I12" s="66">
        <f t="shared" si="2"/>
        <v>21</v>
      </c>
      <c r="J12" s="65">
        <f>VLOOKUP($A12,'Return Data'!$B$7:$R$1700,8,0)</f>
        <v>9.5388999999999999</v>
      </c>
      <c r="K12" s="66">
        <f t="shared" si="3"/>
        <v>22</v>
      </c>
      <c r="L12" s="65">
        <f>VLOOKUP($A12,'Return Data'!$B$7:$R$1700,9,0)</f>
        <v>10.9316</v>
      </c>
      <c r="M12" s="66">
        <f t="shared" si="4"/>
        <v>23</v>
      </c>
      <c r="N12" s="65">
        <f>VLOOKUP($A12,'Return Data'!$B$7:$R$1700,10,0)</f>
        <v>11.7484</v>
      </c>
      <c r="O12" s="66">
        <f t="shared" si="5"/>
        <v>17</v>
      </c>
      <c r="P12" s="65">
        <f>VLOOKUP($A12,'Return Data'!$B$7:$R$1700,11,0)</f>
        <v>8.4230999999999998</v>
      </c>
      <c r="Q12" s="66">
        <f t="shared" si="6"/>
        <v>16</v>
      </c>
      <c r="R12" s="65">
        <f>VLOOKUP($A12,'Return Data'!$B$7:$R$1700,12,0)</f>
        <v>7.6989999999999998</v>
      </c>
      <c r="S12" s="66">
        <f t="shared" si="7"/>
        <v>17</v>
      </c>
      <c r="T12" s="65">
        <f>VLOOKUP($A12,'Return Data'!$B$7:$R$1700,13,0)</f>
        <v>7.9153000000000002</v>
      </c>
      <c r="U12" s="66">
        <f t="shared" si="8"/>
        <v>16</v>
      </c>
      <c r="V12" s="65">
        <f>VLOOKUP($A12,'Return Data'!$B$7:$R$1700,17,0)</f>
        <v>7.9977</v>
      </c>
      <c r="W12" s="66">
        <f t="shared" si="9"/>
        <v>10</v>
      </c>
      <c r="X12" s="65">
        <f>VLOOKUP($A12,'Return Data'!$B$7:$R$1700,14,0)</f>
        <v>7.4302999999999999</v>
      </c>
      <c r="Y12" s="66">
        <f t="shared" si="10"/>
        <v>9</v>
      </c>
      <c r="Z12" s="65">
        <f>VLOOKUP($A12,'Return Data'!$B$7:$R$1700,16,0)</f>
        <v>7.9226999999999999</v>
      </c>
      <c r="AA12" s="67">
        <f t="shared" si="11"/>
        <v>8</v>
      </c>
    </row>
    <row r="13" spans="1:27" x14ac:dyDescent="0.3">
      <c r="A13" s="63" t="s">
        <v>1058</v>
      </c>
      <c r="B13" s="64">
        <f>VLOOKUP($A13,'Return Data'!$B$7:$R$1700,3,0)</f>
        <v>44026</v>
      </c>
      <c r="C13" s="65">
        <f>VLOOKUP($A13,'Return Data'!$B$7:$R$1700,4,0)</f>
        <v>15.098100000000001</v>
      </c>
      <c r="D13" s="65">
        <f>VLOOKUP($A13,'Return Data'!$B$7:$R$1700,5,0)</f>
        <v>1.4505999999999999</v>
      </c>
      <c r="E13" s="66">
        <f t="shared" si="0"/>
        <v>7</v>
      </c>
      <c r="F13" s="65">
        <f>VLOOKUP($A13,'Return Data'!$B$7:$R$1700,6,0)</f>
        <v>2.5996000000000001</v>
      </c>
      <c r="G13" s="66">
        <f t="shared" si="1"/>
        <v>14</v>
      </c>
      <c r="H13" s="65">
        <f>VLOOKUP($A13,'Return Data'!$B$7:$R$1700,7,0)</f>
        <v>7.4705000000000004</v>
      </c>
      <c r="I13" s="66">
        <f t="shared" si="2"/>
        <v>17</v>
      </c>
      <c r="J13" s="65">
        <f>VLOOKUP($A13,'Return Data'!$B$7:$R$1700,8,0)</f>
        <v>8.7322000000000006</v>
      </c>
      <c r="K13" s="66">
        <f t="shared" si="3"/>
        <v>24</v>
      </c>
      <c r="L13" s="65">
        <f>VLOOKUP($A13,'Return Data'!$B$7:$R$1700,9,0)</f>
        <v>10.9374</v>
      </c>
      <c r="M13" s="66">
        <f t="shared" si="4"/>
        <v>22</v>
      </c>
      <c r="N13" s="65">
        <f>VLOOKUP($A13,'Return Data'!$B$7:$R$1700,10,0)</f>
        <v>12.123900000000001</v>
      </c>
      <c r="O13" s="66">
        <f t="shared" si="5"/>
        <v>13</v>
      </c>
      <c r="P13" s="65">
        <f>VLOOKUP($A13,'Return Data'!$B$7:$R$1700,11,0)</f>
        <v>8.4799000000000007</v>
      </c>
      <c r="Q13" s="66">
        <f t="shared" si="6"/>
        <v>14</v>
      </c>
      <c r="R13" s="65">
        <f>VLOOKUP($A13,'Return Data'!$B$7:$R$1700,12,0)</f>
        <v>7.9351000000000003</v>
      </c>
      <c r="S13" s="66">
        <f t="shared" si="7"/>
        <v>16</v>
      </c>
      <c r="T13" s="65">
        <f>VLOOKUP($A13,'Return Data'!$B$7:$R$1700,13,0)</f>
        <v>9.5370000000000008</v>
      </c>
      <c r="U13" s="66">
        <f t="shared" si="8"/>
        <v>2</v>
      </c>
      <c r="V13" s="65">
        <f>VLOOKUP($A13,'Return Data'!$B$7:$R$1700,17,0)</f>
        <v>8.4751999999999992</v>
      </c>
      <c r="W13" s="66">
        <f t="shared" si="9"/>
        <v>5</v>
      </c>
      <c r="X13" s="65">
        <f>VLOOKUP($A13,'Return Data'!$B$7:$R$1700,14,0)</f>
        <v>7.7478999999999996</v>
      </c>
      <c r="Y13" s="66">
        <f t="shared" si="10"/>
        <v>5</v>
      </c>
      <c r="Z13" s="65">
        <f>VLOOKUP($A13,'Return Data'!$B$7:$R$1700,16,0)</f>
        <v>8.0038</v>
      </c>
      <c r="AA13" s="67">
        <f t="shared" si="11"/>
        <v>6</v>
      </c>
    </row>
    <row r="14" spans="1:27" x14ac:dyDescent="0.3">
      <c r="A14" s="63" t="s">
        <v>1060</v>
      </c>
      <c r="B14" s="64">
        <f>VLOOKUP($A14,'Return Data'!$B$7:$R$1700,3,0)</f>
        <v>44026</v>
      </c>
      <c r="C14" s="65">
        <f>VLOOKUP($A14,'Return Data'!$B$7:$R$1700,4,0)</f>
        <v>1971.914</v>
      </c>
      <c r="D14" s="65">
        <f>VLOOKUP($A14,'Return Data'!$B$7:$R$1700,5,0)</f>
        <v>10.466699999999999</v>
      </c>
      <c r="E14" s="66">
        <f t="shared" si="0"/>
        <v>2</v>
      </c>
      <c r="F14" s="65">
        <f>VLOOKUP($A14,'Return Data'!$B$7:$R$1700,6,0)</f>
        <v>-13.1845</v>
      </c>
      <c r="G14" s="66">
        <f t="shared" si="1"/>
        <v>27</v>
      </c>
      <c r="H14" s="65">
        <f>VLOOKUP($A14,'Return Data'!$B$7:$R$1700,7,0)</f>
        <v>-97.2744</v>
      </c>
      <c r="I14" s="66">
        <f t="shared" si="2"/>
        <v>27</v>
      </c>
      <c r="J14" s="65">
        <f>VLOOKUP($A14,'Return Data'!$B$7:$R$1700,8,0)</f>
        <v>-163.19069999999999</v>
      </c>
      <c r="K14" s="66">
        <f t="shared" si="3"/>
        <v>26</v>
      </c>
      <c r="L14" s="65">
        <f>VLOOKUP($A14,'Return Data'!$B$7:$R$1700,9,0)</f>
        <v>-69.476600000000005</v>
      </c>
      <c r="M14" s="66">
        <f t="shared" si="4"/>
        <v>26</v>
      </c>
      <c r="N14" s="65">
        <f>VLOOKUP($A14,'Return Data'!$B$7:$R$1700,10,0)</f>
        <v>-24.430299999999999</v>
      </c>
      <c r="O14" s="66">
        <f t="shared" si="5"/>
        <v>26</v>
      </c>
      <c r="P14" s="65">
        <f>VLOOKUP($A14,'Return Data'!$B$7:$R$1700,11,0)</f>
        <v>-9.8981999999999992</v>
      </c>
      <c r="Q14" s="66">
        <f t="shared" si="6"/>
        <v>24</v>
      </c>
      <c r="R14" s="65">
        <f>VLOOKUP($A14,'Return Data'!$B$7:$R$1700,12,0)</f>
        <v>-4.5583</v>
      </c>
      <c r="S14" s="66">
        <f t="shared" si="7"/>
        <v>24</v>
      </c>
      <c r="T14" s="65">
        <f>VLOOKUP($A14,'Return Data'!$B$7:$R$1700,13,0)</f>
        <v>-1.5516000000000001</v>
      </c>
      <c r="U14" s="66">
        <f t="shared" si="8"/>
        <v>24</v>
      </c>
      <c r="V14" s="65">
        <f>VLOOKUP($A14,'Return Data'!$B$7:$R$1700,17,0)</f>
        <v>-3.4315000000000002</v>
      </c>
      <c r="W14" s="66">
        <f t="shared" si="9"/>
        <v>25</v>
      </c>
      <c r="X14" s="65">
        <f>VLOOKUP($A14,'Return Data'!$B$7:$R$1700,14,0)</f>
        <v>-0.1643</v>
      </c>
      <c r="Y14" s="66">
        <f t="shared" si="10"/>
        <v>25</v>
      </c>
      <c r="Z14" s="65">
        <f>VLOOKUP($A14,'Return Data'!$B$7:$R$1700,16,0)</f>
        <v>5.1582999999999997</v>
      </c>
      <c r="AA14" s="67">
        <f t="shared" si="11"/>
        <v>23</v>
      </c>
    </row>
    <row r="15" spans="1:27" x14ac:dyDescent="0.3">
      <c r="A15" s="63" t="s">
        <v>1061</v>
      </c>
      <c r="B15" s="64">
        <f>VLOOKUP($A15,'Return Data'!$B$7:$R$1700,3,0)</f>
        <v>44026</v>
      </c>
      <c r="C15" s="65">
        <f>VLOOKUP($A15,'Return Data'!$B$7:$R$1700,4,0)</f>
        <v>39.268560365738097</v>
      </c>
      <c r="D15" s="65">
        <f>VLOOKUP($A15,'Return Data'!$B$7:$R$1700,5,0)</f>
        <v>8.2286000000000001</v>
      </c>
      <c r="E15" s="66">
        <f t="shared" si="0"/>
        <v>3</v>
      </c>
      <c r="F15" s="65">
        <f>VLOOKUP($A15,'Return Data'!$B$7:$R$1700,6,0)</f>
        <v>6.0807000000000002</v>
      </c>
      <c r="G15" s="66">
        <f t="shared" si="1"/>
        <v>3</v>
      </c>
      <c r="H15" s="65">
        <f>VLOOKUP($A15,'Return Data'!$B$7:$R$1700,7,0)</f>
        <v>16.613199999999999</v>
      </c>
      <c r="I15" s="66">
        <f t="shared" si="2"/>
        <v>3</v>
      </c>
      <c r="J15" s="65">
        <f>VLOOKUP($A15,'Return Data'!$B$7:$R$1700,8,0)</f>
        <v>20.676200000000001</v>
      </c>
      <c r="K15" s="66">
        <f t="shared" si="3"/>
        <v>7</v>
      </c>
      <c r="L15" s="65">
        <f>VLOOKUP($A15,'Return Data'!$B$7:$R$1700,9,0)</f>
        <v>17.729900000000001</v>
      </c>
      <c r="M15" s="66">
        <f t="shared" si="4"/>
        <v>8</v>
      </c>
      <c r="N15" s="65">
        <f>VLOOKUP($A15,'Return Data'!$B$7:$R$1700,10,0)</f>
        <v>11.0632</v>
      </c>
      <c r="O15" s="66">
        <f t="shared" si="5"/>
        <v>18</v>
      </c>
      <c r="P15" s="65">
        <f>VLOOKUP($A15,'Return Data'!$B$7:$R$1700,11,0)</f>
        <v>-11.213699999999999</v>
      </c>
      <c r="Q15" s="66">
        <f t="shared" si="6"/>
        <v>25</v>
      </c>
      <c r="R15" s="65">
        <f>VLOOKUP($A15,'Return Data'!$B$7:$R$1700,12,0)</f>
        <v>-8.1710999999999991</v>
      </c>
      <c r="S15" s="66">
        <f t="shared" si="7"/>
        <v>25</v>
      </c>
      <c r="T15" s="65">
        <f>VLOOKUP($A15,'Return Data'!$B$7:$R$1700,13,0)</f>
        <v>-4.9927999999999999</v>
      </c>
      <c r="U15" s="66">
        <f t="shared" si="8"/>
        <v>25</v>
      </c>
      <c r="V15" s="65">
        <f>VLOOKUP($A15,'Return Data'!$B$7:$R$1700,17,0)</f>
        <v>0.25640000000000002</v>
      </c>
      <c r="W15" s="66">
        <f t="shared" si="9"/>
        <v>22</v>
      </c>
      <c r="X15" s="65">
        <f>VLOOKUP($A15,'Return Data'!$B$7:$R$1700,14,0)</f>
        <v>1.8554999999999999</v>
      </c>
      <c r="Y15" s="66">
        <f t="shared" si="10"/>
        <v>22</v>
      </c>
      <c r="Z15" s="65">
        <f>VLOOKUP($A15,'Return Data'!$B$7:$R$1700,16,0)</f>
        <v>6.9187000000000003</v>
      </c>
      <c r="AA15" s="67">
        <f t="shared" si="11"/>
        <v>19</v>
      </c>
    </row>
    <row r="16" spans="1:27" x14ac:dyDescent="0.3">
      <c r="A16" s="63" t="s">
        <v>1067</v>
      </c>
      <c r="B16" s="64">
        <f>VLOOKUP($A16,'Return Data'!$B$7:$R$1700,3,0)</f>
        <v>44026</v>
      </c>
      <c r="C16" s="65">
        <f>VLOOKUP($A16,'Return Data'!$B$7:$R$1700,4,0)</f>
        <v>43.384799999999998</v>
      </c>
      <c r="D16" s="65">
        <f>VLOOKUP($A16,'Return Data'!$B$7:$R$1700,5,0)</f>
        <v>5.3010000000000002</v>
      </c>
      <c r="E16" s="66">
        <f t="shared" si="0"/>
        <v>4</v>
      </c>
      <c r="F16" s="65">
        <f>VLOOKUP($A16,'Return Data'!$B$7:$R$1700,6,0)</f>
        <v>1.5145999999999999</v>
      </c>
      <c r="G16" s="66">
        <f t="shared" si="1"/>
        <v>17</v>
      </c>
      <c r="H16" s="65">
        <f>VLOOKUP($A16,'Return Data'!$B$7:$R$1700,7,0)</f>
        <v>13.411199999999999</v>
      </c>
      <c r="I16" s="66">
        <f t="shared" si="2"/>
        <v>4</v>
      </c>
      <c r="J16" s="65">
        <f>VLOOKUP($A16,'Return Data'!$B$7:$R$1700,8,0)</f>
        <v>16.978100000000001</v>
      </c>
      <c r="K16" s="66">
        <f t="shared" si="3"/>
        <v>9</v>
      </c>
      <c r="L16" s="65">
        <f>VLOOKUP($A16,'Return Data'!$B$7:$R$1700,9,0)</f>
        <v>18.2439</v>
      </c>
      <c r="M16" s="66">
        <f t="shared" si="4"/>
        <v>7</v>
      </c>
      <c r="N16" s="65">
        <f>VLOOKUP($A16,'Return Data'!$B$7:$R$1700,10,0)</f>
        <v>13.310499999999999</v>
      </c>
      <c r="O16" s="66">
        <f t="shared" si="5"/>
        <v>8</v>
      </c>
      <c r="P16" s="65">
        <f>VLOOKUP($A16,'Return Data'!$B$7:$R$1700,11,0)</f>
        <v>9.2843</v>
      </c>
      <c r="Q16" s="66">
        <f t="shared" si="6"/>
        <v>10</v>
      </c>
      <c r="R16" s="65">
        <f>VLOOKUP($A16,'Return Data'!$B$7:$R$1700,12,0)</f>
        <v>8.3436000000000003</v>
      </c>
      <c r="S16" s="66">
        <f t="shared" si="7"/>
        <v>12</v>
      </c>
      <c r="T16" s="65">
        <f>VLOOKUP($A16,'Return Data'!$B$7:$R$1700,13,0)</f>
        <v>8.3497000000000003</v>
      </c>
      <c r="U16" s="66">
        <f t="shared" si="8"/>
        <v>14</v>
      </c>
      <c r="V16" s="65">
        <f>VLOOKUP($A16,'Return Data'!$B$7:$R$1700,17,0)</f>
        <v>8.1052999999999997</v>
      </c>
      <c r="W16" s="66">
        <f t="shared" si="9"/>
        <v>9</v>
      </c>
      <c r="X16" s="65">
        <f>VLOOKUP($A16,'Return Data'!$B$7:$R$1700,14,0)</f>
        <v>7.306</v>
      </c>
      <c r="Y16" s="66">
        <f t="shared" si="10"/>
        <v>10</v>
      </c>
      <c r="Z16" s="65">
        <f>VLOOKUP($A16,'Return Data'!$B$7:$R$1700,16,0)</f>
        <v>7.3583999999999996</v>
      </c>
      <c r="AA16" s="67">
        <f t="shared" si="11"/>
        <v>15</v>
      </c>
    </row>
    <row r="17" spans="1:27" x14ac:dyDescent="0.3">
      <c r="A17" s="63" t="s">
        <v>1069</v>
      </c>
      <c r="B17" s="64">
        <f>VLOOKUP($A17,'Return Data'!$B$7:$R$1700,3,0)</f>
        <v>44026</v>
      </c>
      <c r="C17" s="65">
        <f>VLOOKUP($A17,'Return Data'!$B$7:$R$1700,4,0)</f>
        <v>15.7658</v>
      </c>
      <c r="D17" s="65">
        <f>VLOOKUP($A17,'Return Data'!$B$7:$R$1700,5,0)</f>
        <v>-7.8697999999999997</v>
      </c>
      <c r="E17" s="66">
        <f t="shared" si="0"/>
        <v>27</v>
      </c>
      <c r="F17" s="65">
        <f>VLOOKUP($A17,'Return Data'!$B$7:$R$1700,6,0)</f>
        <v>0.46310000000000001</v>
      </c>
      <c r="G17" s="66">
        <f t="shared" si="1"/>
        <v>22</v>
      </c>
      <c r="H17" s="65">
        <f>VLOOKUP($A17,'Return Data'!$B$7:$R$1700,7,0)</f>
        <v>5.8605999999999998</v>
      </c>
      <c r="I17" s="66">
        <f t="shared" si="2"/>
        <v>22</v>
      </c>
      <c r="J17" s="65">
        <f>VLOOKUP($A17,'Return Data'!$B$7:$R$1700,8,0)</f>
        <v>209.66409999999999</v>
      </c>
      <c r="K17" s="66">
        <f t="shared" si="3"/>
        <v>2</v>
      </c>
      <c r="L17" s="65">
        <f>VLOOKUP($A17,'Return Data'!$B$7:$R$1700,9,0)</f>
        <v>101.16549999999999</v>
      </c>
      <c r="M17" s="66">
        <f t="shared" si="4"/>
        <v>2</v>
      </c>
      <c r="N17" s="65">
        <f>VLOOKUP($A17,'Return Data'!$B$7:$R$1700,10,0)</f>
        <v>1.2116</v>
      </c>
      <c r="O17" s="66">
        <f t="shared" si="5"/>
        <v>23</v>
      </c>
      <c r="P17" s="65">
        <f>VLOOKUP($A17,'Return Data'!$B$7:$R$1700,11,0)</f>
        <v>2.0185</v>
      </c>
      <c r="Q17" s="66">
        <f t="shared" si="6"/>
        <v>22</v>
      </c>
      <c r="R17" s="65">
        <f>VLOOKUP($A17,'Return Data'!$B$7:$R$1700,12,0)</f>
        <v>3.2067000000000001</v>
      </c>
      <c r="S17" s="66">
        <f t="shared" si="7"/>
        <v>22</v>
      </c>
      <c r="T17" s="65">
        <f>VLOOKUP($A17,'Return Data'!$B$7:$R$1700,13,0)</f>
        <v>4.3342000000000001</v>
      </c>
      <c r="U17" s="66">
        <f t="shared" si="8"/>
        <v>21</v>
      </c>
      <c r="V17" s="65">
        <f>VLOOKUP($A17,'Return Data'!$B$7:$R$1700,17,0)</f>
        <v>0.85860000000000003</v>
      </c>
      <c r="W17" s="66">
        <f t="shared" si="9"/>
        <v>21</v>
      </c>
      <c r="X17" s="65">
        <f>VLOOKUP($A17,'Return Data'!$B$7:$R$1700,14,0)</f>
        <v>2.4963000000000002</v>
      </c>
      <c r="Y17" s="66">
        <f t="shared" si="10"/>
        <v>21</v>
      </c>
      <c r="Z17" s="65">
        <f>VLOOKUP($A17,'Return Data'!$B$7:$R$1700,16,0)</f>
        <v>3.3662000000000001</v>
      </c>
      <c r="AA17" s="67">
        <f t="shared" si="11"/>
        <v>25</v>
      </c>
    </row>
    <row r="18" spans="1:27" x14ac:dyDescent="0.3">
      <c r="A18" s="63" t="s">
        <v>1071</v>
      </c>
      <c r="B18" s="64">
        <f>VLOOKUP($A18,'Return Data'!$B$7:$R$1700,3,0)</f>
        <v>44026</v>
      </c>
      <c r="C18" s="65">
        <f>VLOOKUP($A18,'Return Data'!$B$7:$R$1700,4,0)</f>
        <v>401.60559999999998</v>
      </c>
      <c r="D18" s="65">
        <f>VLOOKUP($A18,'Return Data'!$B$7:$R$1700,5,0)</f>
        <v>-2.8262999999999998</v>
      </c>
      <c r="E18" s="66">
        <f t="shared" si="0"/>
        <v>18</v>
      </c>
      <c r="F18" s="65">
        <f>VLOOKUP($A18,'Return Data'!$B$7:$R$1700,6,0)</f>
        <v>3.8506</v>
      </c>
      <c r="G18" s="66">
        <f t="shared" si="1"/>
        <v>7</v>
      </c>
      <c r="H18" s="65">
        <f>VLOOKUP($A18,'Return Data'!$B$7:$R$1700,7,0)</f>
        <v>12.682</v>
      </c>
      <c r="I18" s="66">
        <f t="shared" si="2"/>
        <v>5</v>
      </c>
      <c r="J18" s="65">
        <f>VLOOKUP($A18,'Return Data'!$B$7:$R$1700,8,0)</f>
        <v>17.2379</v>
      </c>
      <c r="K18" s="66">
        <f t="shared" si="3"/>
        <v>8</v>
      </c>
      <c r="L18" s="65">
        <f>VLOOKUP($A18,'Return Data'!$B$7:$R$1700,9,0)</f>
        <v>19.253</v>
      </c>
      <c r="M18" s="66">
        <f t="shared" si="4"/>
        <v>6</v>
      </c>
      <c r="N18" s="65">
        <f>VLOOKUP($A18,'Return Data'!$B$7:$R$1700,10,0)</f>
        <v>15.4846</v>
      </c>
      <c r="O18" s="66">
        <f t="shared" si="5"/>
        <v>2</v>
      </c>
      <c r="P18" s="65">
        <f>VLOOKUP($A18,'Return Data'!$B$7:$R$1700,11,0)</f>
        <v>9.9388000000000005</v>
      </c>
      <c r="Q18" s="66">
        <f t="shared" si="6"/>
        <v>2</v>
      </c>
      <c r="R18" s="65">
        <f>VLOOKUP($A18,'Return Data'!$B$7:$R$1700,12,0)</f>
        <v>9.2888000000000002</v>
      </c>
      <c r="S18" s="66">
        <f t="shared" si="7"/>
        <v>2</v>
      </c>
      <c r="T18" s="65">
        <f>VLOOKUP($A18,'Return Data'!$B$7:$R$1700,13,0)</f>
        <v>9.1507000000000005</v>
      </c>
      <c r="U18" s="66">
        <f t="shared" si="8"/>
        <v>4</v>
      </c>
      <c r="V18" s="65">
        <f>VLOOKUP($A18,'Return Data'!$B$7:$R$1700,17,0)</f>
        <v>8.8450000000000006</v>
      </c>
      <c r="W18" s="66">
        <f t="shared" si="9"/>
        <v>1</v>
      </c>
      <c r="X18" s="65">
        <f>VLOOKUP($A18,'Return Data'!$B$7:$R$1700,14,0)</f>
        <v>8.0471000000000004</v>
      </c>
      <c r="Y18" s="66">
        <f t="shared" si="10"/>
        <v>1</v>
      </c>
      <c r="Z18" s="65">
        <f>VLOOKUP($A18,'Return Data'!$B$7:$R$1700,16,0)</f>
        <v>8.1198999999999995</v>
      </c>
      <c r="AA18" s="67">
        <f t="shared" si="11"/>
        <v>4</v>
      </c>
    </row>
    <row r="19" spans="1:27" x14ac:dyDescent="0.3">
      <c r="A19" s="63" t="s">
        <v>1074</v>
      </c>
      <c r="B19" s="64">
        <f>VLOOKUP($A19,'Return Data'!$B$7:$R$1700,3,0)</f>
        <v>44026</v>
      </c>
      <c r="C19" s="65">
        <f>VLOOKUP($A19,'Return Data'!$B$7:$R$1700,4,0)</f>
        <v>29.432200000000002</v>
      </c>
      <c r="D19" s="65">
        <f>VLOOKUP($A19,'Return Data'!$B$7:$R$1700,5,0)</f>
        <v>-4.4640000000000004</v>
      </c>
      <c r="E19" s="66">
        <f t="shared" si="0"/>
        <v>25</v>
      </c>
      <c r="F19" s="65">
        <f>VLOOKUP($A19,'Return Data'!$B$7:$R$1700,6,0)</f>
        <v>0.34110000000000001</v>
      </c>
      <c r="G19" s="66">
        <f t="shared" si="1"/>
        <v>23</v>
      </c>
      <c r="H19" s="65">
        <f>VLOOKUP($A19,'Return Data'!$B$7:$R$1700,7,0)</f>
        <v>5.6576000000000004</v>
      </c>
      <c r="I19" s="66">
        <f t="shared" si="2"/>
        <v>23</v>
      </c>
      <c r="J19" s="65">
        <f>VLOOKUP($A19,'Return Data'!$B$7:$R$1700,8,0)</f>
        <v>10.3429</v>
      </c>
      <c r="K19" s="66">
        <f t="shared" si="3"/>
        <v>20</v>
      </c>
      <c r="L19" s="65">
        <f>VLOOKUP($A19,'Return Data'!$B$7:$R$1700,9,0)</f>
        <v>14.036899999999999</v>
      </c>
      <c r="M19" s="66">
        <f t="shared" si="4"/>
        <v>14</v>
      </c>
      <c r="N19" s="65">
        <f>VLOOKUP($A19,'Return Data'!$B$7:$R$1700,10,0)</f>
        <v>12.8231</v>
      </c>
      <c r="O19" s="66">
        <f t="shared" si="5"/>
        <v>11</v>
      </c>
      <c r="P19" s="65">
        <f>VLOOKUP($A19,'Return Data'!$B$7:$R$1700,11,0)</f>
        <v>9.1846999999999994</v>
      </c>
      <c r="Q19" s="66">
        <f t="shared" si="6"/>
        <v>11</v>
      </c>
      <c r="R19" s="65">
        <f>VLOOKUP($A19,'Return Data'!$B$7:$R$1700,12,0)</f>
        <v>8.3666</v>
      </c>
      <c r="S19" s="66">
        <f t="shared" si="7"/>
        <v>11</v>
      </c>
      <c r="T19" s="65">
        <f>VLOOKUP($A19,'Return Data'!$B$7:$R$1700,13,0)</f>
        <v>8.5234000000000005</v>
      </c>
      <c r="U19" s="66">
        <f t="shared" si="8"/>
        <v>12</v>
      </c>
      <c r="V19" s="65">
        <f>VLOOKUP($A19,'Return Data'!$B$7:$R$1700,17,0)</f>
        <v>8.4571000000000005</v>
      </c>
      <c r="W19" s="66">
        <f t="shared" si="9"/>
        <v>6</v>
      </c>
      <c r="X19" s="65">
        <f>VLOOKUP($A19,'Return Data'!$B$7:$R$1700,14,0)</f>
        <v>7.7405999999999997</v>
      </c>
      <c r="Y19" s="66">
        <f t="shared" si="10"/>
        <v>6</v>
      </c>
      <c r="Z19" s="65">
        <f>VLOOKUP($A19,'Return Data'!$B$7:$R$1700,16,0)</f>
        <v>7.7298</v>
      </c>
      <c r="AA19" s="67">
        <f t="shared" si="11"/>
        <v>12</v>
      </c>
    </row>
    <row r="20" spans="1:27" x14ac:dyDescent="0.3">
      <c r="A20" s="63" t="s">
        <v>1075</v>
      </c>
      <c r="B20" s="64">
        <f>VLOOKUP($A20,'Return Data'!$B$7:$R$1700,3,0)</f>
        <v>44026</v>
      </c>
      <c r="C20" s="65">
        <f>VLOOKUP($A20,'Return Data'!$B$7:$R$1700,4,0)</f>
        <v>2880.7901999999999</v>
      </c>
      <c r="D20" s="65">
        <f>VLOOKUP($A20,'Return Data'!$B$7:$R$1700,5,0)</f>
        <v>-2.9950000000000001</v>
      </c>
      <c r="E20" s="66">
        <f t="shared" si="0"/>
        <v>20</v>
      </c>
      <c r="F20" s="65">
        <f>VLOOKUP($A20,'Return Data'!$B$7:$R$1700,6,0)</f>
        <v>0.99529999999999996</v>
      </c>
      <c r="G20" s="66">
        <f t="shared" si="1"/>
        <v>21</v>
      </c>
      <c r="H20" s="65">
        <f>VLOOKUP($A20,'Return Data'!$B$7:$R$1700,7,0)</f>
        <v>6.6025999999999998</v>
      </c>
      <c r="I20" s="66">
        <f t="shared" si="2"/>
        <v>20</v>
      </c>
      <c r="J20" s="65">
        <f>VLOOKUP($A20,'Return Data'!$B$7:$R$1700,8,0)</f>
        <v>11.598699999999999</v>
      </c>
      <c r="K20" s="66">
        <f t="shared" si="3"/>
        <v>16</v>
      </c>
      <c r="L20" s="65">
        <f>VLOOKUP($A20,'Return Data'!$B$7:$R$1700,9,0)</f>
        <v>12.683400000000001</v>
      </c>
      <c r="M20" s="66">
        <f t="shared" si="4"/>
        <v>17</v>
      </c>
      <c r="N20" s="65">
        <f>VLOOKUP($A20,'Return Data'!$B$7:$R$1700,10,0)</f>
        <v>13.448499999999999</v>
      </c>
      <c r="O20" s="66">
        <f t="shared" si="5"/>
        <v>6</v>
      </c>
      <c r="P20" s="65">
        <f>VLOOKUP($A20,'Return Data'!$B$7:$R$1700,11,0)</f>
        <v>9.1324000000000005</v>
      </c>
      <c r="Q20" s="66">
        <f t="shared" si="6"/>
        <v>12</v>
      </c>
      <c r="R20" s="65">
        <f>VLOOKUP($A20,'Return Data'!$B$7:$R$1700,12,0)</f>
        <v>8.5192999999999994</v>
      </c>
      <c r="S20" s="66">
        <f t="shared" si="7"/>
        <v>9</v>
      </c>
      <c r="T20" s="65">
        <f>VLOOKUP($A20,'Return Data'!$B$7:$R$1700,13,0)</f>
        <v>8.8036999999999992</v>
      </c>
      <c r="U20" s="66">
        <f t="shared" si="8"/>
        <v>6</v>
      </c>
      <c r="V20" s="65">
        <f>VLOOKUP($A20,'Return Data'!$B$7:$R$1700,17,0)</f>
        <v>8.7073</v>
      </c>
      <c r="W20" s="66">
        <f t="shared" si="9"/>
        <v>2</v>
      </c>
      <c r="X20" s="65">
        <f>VLOOKUP($A20,'Return Data'!$B$7:$R$1700,14,0)</f>
        <v>7.8291000000000004</v>
      </c>
      <c r="Y20" s="66">
        <f t="shared" si="10"/>
        <v>4</v>
      </c>
      <c r="Z20" s="65">
        <f>VLOOKUP($A20,'Return Data'!$B$7:$R$1700,16,0)</f>
        <v>8.1538000000000004</v>
      </c>
      <c r="AA20" s="67">
        <f t="shared" si="11"/>
        <v>3</v>
      </c>
    </row>
    <row r="21" spans="1:27" x14ac:dyDescent="0.3">
      <c r="A21" s="63" t="s">
        <v>1077</v>
      </c>
      <c r="B21" s="64">
        <f>VLOOKUP($A21,'Return Data'!$B$7:$R$1700,3,0)</f>
        <v>44026</v>
      </c>
      <c r="C21" s="65">
        <f>VLOOKUP($A21,'Return Data'!$B$7:$R$1700,4,0)</f>
        <v>28.482399999999998</v>
      </c>
      <c r="D21" s="65">
        <f>VLOOKUP($A21,'Return Data'!$B$7:$R$1700,5,0)</f>
        <v>-0.64070000000000005</v>
      </c>
      <c r="E21" s="66">
        <f t="shared" si="0"/>
        <v>12</v>
      </c>
      <c r="F21" s="65">
        <f>VLOOKUP($A21,'Return Data'!$B$7:$R$1700,6,0)</f>
        <v>1.1855</v>
      </c>
      <c r="G21" s="66">
        <f t="shared" si="1"/>
        <v>18</v>
      </c>
      <c r="H21" s="65">
        <f>VLOOKUP($A21,'Return Data'!$B$7:$R$1700,7,0)</f>
        <v>5.5895999999999999</v>
      </c>
      <c r="I21" s="66">
        <f t="shared" si="2"/>
        <v>24</v>
      </c>
      <c r="J21" s="65">
        <f>VLOOKUP($A21,'Return Data'!$B$7:$R$1700,8,0)</f>
        <v>525.85490000000004</v>
      </c>
      <c r="K21" s="66">
        <f t="shared" si="3"/>
        <v>1</v>
      </c>
      <c r="L21" s="65">
        <f>VLOOKUP($A21,'Return Data'!$B$7:$R$1700,9,0)</f>
        <v>238.6215</v>
      </c>
      <c r="M21" s="66">
        <f t="shared" si="4"/>
        <v>1</v>
      </c>
      <c r="N21" s="65">
        <f>VLOOKUP($A21,'Return Data'!$B$7:$R$1700,10,0)</f>
        <v>90.865099999999998</v>
      </c>
      <c r="O21" s="66">
        <f t="shared" si="5"/>
        <v>1</v>
      </c>
      <c r="P21" s="65">
        <f>VLOOKUP($A21,'Return Data'!$B$7:$R$1700,11,0)</f>
        <v>48.381999999999998</v>
      </c>
      <c r="Q21" s="66">
        <f t="shared" si="6"/>
        <v>1</v>
      </c>
      <c r="R21" s="65">
        <f>VLOOKUP($A21,'Return Data'!$B$7:$R$1700,12,0)</f>
        <v>27.424900000000001</v>
      </c>
      <c r="S21" s="66">
        <f t="shared" si="7"/>
        <v>1</v>
      </c>
      <c r="T21" s="65">
        <f>VLOOKUP($A21,'Return Data'!$B$7:$R$1700,13,0)</f>
        <v>18.039400000000001</v>
      </c>
      <c r="U21" s="66">
        <f t="shared" si="8"/>
        <v>1</v>
      </c>
      <c r="V21" s="65">
        <f>VLOOKUP($A21,'Return Data'!$B$7:$R$1700,17,0)</f>
        <v>6.3715999999999999</v>
      </c>
      <c r="W21" s="66">
        <f t="shared" si="9"/>
        <v>16</v>
      </c>
      <c r="X21" s="65">
        <f>VLOOKUP($A21,'Return Data'!$B$7:$R$1700,14,0)</f>
        <v>6.3520000000000003</v>
      </c>
      <c r="Y21" s="66">
        <f t="shared" si="10"/>
        <v>16</v>
      </c>
      <c r="Z21" s="65">
        <f>VLOOKUP($A21,'Return Data'!$B$7:$R$1700,16,0)</f>
        <v>7.8765999999999998</v>
      </c>
      <c r="AA21" s="67">
        <f t="shared" si="11"/>
        <v>10</v>
      </c>
    </row>
    <row r="22" spans="1:27" x14ac:dyDescent="0.3">
      <c r="A22" s="63" t="s">
        <v>1079</v>
      </c>
      <c r="B22" s="64">
        <f>VLOOKUP($A22,'Return Data'!$B$7:$R$1700,3,0)</f>
        <v>44026</v>
      </c>
      <c r="C22" s="65">
        <f>VLOOKUP($A22,'Return Data'!$B$7:$R$1700,4,0)</f>
        <v>2547.2276999999999</v>
      </c>
      <c r="D22" s="65">
        <f>VLOOKUP($A22,'Return Data'!$B$7:$R$1700,5,0)</f>
        <v>-1.1363000000000001</v>
      </c>
      <c r="E22" s="66">
        <f t="shared" si="0"/>
        <v>15</v>
      </c>
      <c r="F22" s="65">
        <f>VLOOKUP($A22,'Return Data'!$B$7:$R$1700,6,0)</f>
        <v>3.9670000000000001</v>
      </c>
      <c r="G22" s="66">
        <f t="shared" si="1"/>
        <v>6</v>
      </c>
      <c r="H22" s="65">
        <f>VLOOKUP($A22,'Return Data'!$B$7:$R$1700,7,0)</f>
        <v>11.8405</v>
      </c>
      <c r="I22" s="66">
        <f t="shared" si="2"/>
        <v>8</v>
      </c>
      <c r="J22" s="65">
        <f>VLOOKUP($A22,'Return Data'!$B$7:$R$1700,8,0)</f>
        <v>13.195499999999999</v>
      </c>
      <c r="K22" s="66">
        <f t="shared" si="3"/>
        <v>12</v>
      </c>
      <c r="L22" s="65">
        <f>VLOOKUP($A22,'Return Data'!$B$7:$R$1700,9,0)</f>
        <v>16.814599999999999</v>
      </c>
      <c r="M22" s="66">
        <f t="shared" si="4"/>
        <v>10</v>
      </c>
      <c r="N22" s="65">
        <f>VLOOKUP($A22,'Return Data'!$B$7:$R$1700,10,0)</f>
        <v>13.8619</v>
      </c>
      <c r="O22" s="66">
        <f t="shared" si="5"/>
        <v>4</v>
      </c>
      <c r="P22" s="65">
        <f>VLOOKUP($A22,'Return Data'!$B$7:$R$1700,11,0)</f>
        <v>9.7251999999999992</v>
      </c>
      <c r="Q22" s="66">
        <f t="shared" si="6"/>
        <v>3</v>
      </c>
      <c r="R22" s="65">
        <f>VLOOKUP($A22,'Return Data'!$B$7:$R$1700,12,0)</f>
        <v>9.1662999999999997</v>
      </c>
      <c r="S22" s="66">
        <f t="shared" si="7"/>
        <v>3</v>
      </c>
      <c r="T22" s="65">
        <f>VLOOKUP($A22,'Return Data'!$B$7:$R$1700,13,0)</f>
        <v>9.3409999999999993</v>
      </c>
      <c r="U22" s="66">
        <f t="shared" si="8"/>
        <v>3</v>
      </c>
      <c r="V22" s="65">
        <f>VLOOKUP($A22,'Return Data'!$B$7:$R$1700,17,0)</f>
        <v>8.5627999999999993</v>
      </c>
      <c r="W22" s="66">
        <f t="shared" si="9"/>
        <v>4</v>
      </c>
      <c r="X22" s="65">
        <f>VLOOKUP($A22,'Return Data'!$B$7:$R$1700,14,0)</f>
        <v>7.9180000000000001</v>
      </c>
      <c r="Y22" s="66">
        <f t="shared" si="10"/>
        <v>3</v>
      </c>
      <c r="Z22" s="65">
        <f>VLOOKUP($A22,'Return Data'!$B$7:$R$1700,16,0)</f>
        <v>7.8554000000000004</v>
      </c>
      <c r="AA22" s="67">
        <f t="shared" si="11"/>
        <v>11</v>
      </c>
    </row>
    <row r="23" spans="1:27" x14ac:dyDescent="0.3">
      <c r="A23" s="63" t="s">
        <v>1082</v>
      </c>
      <c r="B23" s="64">
        <f>VLOOKUP($A23,'Return Data'!$B$7:$R$1700,3,0)</f>
        <v>44026</v>
      </c>
      <c r="C23" s="65">
        <f>VLOOKUP($A23,'Return Data'!$B$7:$R$1700,4,0)</f>
        <v>21.507200000000001</v>
      </c>
      <c r="D23" s="65">
        <f>VLOOKUP($A23,'Return Data'!$B$7:$R$1700,5,0)</f>
        <v>-3.0545</v>
      </c>
      <c r="E23" s="66">
        <f t="shared" si="0"/>
        <v>21</v>
      </c>
      <c r="F23" s="65">
        <f>VLOOKUP($A23,'Return Data'!$B$7:$R$1700,6,0)</f>
        <v>1.0184</v>
      </c>
      <c r="G23" s="66">
        <f t="shared" si="1"/>
        <v>20</v>
      </c>
      <c r="H23" s="65">
        <f>VLOOKUP($A23,'Return Data'!$B$7:$R$1700,7,0)</f>
        <v>11.8825</v>
      </c>
      <c r="I23" s="66">
        <f t="shared" si="2"/>
        <v>6</v>
      </c>
      <c r="J23" s="65">
        <f>VLOOKUP($A23,'Return Data'!$B$7:$R$1700,8,0)</f>
        <v>64.571700000000007</v>
      </c>
      <c r="K23" s="66">
        <f t="shared" si="3"/>
        <v>4</v>
      </c>
      <c r="L23" s="65">
        <f>VLOOKUP($A23,'Return Data'!$B$7:$R$1700,9,0)</f>
        <v>36.799999999999997</v>
      </c>
      <c r="M23" s="66">
        <f t="shared" si="4"/>
        <v>4</v>
      </c>
      <c r="N23" s="65">
        <f>VLOOKUP($A23,'Return Data'!$B$7:$R$1700,10,0)</f>
        <v>11.8293</v>
      </c>
      <c r="O23" s="66">
        <f t="shared" si="5"/>
        <v>15</v>
      </c>
      <c r="P23" s="65">
        <f>VLOOKUP($A23,'Return Data'!$B$7:$R$1700,11,0)</f>
        <v>8.1158000000000001</v>
      </c>
      <c r="Q23" s="66">
        <f t="shared" si="6"/>
        <v>18</v>
      </c>
      <c r="R23" s="65">
        <f>VLOOKUP($A23,'Return Data'!$B$7:$R$1700,12,0)</f>
        <v>8.1976999999999993</v>
      </c>
      <c r="S23" s="66">
        <f t="shared" si="7"/>
        <v>14</v>
      </c>
      <c r="T23" s="65">
        <f>VLOOKUP($A23,'Return Data'!$B$7:$R$1700,13,0)</f>
        <v>7.6492000000000004</v>
      </c>
      <c r="U23" s="66">
        <f t="shared" si="8"/>
        <v>17</v>
      </c>
      <c r="V23" s="65">
        <f>VLOOKUP($A23,'Return Data'!$B$7:$R$1700,17,0)</f>
        <v>6.5374999999999996</v>
      </c>
      <c r="W23" s="66">
        <f t="shared" si="9"/>
        <v>15</v>
      </c>
      <c r="X23" s="65">
        <f>VLOOKUP($A23,'Return Data'!$B$7:$R$1700,14,0)</f>
        <v>6.3574000000000002</v>
      </c>
      <c r="Y23" s="66">
        <f t="shared" si="10"/>
        <v>15</v>
      </c>
      <c r="Z23" s="65">
        <f>VLOOKUP($A23,'Return Data'!$B$7:$R$1700,16,0)</f>
        <v>8.2890999999999995</v>
      </c>
      <c r="AA23" s="67">
        <f t="shared" si="11"/>
        <v>1</v>
      </c>
    </row>
    <row r="24" spans="1:27" x14ac:dyDescent="0.3">
      <c r="A24" s="63" t="s">
        <v>1083</v>
      </c>
      <c r="B24" s="64">
        <f>VLOOKUP($A24,'Return Data'!$B$7:$R$1700,3,0)</f>
        <v>44026</v>
      </c>
      <c r="C24" s="65">
        <f>VLOOKUP($A24,'Return Data'!$B$7:$R$1700,4,0)</f>
        <v>30.3871</v>
      </c>
      <c r="D24" s="65">
        <f>VLOOKUP($A24,'Return Data'!$B$7:$R$1700,5,0)</f>
        <v>-4.0834999999999999</v>
      </c>
      <c r="E24" s="66">
        <f t="shared" si="0"/>
        <v>23</v>
      </c>
      <c r="F24" s="65">
        <f>VLOOKUP($A24,'Return Data'!$B$7:$R$1700,6,0)</f>
        <v>3.0640000000000001</v>
      </c>
      <c r="G24" s="66">
        <f t="shared" si="1"/>
        <v>11</v>
      </c>
      <c r="H24" s="65">
        <f>VLOOKUP($A24,'Return Data'!$B$7:$R$1700,7,0)</f>
        <v>55.056800000000003</v>
      </c>
      <c r="I24" s="66">
        <f t="shared" si="2"/>
        <v>1</v>
      </c>
      <c r="J24" s="65">
        <f>VLOOKUP($A24,'Return Data'!$B$7:$R$1700,8,0)</f>
        <v>35.058799999999998</v>
      </c>
      <c r="K24" s="66">
        <f t="shared" si="3"/>
        <v>5</v>
      </c>
      <c r="L24" s="65">
        <f>VLOOKUP($A24,'Return Data'!$B$7:$R$1700,9,0)</f>
        <v>22.7685</v>
      </c>
      <c r="M24" s="66">
        <f t="shared" si="4"/>
        <v>5</v>
      </c>
      <c r="N24" s="65">
        <f>VLOOKUP($A24,'Return Data'!$B$7:$R$1700,10,0)</f>
        <v>15.072800000000001</v>
      </c>
      <c r="O24" s="66">
        <f t="shared" si="5"/>
        <v>3</v>
      </c>
      <c r="P24" s="65">
        <f>VLOOKUP($A24,'Return Data'!$B$7:$R$1700,11,0)</f>
        <v>9.3629999999999995</v>
      </c>
      <c r="Q24" s="66">
        <f t="shared" si="6"/>
        <v>7</v>
      </c>
      <c r="R24" s="65">
        <f>VLOOKUP($A24,'Return Data'!$B$7:$R$1700,12,0)</f>
        <v>8.5399999999999991</v>
      </c>
      <c r="S24" s="66">
        <f t="shared" si="7"/>
        <v>7</v>
      </c>
      <c r="T24" s="65">
        <f>VLOOKUP($A24,'Return Data'!$B$7:$R$1700,13,0)</f>
        <v>8.4701000000000004</v>
      </c>
      <c r="U24" s="66">
        <f t="shared" si="8"/>
        <v>13</v>
      </c>
      <c r="V24" s="65">
        <f>VLOOKUP($A24,'Return Data'!$B$7:$R$1700,17,0)</f>
        <v>6.0148000000000001</v>
      </c>
      <c r="W24" s="66">
        <f t="shared" si="9"/>
        <v>17</v>
      </c>
      <c r="X24" s="65">
        <f>VLOOKUP($A24,'Return Data'!$B$7:$R$1700,14,0)</f>
        <v>6.1601999999999997</v>
      </c>
      <c r="Y24" s="66">
        <f t="shared" si="10"/>
        <v>17</v>
      </c>
      <c r="Z24" s="65">
        <f>VLOOKUP($A24,'Return Data'!$B$7:$R$1700,16,0)</f>
        <v>6.7061000000000002</v>
      </c>
      <c r="AA24" s="67">
        <f t="shared" si="11"/>
        <v>20</v>
      </c>
    </row>
    <row r="25" spans="1:27" x14ac:dyDescent="0.3">
      <c r="A25" s="63" t="s">
        <v>1086</v>
      </c>
      <c r="B25" s="64">
        <f>VLOOKUP($A25,'Return Data'!$B$7:$R$1700,3,0)</f>
        <v>44026</v>
      </c>
      <c r="C25" s="65">
        <f>VLOOKUP($A25,'Return Data'!$B$7:$R$1700,4,0)</f>
        <v>1261.7048</v>
      </c>
      <c r="D25" s="65">
        <f>VLOOKUP($A25,'Return Data'!$B$7:$R$1700,5,0)</f>
        <v>1.7995000000000001</v>
      </c>
      <c r="E25" s="66">
        <f t="shared" si="0"/>
        <v>6</v>
      </c>
      <c r="F25" s="65">
        <f>VLOOKUP($A25,'Return Data'!$B$7:$R$1700,6,0)</f>
        <v>2.6831999999999998</v>
      </c>
      <c r="G25" s="66">
        <f t="shared" si="1"/>
        <v>13</v>
      </c>
      <c r="H25" s="65">
        <f>VLOOKUP($A25,'Return Data'!$B$7:$R$1700,7,0)</f>
        <v>6.915</v>
      </c>
      <c r="I25" s="66">
        <f t="shared" si="2"/>
        <v>19</v>
      </c>
      <c r="J25" s="65">
        <f>VLOOKUP($A25,'Return Data'!$B$7:$R$1700,8,0)</f>
        <v>9.4374000000000002</v>
      </c>
      <c r="K25" s="66">
        <f t="shared" si="3"/>
        <v>23</v>
      </c>
      <c r="L25" s="65">
        <f>VLOOKUP($A25,'Return Data'!$B$7:$R$1700,9,0)</f>
        <v>11.5349</v>
      </c>
      <c r="M25" s="66">
        <f t="shared" si="4"/>
        <v>21</v>
      </c>
      <c r="N25" s="65">
        <f>VLOOKUP($A25,'Return Data'!$B$7:$R$1700,10,0)</f>
        <v>10.4237</v>
      </c>
      <c r="O25" s="66">
        <f t="shared" si="5"/>
        <v>21</v>
      </c>
      <c r="P25" s="65">
        <f>VLOOKUP($A25,'Return Data'!$B$7:$R$1700,11,0)</f>
        <v>7.9786999999999999</v>
      </c>
      <c r="Q25" s="66">
        <f t="shared" si="6"/>
        <v>20</v>
      </c>
      <c r="R25" s="65">
        <f>VLOOKUP($A25,'Return Data'!$B$7:$R$1700,12,0)</f>
        <v>7.4988000000000001</v>
      </c>
      <c r="S25" s="66">
        <f t="shared" si="7"/>
        <v>19</v>
      </c>
      <c r="T25" s="65">
        <f>VLOOKUP($A25,'Return Data'!$B$7:$R$1700,13,0)</f>
        <v>7.6189999999999998</v>
      </c>
      <c r="U25" s="66">
        <f t="shared" si="8"/>
        <v>18</v>
      </c>
      <c r="V25" s="65">
        <f>VLOOKUP($A25,'Return Data'!$B$7:$R$1700,17,0)</f>
        <v>7.7245999999999997</v>
      </c>
      <c r="W25" s="66">
        <f t="shared" si="9"/>
        <v>12</v>
      </c>
      <c r="X25" s="65">
        <f>VLOOKUP($A25,'Return Data'!$B$7:$R$1700,14,0)</f>
        <v>7.0620000000000003</v>
      </c>
      <c r="Y25" s="66">
        <f t="shared" si="10"/>
        <v>13</v>
      </c>
      <c r="Z25" s="65">
        <f>VLOOKUP($A25,'Return Data'!$B$7:$R$1700,16,0)</f>
        <v>7.0528000000000004</v>
      </c>
      <c r="AA25" s="67">
        <f t="shared" si="11"/>
        <v>18</v>
      </c>
    </row>
    <row r="26" spans="1:27" x14ac:dyDescent="0.3">
      <c r="A26" s="63" t="s">
        <v>1088</v>
      </c>
      <c r="B26" s="64">
        <f>VLOOKUP($A26,'Return Data'!$B$7:$R$1700,3,0)</f>
        <v>44026</v>
      </c>
      <c r="C26" s="65">
        <f>VLOOKUP($A26,'Return Data'!$B$7:$R$1700,4,0)</f>
        <v>1734.9456</v>
      </c>
      <c r="D26" s="65">
        <f>VLOOKUP($A26,'Return Data'!$B$7:$R$1700,5,0)</f>
        <v>2.5163000000000002</v>
      </c>
      <c r="E26" s="66">
        <f t="shared" si="0"/>
        <v>5</v>
      </c>
      <c r="F26" s="65">
        <f>VLOOKUP($A26,'Return Data'!$B$7:$R$1700,6,0)</f>
        <v>4.0994999999999999</v>
      </c>
      <c r="G26" s="66">
        <f t="shared" si="1"/>
        <v>5</v>
      </c>
      <c r="H26" s="65">
        <f>VLOOKUP($A26,'Return Data'!$B$7:$R$1700,7,0)</f>
        <v>35.7029</v>
      </c>
      <c r="I26" s="66">
        <f t="shared" si="2"/>
        <v>2</v>
      </c>
      <c r="J26" s="65">
        <f>VLOOKUP($A26,'Return Data'!$B$7:$R$1700,8,0)</f>
        <v>22.656199999999998</v>
      </c>
      <c r="K26" s="66">
        <f t="shared" si="3"/>
        <v>6</v>
      </c>
      <c r="L26" s="65">
        <f>VLOOKUP($A26,'Return Data'!$B$7:$R$1700,9,0)</f>
        <v>17.404</v>
      </c>
      <c r="M26" s="66">
        <f t="shared" si="4"/>
        <v>9</v>
      </c>
      <c r="N26" s="65">
        <f>VLOOKUP($A26,'Return Data'!$B$7:$R$1700,10,0)</f>
        <v>11.903</v>
      </c>
      <c r="O26" s="66">
        <f t="shared" si="5"/>
        <v>14</v>
      </c>
      <c r="P26" s="65">
        <f>VLOOKUP($A26,'Return Data'!$B$7:$R$1700,11,0)</f>
        <v>8.4026999999999994</v>
      </c>
      <c r="Q26" s="66">
        <f t="shared" si="6"/>
        <v>17</v>
      </c>
      <c r="R26" s="65">
        <f>VLOOKUP($A26,'Return Data'!$B$7:$R$1700,12,0)</f>
        <v>6.9955999999999996</v>
      </c>
      <c r="S26" s="66">
        <f t="shared" si="7"/>
        <v>20</v>
      </c>
      <c r="T26" s="65">
        <f>VLOOKUP($A26,'Return Data'!$B$7:$R$1700,13,0)</f>
        <v>7.1698000000000004</v>
      </c>
      <c r="U26" s="66">
        <f t="shared" si="8"/>
        <v>19</v>
      </c>
      <c r="V26" s="65">
        <f>VLOOKUP($A26,'Return Data'!$B$7:$R$1700,17,0)</f>
        <v>6.7554999999999996</v>
      </c>
      <c r="W26" s="66">
        <f t="shared" si="9"/>
        <v>14</v>
      </c>
      <c r="X26" s="65">
        <f>VLOOKUP($A26,'Return Data'!$B$7:$R$1700,14,0)</f>
        <v>6.4035000000000002</v>
      </c>
      <c r="Y26" s="66">
        <f t="shared" si="10"/>
        <v>14</v>
      </c>
      <c r="Z26" s="65">
        <f>VLOOKUP($A26,'Return Data'!$B$7:$R$1700,16,0)</f>
        <v>4.5559000000000003</v>
      </c>
      <c r="AA26" s="67">
        <f t="shared" si="11"/>
        <v>24</v>
      </c>
    </row>
    <row r="27" spans="1:27" x14ac:dyDescent="0.3">
      <c r="A27" s="63" t="s">
        <v>1089</v>
      </c>
      <c r="B27" s="64">
        <f>VLOOKUP($A27,'Return Data'!$B$7:$R$1700,3,0)</f>
        <v>44026</v>
      </c>
      <c r="C27" s="65">
        <f>VLOOKUP($A27,'Return Data'!$B$7:$R$1700,4,0)</f>
        <v>2823.1804000000002</v>
      </c>
      <c r="D27" s="65">
        <f>VLOOKUP($A27,'Return Data'!$B$7:$R$1700,5,0)</f>
        <v>-5.4382999999999999</v>
      </c>
      <c r="E27" s="66">
        <f t="shared" si="0"/>
        <v>26</v>
      </c>
      <c r="F27" s="65">
        <f>VLOOKUP($A27,'Return Data'!$B$7:$R$1700,6,0)</f>
        <v>3.8033000000000001</v>
      </c>
      <c r="G27" s="66">
        <f t="shared" si="1"/>
        <v>8</v>
      </c>
      <c r="H27" s="65">
        <f>VLOOKUP($A27,'Return Data'!$B$7:$R$1700,7,0)</f>
        <v>11.1113</v>
      </c>
      <c r="I27" s="66">
        <f t="shared" si="2"/>
        <v>9</v>
      </c>
      <c r="J27" s="65">
        <f>VLOOKUP($A27,'Return Data'!$B$7:$R$1700,8,0)</f>
        <v>12.843</v>
      </c>
      <c r="K27" s="66">
        <f t="shared" si="3"/>
        <v>15</v>
      </c>
      <c r="L27" s="65">
        <f>VLOOKUP($A27,'Return Data'!$B$7:$R$1700,9,0)</f>
        <v>16.199400000000001</v>
      </c>
      <c r="M27" s="66">
        <f t="shared" si="4"/>
        <v>11</v>
      </c>
      <c r="N27" s="65">
        <f>VLOOKUP($A27,'Return Data'!$B$7:$R$1700,10,0)</f>
        <v>10.5732</v>
      </c>
      <c r="O27" s="66">
        <f t="shared" si="5"/>
        <v>20</v>
      </c>
      <c r="P27" s="65">
        <f>VLOOKUP($A27,'Return Data'!$B$7:$R$1700,11,0)</f>
        <v>8.4329000000000001</v>
      </c>
      <c r="Q27" s="66">
        <f t="shared" si="6"/>
        <v>15</v>
      </c>
      <c r="R27" s="65">
        <f>VLOOKUP($A27,'Return Data'!$B$7:$R$1700,12,0)</f>
        <v>8.3210999999999995</v>
      </c>
      <c r="S27" s="66">
        <f t="shared" si="7"/>
        <v>13</v>
      </c>
      <c r="T27" s="65">
        <f>VLOOKUP($A27,'Return Data'!$B$7:$R$1700,13,0)</f>
        <v>8.7644000000000002</v>
      </c>
      <c r="U27" s="66">
        <f t="shared" si="8"/>
        <v>8</v>
      </c>
      <c r="V27" s="65">
        <f>VLOOKUP($A27,'Return Data'!$B$7:$R$1700,17,0)</f>
        <v>7.6272000000000002</v>
      </c>
      <c r="W27" s="66">
        <f t="shared" si="9"/>
        <v>13</v>
      </c>
      <c r="X27" s="65">
        <f>VLOOKUP($A27,'Return Data'!$B$7:$R$1700,14,0)</f>
        <v>7.2198000000000002</v>
      </c>
      <c r="Y27" s="66">
        <f t="shared" si="10"/>
        <v>12</v>
      </c>
      <c r="Z27" s="65">
        <f>VLOOKUP($A27,'Return Data'!$B$7:$R$1700,16,0)</f>
        <v>8.0977999999999994</v>
      </c>
      <c r="AA27" s="67">
        <f t="shared" si="11"/>
        <v>5</v>
      </c>
    </row>
    <row r="28" spans="1:27" x14ac:dyDescent="0.3">
      <c r="A28" s="63" t="s">
        <v>1091</v>
      </c>
      <c r="B28" s="64">
        <f>VLOOKUP($A28,'Return Data'!$B$7:$R$1700,3,0)</f>
        <v>44026</v>
      </c>
      <c r="C28" s="65">
        <f>VLOOKUP($A28,'Return Data'!$B$7:$R$1700,4,0)</f>
        <v>22.586200000000002</v>
      </c>
      <c r="D28" s="65">
        <f>VLOOKUP($A28,'Return Data'!$B$7:$R$1700,5,0)</f>
        <v>-2.9085999999999999</v>
      </c>
      <c r="E28" s="66">
        <f t="shared" si="0"/>
        <v>19</v>
      </c>
      <c r="F28" s="65">
        <f>VLOOKUP($A28,'Return Data'!$B$7:$R$1700,6,0)</f>
        <v>-7.1452999999999998</v>
      </c>
      <c r="G28" s="66">
        <f t="shared" si="1"/>
        <v>26</v>
      </c>
      <c r="H28" s="65">
        <f>VLOOKUP($A28,'Return Data'!$B$7:$R$1700,7,0)</f>
        <v>9.2044999999999995</v>
      </c>
      <c r="I28" s="66">
        <f t="shared" si="2"/>
        <v>14</v>
      </c>
      <c r="J28" s="65">
        <f>VLOOKUP($A28,'Return Data'!$B$7:$R$1700,8,0)</f>
        <v>-54.054499999999997</v>
      </c>
      <c r="K28" s="66">
        <f t="shared" si="3"/>
        <v>25</v>
      </c>
      <c r="L28" s="65">
        <f>VLOOKUP($A28,'Return Data'!$B$7:$R$1700,9,0)</f>
        <v>-19.380600000000001</v>
      </c>
      <c r="M28" s="66">
        <f t="shared" si="4"/>
        <v>25</v>
      </c>
      <c r="N28" s="65">
        <f>VLOOKUP($A28,'Return Data'!$B$7:$R$1700,10,0)</f>
        <v>-6.1393000000000004</v>
      </c>
      <c r="O28" s="66">
        <f t="shared" si="5"/>
        <v>24</v>
      </c>
      <c r="P28" s="65">
        <f>VLOOKUP($A28,'Return Data'!$B$7:$R$1700,11,0)</f>
        <v>-0.85229999999999995</v>
      </c>
      <c r="Q28" s="66">
        <f t="shared" si="6"/>
        <v>23</v>
      </c>
      <c r="R28" s="65">
        <f>VLOOKUP($A28,'Return Data'!$B$7:$R$1700,12,0)</f>
        <v>1.8902000000000001</v>
      </c>
      <c r="S28" s="66">
        <f t="shared" si="7"/>
        <v>23</v>
      </c>
      <c r="T28" s="65">
        <f>VLOOKUP($A28,'Return Data'!$B$7:$R$1700,13,0)</f>
        <v>3.9992000000000001</v>
      </c>
      <c r="U28" s="66">
        <f t="shared" si="8"/>
        <v>22</v>
      </c>
      <c r="V28" s="65">
        <f>VLOOKUP($A28,'Return Data'!$B$7:$R$1700,17,0)</f>
        <v>-3.2404999999999999</v>
      </c>
      <c r="W28" s="66">
        <f t="shared" si="9"/>
        <v>24</v>
      </c>
      <c r="X28" s="65">
        <f>VLOOKUP($A28,'Return Data'!$B$7:$R$1700,14,0)</f>
        <v>-0.1225</v>
      </c>
      <c r="Y28" s="66">
        <f t="shared" si="10"/>
        <v>24</v>
      </c>
      <c r="Z28" s="65">
        <f>VLOOKUP($A28,'Return Data'!$B$7:$R$1700,16,0)</f>
        <v>6.4314999999999998</v>
      </c>
      <c r="AA28" s="67">
        <f t="shared" si="11"/>
        <v>21</v>
      </c>
    </row>
    <row r="29" spans="1:27" x14ac:dyDescent="0.3">
      <c r="A29" s="63" t="s">
        <v>1093</v>
      </c>
      <c r="B29" s="64">
        <f>VLOOKUP($A29,'Return Data'!$B$7:$R$1700,3,0)</f>
        <v>44026</v>
      </c>
      <c r="C29" s="65">
        <f>VLOOKUP($A29,'Return Data'!$B$7:$R$1700,4,0)</f>
        <v>2664.5027</v>
      </c>
      <c r="D29" s="65">
        <f>VLOOKUP($A29,'Return Data'!$B$7:$R$1700,5,0)</f>
        <v>-1.0808</v>
      </c>
      <c r="E29" s="66">
        <f t="shared" si="0"/>
        <v>14</v>
      </c>
      <c r="F29" s="65">
        <f>VLOOKUP($A29,'Return Data'!$B$7:$R$1700,6,0)</f>
        <v>1.0299</v>
      </c>
      <c r="G29" s="66">
        <f t="shared" si="1"/>
        <v>19</v>
      </c>
      <c r="H29" s="65">
        <f>VLOOKUP($A29,'Return Data'!$B$7:$R$1700,7,0)</f>
        <v>4.3529</v>
      </c>
      <c r="I29" s="66">
        <f t="shared" si="2"/>
        <v>25</v>
      </c>
      <c r="J29" s="65">
        <f>VLOOKUP($A29,'Return Data'!$B$7:$R$1700,8,0)</f>
        <v>150.89179999999999</v>
      </c>
      <c r="K29" s="66">
        <f t="shared" si="3"/>
        <v>3</v>
      </c>
      <c r="L29" s="65">
        <f>VLOOKUP($A29,'Return Data'!$B$7:$R$1700,9,0)</f>
        <v>71.505499999999998</v>
      </c>
      <c r="M29" s="66">
        <f t="shared" si="4"/>
        <v>3</v>
      </c>
      <c r="N29" s="65">
        <f>VLOOKUP($A29,'Return Data'!$B$7:$R$1700,10,0)</f>
        <v>6.0610999999999997</v>
      </c>
      <c r="O29" s="66">
        <f t="shared" si="5"/>
        <v>22</v>
      </c>
      <c r="P29" s="65">
        <f>VLOOKUP($A29,'Return Data'!$B$7:$R$1700,11,0)</f>
        <v>7.9847999999999999</v>
      </c>
      <c r="Q29" s="66">
        <f t="shared" si="6"/>
        <v>19</v>
      </c>
      <c r="R29" s="65">
        <f>VLOOKUP($A29,'Return Data'!$B$7:$R$1700,12,0)</f>
        <v>6.0918000000000001</v>
      </c>
      <c r="S29" s="66">
        <f t="shared" si="7"/>
        <v>21</v>
      </c>
      <c r="T29" s="65">
        <f>VLOOKUP($A29,'Return Data'!$B$7:$R$1700,13,0)</f>
        <v>6.4013</v>
      </c>
      <c r="U29" s="66">
        <f t="shared" si="8"/>
        <v>20</v>
      </c>
      <c r="V29" s="65">
        <f>VLOOKUP($A29,'Return Data'!$B$7:$R$1700,17,0)</f>
        <v>-2.7696999999999998</v>
      </c>
      <c r="W29" s="66">
        <f t="shared" si="9"/>
        <v>23</v>
      </c>
      <c r="X29" s="65">
        <f>VLOOKUP($A29,'Return Data'!$B$7:$R$1700,14,0)</f>
        <v>0.31159999999999999</v>
      </c>
      <c r="Y29" s="66">
        <f t="shared" si="10"/>
        <v>23</v>
      </c>
      <c r="Z29" s="65">
        <f>VLOOKUP($A29,'Return Data'!$B$7:$R$1700,16,0)</f>
        <v>6.3818999999999999</v>
      </c>
      <c r="AA29" s="67">
        <f t="shared" si="11"/>
        <v>22</v>
      </c>
    </row>
    <row r="30" spans="1:27" x14ac:dyDescent="0.3">
      <c r="A30" s="63" t="s">
        <v>1095</v>
      </c>
      <c r="B30" s="64">
        <f>VLOOKUP($A30,'Return Data'!$B$7:$R$1700,3,0)</f>
        <v>44026</v>
      </c>
      <c r="C30" s="65">
        <f>VLOOKUP($A30,'Return Data'!$B$7:$R$1700,4,0)</f>
        <v>2680.4198000000001</v>
      </c>
      <c r="D30" s="65">
        <f>VLOOKUP($A30,'Return Data'!$B$7:$R$1700,5,0)</f>
        <v>1.0430999999999999</v>
      </c>
      <c r="E30" s="66">
        <f t="shared" si="0"/>
        <v>9</v>
      </c>
      <c r="F30" s="65">
        <f>VLOOKUP($A30,'Return Data'!$B$7:$R$1700,6,0)</f>
        <v>3.0121000000000002</v>
      </c>
      <c r="G30" s="66">
        <f t="shared" si="1"/>
        <v>12</v>
      </c>
      <c r="H30" s="65">
        <f>VLOOKUP($A30,'Return Data'!$B$7:$R$1700,7,0)</f>
        <v>8.5894999999999992</v>
      </c>
      <c r="I30" s="66">
        <f t="shared" si="2"/>
        <v>15</v>
      </c>
      <c r="J30" s="65">
        <f>VLOOKUP($A30,'Return Data'!$B$7:$R$1700,8,0)</f>
        <v>11.1982</v>
      </c>
      <c r="K30" s="66">
        <f t="shared" si="3"/>
        <v>17</v>
      </c>
      <c r="L30" s="65">
        <f>VLOOKUP($A30,'Return Data'!$B$7:$R$1700,9,0)</f>
        <v>11.831200000000001</v>
      </c>
      <c r="M30" s="66">
        <f t="shared" si="4"/>
        <v>20</v>
      </c>
      <c r="N30" s="65">
        <f>VLOOKUP($A30,'Return Data'!$B$7:$R$1700,10,0)</f>
        <v>12.2433</v>
      </c>
      <c r="O30" s="66">
        <f t="shared" si="5"/>
        <v>12</v>
      </c>
      <c r="P30" s="65">
        <f>VLOOKUP($A30,'Return Data'!$B$7:$R$1700,11,0)</f>
        <v>8.7456999999999994</v>
      </c>
      <c r="Q30" s="66">
        <f t="shared" si="6"/>
        <v>13</v>
      </c>
      <c r="R30" s="65">
        <f>VLOOKUP($A30,'Return Data'!$B$7:$R$1700,12,0)</f>
        <v>8.1457999999999995</v>
      </c>
      <c r="S30" s="66">
        <f t="shared" si="7"/>
        <v>15</v>
      </c>
      <c r="T30" s="65">
        <f>VLOOKUP($A30,'Return Data'!$B$7:$R$1700,13,0)</f>
        <v>8.3254000000000001</v>
      </c>
      <c r="U30" s="66">
        <f t="shared" si="8"/>
        <v>15</v>
      </c>
      <c r="V30" s="65">
        <f>VLOOKUP($A30,'Return Data'!$B$7:$R$1700,17,0)</f>
        <v>8.3232999999999997</v>
      </c>
      <c r="W30" s="66">
        <f t="shared" si="9"/>
        <v>8</v>
      </c>
      <c r="X30" s="65">
        <f>VLOOKUP($A30,'Return Data'!$B$7:$R$1700,14,0)</f>
        <v>7.7305000000000001</v>
      </c>
      <c r="Y30" s="66">
        <f t="shared" si="10"/>
        <v>7</v>
      </c>
      <c r="Z30" s="65">
        <f>VLOOKUP($A30,'Return Data'!$B$7:$R$1700,16,0)</f>
        <v>7.8933</v>
      </c>
      <c r="AA30" s="67">
        <f t="shared" si="11"/>
        <v>9</v>
      </c>
    </row>
    <row r="31" spans="1:27" x14ac:dyDescent="0.3">
      <c r="A31" s="63" t="s">
        <v>1098</v>
      </c>
      <c r="B31" s="64">
        <f>VLOOKUP($A31,'Return Data'!$B$7:$R$1700,3,0)</f>
        <v>44026</v>
      </c>
      <c r="C31" s="65">
        <f>VLOOKUP($A31,'Return Data'!$B$7:$R$1700,4,0)</f>
        <v>25.357800000000001</v>
      </c>
      <c r="D31" s="65">
        <f>VLOOKUP($A31,'Return Data'!$B$7:$R$1700,5,0)</f>
        <v>-4.0298999999999996</v>
      </c>
      <c r="E31" s="66">
        <f t="shared" si="0"/>
        <v>22</v>
      </c>
      <c r="F31" s="65">
        <f>VLOOKUP($A31,'Return Data'!$B$7:$R$1700,6,0)</f>
        <v>2.2315999999999998</v>
      </c>
      <c r="G31" s="66">
        <f t="shared" si="1"/>
        <v>15</v>
      </c>
      <c r="H31" s="65">
        <f>VLOOKUP($A31,'Return Data'!$B$7:$R$1700,7,0)</f>
        <v>7.9287000000000001</v>
      </c>
      <c r="I31" s="66">
        <f t="shared" si="2"/>
        <v>16</v>
      </c>
      <c r="J31" s="65">
        <f>VLOOKUP($A31,'Return Data'!$B$7:$R$1700,8,0)</f>
        <v>10.228899999999999</v>
      </c>
      <c r="K31" s="66">
        <f t="shared" si="3"/>
        <v>21</v>
      </c>
      <c r="L31" s="65">
        <f>VLOOKUP($A31,'Return Data'!$B$7:$R$1700,9,0)</f>
        <v>12.4871</v>
      </c>
      <c r="M31" s="66">
        <f t="shared" si="4"/>
        <v>19</v>
      </c>
      <c r="N31" s="65">
        <f>VLOOKUP($A31,'Return Data'!$B$7:$R$1700,10,0)</f>
        <v>11.038</v>
      </c>
      <c r="O31" s="66">
        <f t="shared" si="5"/>
        <v>19</v>
      </c>
      <c r="P31" s="65">
        <f>VLOOKUP($A31,'Return Data'!$B$7:$R$1700,11,0)</f>
        <v>7.9535999999999998</v>
      </c>
      <c r="Q31" s="66">
        <f t="shared" si="6"/>
        <v>21</v>
      </c>
      <c r="R31" s="65">
        <f>VLOOKUP($A31,'Return Data'!$B$7:$R$1700,12,0)</f>
        <v>7.6215000000000002</v>
      </c>
      <c r="S31" s="66">
        <f t="shared" si="7"/>
        <v>18</v>
      </c>
      <c r="T31" s="65">
        <f>VLOOKUP($A31,'Return Data'!$B$7:$R$1700,13,0)</f>
        <v>3.2189999999999999</v>
      </c>
      <c r="U31" s="66">
        <f t="shared" si="8"/>
        <v>23</v>
      </c>
      <c r="V31" s="65">
        <f>VLOOKUP($A31,'Return Data'!$B$7:$R$1700,17,0)</f>
        <v>2.5219</v>
      </c>
      <c r="W31" s="66">
        <f t="shared" si="9"/>
        <v>19</v>
      </c>
      <c r="X31" s="65">
        <f>VLOOKUP($A31,'Return Data'!$B$7:$R$1700,14,0)</f>
        <v>3.7679</v>
      </c>
      <c r="Y31" s="66">
        <f t="shared" si="10"/>
        <v>19</v>
      </c>
      <c r="Z31" s="65">
        <f>VLOOKUP($A31,'Return Data'!$B$7:$R$1700,16,0)</f>
        <v>7.2832999999999997</v>
      </c>
      <c r="AA31" s="67">
        <f t="shared" si="11"/>
        <v>17</v>
      </c>
    </row>
    <row r="32" spans="1:27" x14ac:dyDescent="0.3">
      <c r="A32" s="63" t="s">
        <v>1099</v>
      </c>
      <c r="B32" s="64">
        <f>VLOOKUP($A32,'Return Data'!$B$7:$R$1700,3,0)</f>
        <v>44026</v>
      </c>
      <c r="C32" s="65">
        <f>VLOOKUP($A32,'Return Data'!$B$7:$R$1700,4,0)</f>
        <v>2980.8917999999999</v>
      </c>
      <c r="D32" s="65">
        <f>VLOOKUP($A32,'Return Data'!$B$7:$R$1700,5,0)</f>
        <v>1.3825000000000001</v>
      </c>
      <c r="E32" s="66">
        <f t="shared" si="0"/>
        <v>8</v>
      </c>
      <c r="F32" s="65">
        <f>VLOOKUP($A32,'Return Data'!$B$7:$R$1700,6,0)</f>
        <v>6.5773999999999999</v>
      </c>
      <c r="G32" s="66">
        <f t="shared" si="1"/>
        <v>2</v>
      </c>
      <c r="H32" s="65">
        <f>VLOOKUP($A32,'Return Data'!$B$7:$R$1700,7,0)</f>
        <v>9.6216000000000008</v>
      </c>
      <c r="I32" s="66">
        <f t="shared" si="2"/>
        <v>13</v>
      </c>
      <c r="J32" s="65">
        <f>VLOOKUP($A32,'Return Data'!$B$7:$R$1700,8,0)</f>
        <v>12.921900000000001</v>
      </c>
      <c r="K32" s="66">
        <f t="shared" si="3"/>
        <v>14</v>
      </c>
      <c r="L32" s="65">
        <f>VLOOKUP($A32,'Return Data'!$B$7:$R$1700,9,0)</f>
        <v>13.455500000000001</v>
      </c>
      <c r="M32" s="66">
        <f t="shared" si="4"/>
        <v>16</v>
      </c>
      <c r="N32" s="65">
        <f>VLOOKUP($A32,'Return Data'!$B$7:$R$1700,10,0)</f>
        <v>13.049200000000001</v>
      </c>
      <c r="O32" s="66">
        <f t="shared" si="5"/>
        <v>10</v>
      </c>
      <c r="P32" s="65">
        <f>VLOOKUP($A32,'Return Data'!$B$7:$R$1700,11,0)</f>
        <v>9.2939000000000007</v>
      </c>
      <c r="Q32" s="66">
        <f t="shared" si="6"/>
        <v>9</v>
      </c>
      <c r="R32" s="65">
        <f>VLOOKUP($A32,'Return Data'!$B$7:$R$1700,12,0)</f>
        <v>8.5151000000000003</v>
      </c>
      <c r="S32" s="66">
        <f t="shared" si="7"/>
        <v>10</v>
      </c>
      <c r="T32" s="65">
        <f>VLOOKUP($A32,'Return Data'!$B$7:$R$1700,13,0)</f>
        <v>8.5810999999999993</v>
      </c>
      <c r="U32" s="66">
        <f t="shared" si="8"/>
        <v>11</v>
      </c>
      <c r="V32" s="65">
        <f>VLOOKUP($A32,'Return Data'!$B$7:$R$1700,17,0)</f>
        <v>5.3562000000000003</v>
      </c>
      <c r="W32" s="66">
        <f t="shared" si="9"/>
        <v>18</v>
      </c>
      <c r="X32" s="65">
        <f>VLOOKUP($A32,'Return Data'!$B$7:$R$1700,14,0)</f>
        <v>5.7934000000000001</v>
      </c>
      <c r="Y32" s="66">
        <f t="shared" si="10"/>
        <v>18</v>
      </c>
      <c r="Z32" s="65">
        <f>VLOOKUP($A32,'Return Data'!$B$7:$R$1700,16,0)</f>
        <v>7.6253000000000002</v>
      </c>
      <c r="AA32" s="67">
        <f t="shared" si="11"/>
        <v>13</v>
      </c>
    </row>
    <row r="33" spans="1:27" x14ac:dyDescent="0.3">
      <c r="A33" s="63" t="s">
        <v>1100</v>
      </c>
      <c r="B33" s="64">
        <f>VLOOKUP($A33,'Return Data'!$B$7:$R$1700,3,0)</f>
        <v>44026</v>
      </c>
      <c r="C33" s="65">
        <f>VLOOKUP($A33,'Return Data'!$B$7:$R$1700,4,0)</f>
        <v>31.1722</v>
      </c>
      <c r="D33" s="65">
        <f>VLOOKUP($A33,'Return Data'!$B$7:$R$1700,5,0)</f>
        <v>0</v>
      </c>
      <c r="E33" s="66">
        <f t="shared" si="0"/>
        <v>11</v>
      </c>
      <c r="F33" s="65">
        <f>VLOOKUP($A33,'Return Data'!$B$7:$R$1700,6,0)</f>
        <v>0</v>
      </c>
      <c r="G33" s="66">
        <f t="shared" si="1"/>
        <v>24</v>
      </c>
      <c r="H33" s="65">
        <f>VLOOKUP($A33,'Return Data'!$B$7:$R$1700,7,0)</f>
        <v>-80.614500000000007</v>
      </c>
      <c r="I33" s="66">
        <f t="shared" si="2"/>
        <v>26</v>
      </c>
      <c r="J33" s="65">
        <f>VLOOKUP($A33,'Return Data'!$B$7:$R$1700,8,0)</f>
        <v>-179.08850000000001</v>
      </c>
      <c r="K33" s="66">
        <f t="shared" si="3"/>
        <v>27</v>
      </c>
      <c r="L33" s="65">
        <f>VLOOKUP($A33,'Return Data'!$B$7:$R$1700,9,0)</f>
        <v>-78.351200000000006</v>
      </c>
      <c r="M33" s="66">
        <f t="shared" si="4"/>
        <v>27</v>
      </c>
      <c r="N33" s="65">
        <f>VLOOKUP($A33,'Return Data'!$B$7:$R$1700,10,0)</f>
        <v>-81.226799999999997</v>
      </c>
      <c r="O33" s="66">
        <f t="shared" si="5"/>
        <v>27</v>
      </c>
      <c r="P33" s="65">
        <f>VLOOKUP($A33,'Return Data'!$B$7:$R$1700,11,0)</f>
        <v>-41.8842</v>
      </c>
      <c r="Q33" s="66">
        <f t="shared" si="6"/>
        <v>26</v>
      </c>
      <c r="R33" s="65">
        <f>VLOOKUP($A33,'Return Data'!$B$7:$R$1700,12,0)</f>
        <v>-40.742800000000003</v>
      </c>
      <c r="S33" s="66">
        <f t="shared" si="7"/>
        <v>26</v>
      </c>
      <c r="T33" s="65">
        <f>VLOOKUP($A33,'Return Data'!$B$7:$R$1700,13,0)</f>
        <v>-32.5687</v>
      </c>
      <c r="U33" s="66">
        <f t="shared" si="8"/>
        <v>26</v>
      </c>
      <c r="V33" s="65"/>
      <c r="W33" s="66"/>
      <c r="X33" s="65"/>
      <c r="Y33" s="66"/>
      <c r="Z33" s="65">
        <f>VLOOKUP($A33,'Return Data'!$B$7:$R$1700,16,0)</f>
        <v>-30.524100000000001</v>
      </c>
      <c r="AA33" s="67">
        <f t="shared" si="11"/>
        <v>27</v>
      </c>
    </row>
    <row r="34" spans="1:27" x14ac:dyDescent="0.3">
      <c r="A34" s="63" t="s">
        <v>1104</v>
      </c>
      <c r="B34" s="64">
        <f>VLOOKUP($A34,'Return Data'!$B$7:$R$1700,3,0)</f>
        <v>44026</v>
      </c>
      <c r="C34" s="65">
        <f>VLOOKUP($A34,'Return Data'!$B$7:$R$1700,4,0)</f>
        <v>2540.7247000000002</v>
      </c>
      <c r="D34" s="65">
        <f>VLOOKUP($A34,'Return Data'!$B$7:$R$1700,5,0)</f>
        <v>-4.1470000000000002</v>
      </c>
      <c r="E34" s="66">
        <f t="shared" si="0"/>
        <v>24</v>
      </c>
      <c r="F34" s="65">
        <f>VLOOKUP($A34,'Return Data'!$B$7:$R$1700,6,0)</f>
        <v>4.9527999999999999</v>
      </c>
      <c r="G34" s="66">
        <f t="shared" si="1"/>
        <v>4</v>
      </c>
      <c r="H34" s="65">
        <f>VLOOKUP($A34,'Return Data'!$B$7:$R$1700,7,0)</f>
        <v>10.993399999999999</v>
      </c>
      <c r="I34" s="66">
        <f t="shared" si="2"/>
        <v>10</v>
      </c>
      <c r="J34" s="65">
        <f>VLOOKUP($A34,'Return Data'!$B$7:$R$1700,8,0)</f>
        <v>13.5877</v>
      </c>
      <c r="K34" s="66">
        <f t="shared" si="3"/>
        <v>10</v>
      </c>
      <c r="L34" s="65">
        <f>VLOOKUP($A34,'Return Data'!$B$7:$R$1700,9,0)</f>
        <v>13.9922</v>
      </c>
      <c r="M34" s="66">
        <f t="shared" si="4"/>
        <v>15</v>
      </c>
      <c r="N34" s="65">
        <f>VLOOKUP($A34,'Return Data'!$B$7:$R$1700,10,0)</f>
        <v>13.117800000000001</v>
      </c>
      <c r="O34" s="66">
        <f t="shared" si="5"/>
        <v>9</v>
      </c>
      <c r="P34" s="65">
        <f>VLOOKUP($A34,'Return Data'!$B$7:$R$1700,11,0)</f>
        <v>9.5686999999999998</v>
      </c>
      <c r="Q34" s="66">
        <f t="shared" si="6"/>
        <v>5</v>
      </c>
      <c r="R34" s="65">
        <f>VLOOKUP($A34,'Return Data'!$B$7:$R$1700,12,0)</f>
        <v>8.7546999999999997</v>
      </c>
      <c r="S34" s="66">
        <f t="shared" si="7"/>
        <v>4</v>
      </c>
      <c r="T34" s="65">
        <f>VLOOKUP($A34,'Return Data'!$B$7:$R$1700,13,0)</f>
        <v>8.7944999999999993</v>
      </c>
      <c r="U34" s="66">
        <f t="shared" si="8"/>
        <v>7</v>
      </c>
      <c r="V34" s="65">
        <f>VLOOKUP($A34,'Return Data'!$B$7:$R$1700,17,0)</f>
        <v>2.0579000000000001</v>
      </c>
      <c r="W34" s="66">
        <f>RANK(V34,V$8:V$34,0)</f>
        <v>20</v>
      </c>
      <c r="X34" s="65">
        <f>VLOOKUP($A34,'Return Data'!$B$7:$R$1700,14,0)</f>
        <v>3.5354999999999999</v>
      </c>
      <c r="Y34" s="66">
        <f>RANK(X34,X$8:X$34,0)</f>
        <v>20</v>
      </c>
      <c r="Z34" s="65">
        <f>VLOOKUP($A34,'Return Data'!$B$7:$R$1700,16,0)</f>
        <v>7.2991000000000001</v>
      </c>
      <c r="AA34" s="67">
        <f t="shared" si="11"/>
        <v>16</v>
      </c>
    </row>
    <row r="35" spans="1:27" x14ac:dyDescent="0.3">
      <c r="A35" s="69"/>
      <c r="B35" s="70"/>
      <c r="C35" s="70"/>
      <c r="D35" s="71"/>
      <c r="E35" s="70"/>
      <c r="F35" s="71"/>
      <c r="G35" s="70"/>
      <c r="H35" s="71"/>
      <c r="I35" s="70"/>
      <c r="J35" s="71"/>
      <c r="K35" s="70"/>
      <c r="L35" s="71"/>
      <c r="M35" s="70"/>
      <c r="N35" s="71"/>
      <c r="O35" s="70"/>
      <c r="P35" s="71"/>
      <c r="Q35" s="70"/>
      <c r="R35" s="71"/>
      <c r="S35" s="70"/>
      <c r="T35" s="71"/>
      <c r="U35" s="70"/>
      <c r="V35" s="71"/>
      <c r="W35" s="70"/>
      <c r="X35" s="71"/>
      <c r="Y35" s="70"/>
      <c r="Z35" s="71"/>
      <c r="AA35" s="72"/>
    </row>
    <row r="36" spans="1:27" x14ac:dyDescent="0.3">
      <c r="A36" s="73" t="s">
        <v>27</v>
      </c>
      <c r="B36" s="74"/>
      <c r="C36" s="74"/>
      <c r="D36" s="75">
        <f>AVERAGE(D8:D34)</f>
        <v>-0.25982592592592585</v>
      </c>
      <c r="E36" s="74"/>
      <c r="F36" s="75">
        <f>AVERAGE(F8:F34)</f>
        <v>1.8372518518518515</v>
      </c>
      <c r="G36" s="74"/>
      <c r="H36" s="75">
        <f>AVERAGE(H8:H34)</f>
        <v>4.6503555555555556</v>
      </c>
      <c r="I36" s="74"/>
      <c r="J36" s="75">
        <f>AVERAGE(J8:J34)</f>
        <v>31.051481481481485</v>
      </c>
      <c r="K36" s="74"/>
      <c r="L36" s="75">
        <f>AVERAGE(L8:L34)</f>
        <v>21.270262962962967</v>
      </c>
      <c r="M36" s="74"/>
      <c r="N36" s="75">
        <f>AVERAGE(N8:N34)</f>
        <v>8.009837037037034</v>
      </c>
      <c r="O36" s="74"/>
      <c r="P36" s="75">
        <f>AVERAGE(P8:P34)</f>
        <v>3.6849703703703707</v>
      </c>
      <c r="Q36" s="74"/>
      <c r="R36" s="75">
        <f>AVERAGE(R8:R34)</f>
        <v>3.6201407407407413</v>
      </c>
      <c r="S36" s="74"/>
      <c r="T36" s="75">
        <f>AVERAGE(T8:T34)</f>
        <v>4.2368888888888883</v>
      </c>
      <c r="U36" s="74"/>
      <c r="V36" s="75">
        <f>AVERAGE(V8:V34)</f>
        <v>4.2295269230769232</v>
      </c>
      <c r="W36" s="74"/>
      <c r="X36" s="75">
        <f>AVERAGE(X8:X34)</f>
        <v>4.8429653846153853</v>
      </c>
      <c r="Y36" s="74"/>
      <c r="Z36" s="75">
        <f>AVERAGE(Z8:Z34)</f>
        <v>5.5751851851851866</v>
      </c>
      <c r="AA36" s="76"/>
    </row>
    <row r="37" spans="1:27" x14ac:dyDescent="0.3">
      <c r="A37" s="73" t="s">
        <v>28</v>
      </c>
      <c r="B37" s="74"/>
      <c r="C37" s="74"/>
      <c r="D37" s="75">
        <f>MIN(D8:D34)</f>
        <v>-7.8697999999999997</v>
      </c>
      <c r="E37" s="74"/>
      <c r="F37" s="75">
        <f>MIN(F8:F34)</f>
        <v>-13.1845</v>
      </c>
      <c r="G37" s="74"/>
      <c r="H37" s="75">
        <f>MIN(H8:H34)</f>
        <v>-97.2744</v>
      </c>
      <c r="I37" s="74"/>
      <c r="J37" s="75">
        <f>MIN(J8:J34)</f>
        <v>-179.08850000000001</v>
      </c>
      <c r="K37" s="74"/>
      <c r="L37" s="75">
        <f>MIN(L8:L34)</f>
        <v>-78.351200000000006</v>
      </c>
      <c r="M37" s="74"/>
      <c r="N37" s="75">
        <f>MIN(N8:N34)</f>
        <v>-81.226799999999997</v>
      </c>
      <c r="O37" s="74"/>
      <c r="P37" s="75">
        <f>MIN(P8:P34)</f>
        <v>-65.498500000000007</v>
      </c>
      <c r="Q37" s="74"/>
      <c r="R37" s="75">
        <f>MIN(R8:R34)</f>
        <v>-45.093299999999999</v>
      </c>
      <c r="S37" s="74"/>
      <c r="T37" s="75">
        <f>MIN(T8:T34)</f>
        <v>-35.691600000000001</v>
      </c>
      <c r="U37" s="74"/>
      <c r="V37" s="75">
        <f>MIN(V8:V34)</f>
        <v>-25.0901</v>
      </c>
      <c r="W37" s="74"/>
      <c r="X37" s="75">
        <f>MIN(X8:X34)</f>
        <v>-15.733000000000001</v>
      </c>
      <c r="Y37" s="74"/>
      <c r="Z37" s="75">
        <f>MIN(Z8:Z34)</f>
        <v>-30.524100000000001</v>
      </c>
      <c r="AA37" s="76"/>
    </row>
    <row r="38" spans="1:27" ht="15" thickBot="1" x14ac:dyDescent="0.35">
      <c r="A38" s="77" t="s">
        <v>29</v>
      </c>
      <c r="B38" s="78"/>
      <c r="C38" s="78"/>
      <c r="D38" s="79">
        <f>MAX(D8:D34)</f>
        <v>11.1388</v>
      </c>
      <c r="E38" s="78"/>
      <c r="F38" s="79">
        <f>MAX(F8:F34)</f>
        <v>8.4238999999999997</v>
      </c>
      <c r="G38" s="78"/>
      <c r="H38" s="79">
        <f>MAX(H8:H34)</f>
        <v>55.056800000000003</v>
      </c>
      <c r="I38" s="78"/>
      <c r="J38" s="79">
        <f>MAX(J8:J34)</f>
        <v>525.85490000000004</v>
      </c>
      <c r="K38" s="78"/>
      <c r="L38" s="79">
        <f>MAX(L8:L34)</f>
        <v>238.6215</v>
      </c>
      <c r="M38" s="78"/>
      <c r="N38" s="79">
        <f>MAX(N8:N34)</f>
        <v>90.865099999999998</v>
      </c>
      <c r="O38" s="78"/>
      <c r="P38" s="79">
        <f>MAX(P8:P34)</f>
        <v>48.381999999999998</v>
      </c>
      <c r="Q38" s="78"/>
      <c r="R38" s="79">
        <f>MAX(R8:R34)</f>
        <v>27.424900000000001</v>
      </c>
      <c r="S38" s="78"/>
      <c r="T38" s="79">
        <f>MAX(T8:T34)</f>
        <v>18.039400000000001</v>
      </c>
      <c r="U38" s="78"/>
      <c r="V38" s="79">
        <f>MAX(V8:V34)</f>
        <v>8.8450000000000006</v>
      </c>
      <c r="W38" s="78"/>
      <c r="X38" s="79">
        <f>MAX(X8:X34)</f>
        <v>8.0471000000000004</v>
      </c>
      <c r="Y38" s="78"/>
      <c r="Z38" s="79">
        <f>MAX(Z8:Z34)</f>
        <v>8.2890999999999995</v>
      </c>
      <c r="AA38" s="80"/>
    </row>
    <row r="39" spans="1:27" x14ac:dyDescent="0.3">
      <c r="A39" s="112" t="s">
        <v>434</v>
      </c>
    </row>
    <row r="40" spans="1:27" x14ac:dyDescent="0.3">
      <c r="A40" s="14" t="s">
        <v>340</v>
      </c>
    </row>
  </sheetData>
  <sheetProtection algorithmName="SHA-512" hashValue="S2cYQM0/geF54tDqegZKZCkfjcdNAoBZjefWgnzTv00lu/n3+xwxLYi2X8BpYwV2SRAxPtNCqjt0L24GOJQTIQ==" saltValue="jKfHWz8gdqxgbgHJRpm+q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4A457FB-0D2F-4BE0-8375-D5B1BAAB35F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541061-CE75-46DD-B73E-E6768ACA0893}">
  <dimension ref="A1:T42"/>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1651</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975</v>
      </c>
      <c r="B8" s="64">
        <f>VLOOKUP($A8,'Return Data'!$B$7:$R$1700,3,0)</f>
        <v>44026</v>
      </c>
      <c r="C8" s="65">
        <f>VLOOKUP($A8,'Return Data'!$B$7:$R$1700,4,0)</f>
        <v>201.78</v>
      </c>
      <c r="D8" s="65">
        <f>VLOOKUP($A8,'Return Data'!$B$7:$R$1700,10,0)</f>
        <v>15.448</v>
      </c>
      <c r="E8" s="66">
        <f>RANK(D8,D$8:D$36,0)</f>
        <v>10</v>
      </c>
      <c r="F8" s="65">
        <f>VLOOKUP($A8,'Return Data'!$B$7:$R$1700,11,0)</f>
        <v>-14.550700000000001</v>
      </c>
      <c r="G8" s="66">
        <f>RANK(F8,F$8:F$36,0)</f>
        <v>22</v>
      </c>
      <c r="H8" s="65">
        <f>VLOOKUP($A8,'Return Data'!$B$7:$R$1700,12,0)</f>
        <v>-6.9623999999999997</v>
      </c>
      <c r="I8" s="66">
        <f>RANK(H8,H$8:H$36,0)</f>
        <v>18</v>
      </c>
      <c r="J8" s="65">
        <f>VLOOKUP($A8,'Return Data'!$B$7:$R$1700,13,0)</f>
        <v>-9.7545000000000002</v>
      </c>
      <c r="K8" s="66">
        <f>RANK(J8,J$8:J$36,0)</f>
        <v>24</v>
      </c>
      <c r="L8" s="65">
        <f>VLOOKUP($A8,'Return Data'!$B$7:$R$1700,17,0)</f>
        <v>-3.4256000000000002</v>
      </c>
      <c r="M8" s="66">
        <f>RANK(L8,L$8:L$36,0)</f>
        <v>22</v>
      </c>
      <c r="N8" s="65">
        <f>VLOOKUP($A8,'Return Data'!$B$7:$R$1700,14,0)</f>
        <v>-1.0471999999999999</v>
      </c>
      <c r="O8" s="66">
        <f>RANK(N8,N$8:N$36,0)</f>
        <v>23</v>
      </c>
      <c r="P8" s="65">
        <f>VLOOKUP($A8,'Return Data'!$B$7:$R$1700,15,0)</f>
        <v>3.9552999999999998</v>
      </c>
      <c r="Q8" s="66">
        <f>RANK(P8,P$8:P$36,0)</f>
        <v>15</v>
      </c>
      <c r="R8" s="65">
        <f>VLOOKUP($A8,'Return Data'!$B$7:$R$1700,16,0)</f>
        <v>18.293199999999999</v>
      </c>
      <c r="S8" s="67">
        <f>RANK(R8,R$8:R$36,0)</f>
        <v>5</v>
      </c>
    </row>
    <row r="9" spans="1:20" x14ac:dyDescent="0.3">
      <c r="A9" s="63" t="s">
        <v>978</v>
      </c>
      <c r="B9" s="64">
        <f>VLOOKUP($A9,'Return Data'!$B$7:$R$1700,3,0)</f>
        <v>44026</v>
      </c>
      <c r="C9" s="65">
        <f>VLOOKUP($A9,'Return Data'!$B$7:$R$1700,4,0)</f>
        <v>29.2</v>
      </c>
      <c r="D9" s="65">
        <f>VLOOKUP($A9,'Return Data'!$B$7:$R$1700,10,0)</f>
        <v>9.5685000000000002</v>
      </c>
      <c r="E9" s="66">
        <f t="shared" ref="E9:E36" si="0">RANK(D9,D$8:D$36,0)</f>
        <v>29</v>
      </c>
      <c r="F9" s="65">
        <f>VLOOKUP($A9,'Return Data'!$B$7:$R$1700,11,0)</f>
        <v>-10.0154</v>
      </c>
      <c r="G9" s="66">
        <f t="shared" ref="G9:G36" si="1">RANK(F9,F$8:F$36,0)</f>
        <v>3</v>
      </c>
      <c r="H9" s="65">
        <f>VLOOKUP($A9,'Return Data'!$B$7:$R$1700,12,0)</f>
        <v>-5.0098000000000003</v>
      </c>
      <c r="I9" s="66">
        <f t="shared" ref="I9:I36" si="2">RANK(H9,H$8:H$36,0)</f>
        <v>12</v>
      </c>
      <c r="J9" s="65">
        <f>VLOOKUP($A9,'Return Data'!$B$7:$R$1700,13,0)</f>
        <v>0.17150000000000001</v>
      </c>
      <c r="K9" s="66">
        <f t="shared" ref="K9:K36" si="3">RANK(J9,J$8:J$36,0)</f>
        <v>3</v>
      </c>
      <c r="L9" s="65">
        <f>VLOOKUP($A9,'Return Data'!$B$7:$R$1700,17,0)</f>
        <v>1.8428</v>
      </c>
      <c r="M9" s="66">
        <f t="shared" ref="M9:M36" si="4">RANK(L9,L$8:L$36,0)</f>
        <v>3</v>
      </c>
      <c r="N9" s="65">
        <f>VLOOKUP($A9,'Return Data'!$B$7:$R$1700,14,0)</f>
        <v>8.3514999999999997</v>
      </c>
      <c r="O9" s="66">
        <f t="shared" ref="O9:O36" si="5">RANK(N9,N$8:N$36,0)</f>
        <v>1</v>
      </c>
      <c r="P9" s="65">
        <f>VLOOKUP($A9,'Return Data'!$B$7:$R$1700,15,0)</f>
        <v>8.2567000000000004</v>
      </c>
      <c r="Q9" s="66">
        <f t="shared" ref="Q9:Q36" si="6">RANK(P9,P$8:P$36,0)</f>
        <v>1</v>
      </c>
      <c r="R9" s="65">
        <f>VLOOKUP($A9,'Return Data'!$B$7:$R$1700,16,0)</f>
        <v>10.7136</v>
      </c>
      <c r="S9" s="67">
        <f t="shared" ref="S9:S36" si="7">RANK(R9,R$8:R$36,0)</f>
        <v>15</v>
      </c>
    </row>
    <row r="10" spans="1:20" x14ac:dyDescent="0.3">
      <c r="A10" s="63" t="s">
        <v>979</v>
      </c>
      <c r="B10" s="64">
        <f>VLOOKUP($A10,'Return Data'!$B$7:$R$1700,3,0)</f>
        <v>44026</v>
      </c>
      <c r="C10" s="65">
        <f>VLOOKUP($A10,'Return Data'!$B$7:$R$1700,4,0)</f>
        <v>13.83</v>
      </c>
      <c r="D10" s="65">
        <f>VLOOKUP($A10,'Return Data'!$B$7:$R$1700,10,0)</f>
        <v>13.9209</v>
      </c>
      <c r="E10" s="66">
        <f t="shared" si="0"/>
        <v>20</v>
      </c>
      <c r="F10" s="65">
        <f>VLOOKUP($A10,'Return Data'!$B$7:$R$1700,11,0)</f>
        <v>-11.1183</v>
      </c>
      <c r="G10" s="66">
        <f t="shared" si="1"/>
        <v>7</v>
      </c>
      <c r="H10" s="65">
        <f>VLOOKUP($A10,'Return Data'!$B$7:$R$1700,12,0)</f>
        <v>-4.0914999999999999</v>
      </c>
      <c r="I10" s="66">
        <f t="shared" si="2"/>
        <v>5</v>
      </c>
      <c r="J10" s="65">
        <f>VLOOKUP($A10,'Return Data'!$B$7:$R$1700,13,0)</f>
        <v>-4.3567999999999998</v>
      </c>
      <c r="K10" s="66">
        <f t="shared" si="3"/>
        <v>10</v>
      </c>
      <c r="L10" s="65">
        <f>VLOOKUP($A10,'Return Data'!$B$7:$R$1700,17,0)</f>
        <v>-0.78390000000000004</v>
      </c>
      <c r="M10" s="66">
        <f t="shared" si="4"/>
        <v>8</v>
      </c>
      <c r="N10" s="65">
        <f>VLOOKUP($A10,'Return Data'!$B$7:$R$1700,14,0)</f>
        <v>0.78269999999999995</v>
      </c>
      <c r="O10" s="66">
        <f t="shared" si="5"/>
        <v>15</v>
      </c>
      <c r="P10" s="65">
        <f>VLOOKUP($A10,'Return Data'!$B$7:$R$1700,15,0)</f>
        <v>2.859</v>
      </c>
      <c r="Q10" s="66">
        <f t="shared" si="6"/>
        <v>25</v>
      </c>
      <c r="R10" s="65">
        <f>VLOOKUP($A10,'Return Data'!$B$7:$R$1700,16,0)</f>
        <v>3.2728999999999999</v>
      </c>
      <c r="S10" s="67">
        <f t="shared" si="7"/>
        <v>27</v>
      </c>
    </row>
    <row r="11" spans="1:20" x14ac:dyDescent="0.3">
      <c r="A11" s="63" t="s">
        <v>981</v>
      </c>
      <c r="B11" s="64">
        <f>VLOOKUP($A11,'Return Data'!$B$7:$R$1700,3,0)</f>
        <v>44026</v>
      </c>
      <c r="C11" s="65">
        <f>VLOOKUP($A11,'Return Data'!$B$7:$R$1700,4,0)</f>
        <v>89.25</v>
      </c>
      <c r="D11" s="65">
        <f>VLOOKUP($A11,'Return Data'!$B$7:$R$1700,10,0)</f>
        <v>13.6653</v>
      </c>
      <c r="E11" s="66">
        <f t="shared" si="0"/>
        <v>22</v>
      </c>
      <c r="F11" s="65">
        <f>VLOOKUP($A11,'Return Data'!$B$7:$R$1700,11,0)</f>
        <v>-10.2654</v>
      </c>
      <c r="G11" s="66">
        <f t="shared" si="1"/>
        <v>4</v>
      </c>
      <c r="H11" s="65">
        <f>VLOOKUP($A11,'Return Data'!$B$7:$R$1700,12,0)</f>
        <v>-4.3202999999999996</v>
      </c>
      <c r="I11" s="66">
        <f t="shared" si="2"/>
        <v>6</v>
      </c>
      <c r="J11" s="65">
        <f>VLOOKUP($A11,'Return Data'!$B$7:$R$1700,13,0)</f>
        <v>-0.85540000000000005</v>
      </c>
      <c r="K11" s="66">
        <f t="shared" si="3"/>
        <v>4</v>
      </c>
      <c r="L11" s="65">
        <f>VLOOKUP($A11,'Return Data'!$B$7:$R$1700,17,0)</f>
        <v>2.5289000000000001</v>
      </c>
      <c r="M11" s="66">
        <f t="shared" si="4"/>
        <v>2</v>
      </c>
      <c r="N11" s="65">
        <f>VLOOKUP($A11,'Return Data'!$B$7:$R$1700,14,0)</f>
        <v>2.9159999999999999</v>
      </c>
      <c r="O11" s="66">
        <f t="shared" si="5"/>
        <v>4</v>
      </c>
      <c r="P11" s="65">
        <f>VLOOKUP($A11,'Return Data'!$B$7:$R$1700,15,0)</f>
        <v>4.9702999999999999</v>
      </c>
      <c r="Q11" s="66">
        <f t="shared" si="6"/>
        <v>6</v>
      </c>
      <c r="R11" s="65">
        <f>VLOOKUP($A11,'Return Data'!$B$7:$R$1700,16,0)</f>
        <v>14.842499999999999</v>
      </c>
      <c r="S11" s="67">
        <f t="shared" si="7"/>
        <v>9</v>
      </c>
    </row>
    <row r="12" spans="1:20" x14ac:dyDescent="0.3">
      <c r="A12" s="63" t="s">
        <v>984</v>
      </c>
      <c r="B12" s="64">
        <f>VLOOKUP($A12,'Return Data'!$B$7:$R$1700,3,0)</f>
        <v>44026</v>
      </c>
      <c r="C12" s="65">
        <f>VLOOKUP($A12,'Return Data'!$B$7:$R$1700,4,0)</f>
        <v>25.71</v>
      </c>
      <c r="D12" s="65">
        <f>VLOOKUP($A12,'Return Data'!$B$7:$R$1700,10,0)</f>
        <v>13.811400000000001</v>
      </c>
      <c r="E12" s="66">
        <f t="shared" si="0"/>
        <v>21</v>
      </c>
      <c r="F12" s="65">
        <f>VLOOKUP($A12,'Return Data'!$B$7:$R$1700,11,0)</f>
        <v>-7.2845000000000004</v>
      </c>
      <c r="G12" s="66">
        <f t="shared" si="1"/>
        <v>2</v>
      </c>
      <c r="H12" s="65">
        <f>VLOOKUP($A12,'Return Data'!$B$7:$R$1700,12,0)</f>
        <v>0.9819</v>
      </c>
      <c r="I12" s="66">
        <f t="shared" si="2"/>
        <v>2</v>
      </c>
      <c r="J12" s="65">
        <f>VLOOKUP($A12,'Return Data'!$B$7:$R$1700,13,0)</f>
        <v>2.9636</v>
      </c>
      <c r="K12" s="66">
        <f t="shared" si="3"/>
        <v>1</v>
      </c>
      <c r="L12" s="65">
        <f>VLOOKUP($A12,'Return Data'!$B$7:$R$1700,17,0)</f>
        <v>3.6638999999999999</v>
      </c>
      <c r="M12" s="66">
        <f t="shared" si="4"/>
        <v>1</v>
      </c>
      <c r="N12" s="65">
        <f>VLOOKUP($A12,'Return Data'!$B$7:$R$1700,14,0)</f>
        <v>6.4672000000000001</v>
      </c>
      <c r="O12" s="66">
        <f t="shared" si="5"/>
        <v>2</v>
      </c>
      <c r="P12" s="65">
        <f>VLOOKUP($A12,'Return Data'!$B$7:$R$1700,15,0)</f>
        <v>7.4298999999999999</v>
      </c>
      <c r="Q12" s="66">
        <f t="shared" si="6"/>
        <v>3</v>
      </c>
      <c r="R12" s="65">
        <f>VLOOKUP($A12,'Return Data'!$B$7:$R$1700,16,0)</f>
        <v>10.0008</v>
      </c>
      <c r="S12" s="67">
        <f t="shared" si="7"/>
        <v>16</v>
      </c>
    </row>
    <row r="13" spans="1:20" x14ac:dyDescent="0.3">
      <c r="A13" s="63" t="s">
        <v>986</v>
      </c>
      <c r="B13" s="64">
        <f>VLOOKUP($A13,'Return Data'!$B$7:$R$1700,3,0)</f>
        <v>44026</v>
      </c>
      <c r="C13" s="65">
        <f>VLOOKUP($A13,'Return Data'!$B$7:$R$1700,4,0)</f>
        <v>188.57499999999999</v>
      </c>
      <c r="D13" s="65">
        <f>VLOOKUP($A13,'Return Data'!$B$7:$R$1700,10,0)</f>
        <v>15.177199999999999</v>
      </c>
      <c r="E13" s="66">
        <f t="shared" si="0"/>
        <v>12</v>
      </c>
      <c r="F13" s="65">
        <f>VLOOKUP($A13,'Return Data'!$B$7:$R$1700,11,0)</f>
        <v>-17.735099999999999</v>
      </c>
      <c r="G13" s="66">
        <f t="shared" si="1"/>
        <v>27</v>
      </c>
      <c r="H13" s="65">
        <f>VLOOKUP($A13,'Return Data'!$B$7:$R$1700,12,0)</f>
        <v>-9.3445999999999998</v>
      </c>
      <c r="I13" s="66">
        <f t="shared" si="2"/>
        <v>26</v>
      </c>
      <c r="J13" s="65">
        <f>VLOOKUP($A13,'Return Data'!$B$7:$R$1700,13,0)</f>
        <v>-8.9514999999999993</v>
      </c>
      <c r="K13" s="66">
        <f t="shared" si="3"/>
        <v>22</v>
      </c>
      <c r="L13" s="65">
        <f>VLOOKUP($A13,'Return Data'!$B$7:$R$1700,17,0)</f>
        <v>-4.1294000000000004</v>
      </c>
      <c r="M13" s="66">
        <f t="shared" si="4"/>
        <v>25</v>
      </c>
      <c r="N13" s="65">
        <f>VLOOKUP($A13,'Return Data'!$B$7:$R$1700,14,0)</f>
        <v>-0.8175</v>
      </c>
      <c r="O13" s="66">
        <f t="shared" si="5"/>
        <v>21</v>
      </c>
      <c r="P13" s="65">
        <f>VLOOKUP($A13,'Return Data'!$B$7:$R$1700,15,0)</f>
        <v>3.0969000000000002</v>
      </c>
      <c r="Q13" s="66">
        <f t="shared" si="6"/>
        <v>22</v>
      </c>
      <c r="R13" s="65">
        <f>VLOOKUP($A13,'Return Data'!$B$7:$R$1700,16,0)</f>
        <v>18.434200000000001</v>
      </c>
      <c r="S13" s="67">
        <f t="shared" si="7"/>
        <v>3</v>
      </c>
    </row>
    <row r="14" spans="1:20" x14ac:dyDescent="0.3">
      <c r="A14" s="63" t="s">
        <v>987</v>
      </c>
      <c r="B14" s="64">
        <f>VLOOKUP($A14,'Return Data'!$B$7:$R$1700,3,0)</f>
        <v>44026</v>
      </c>
      <c r="C14" s="65">
        <f>VLOOKUP($A14,'Return Data'!$B$7:$R$1700,4,0)</f>
        <v>33.78</v>
      </c>
      <c r="D14" s="65">
        <f>VLOOKUP($A14,'Return Data'!$B$7:$R$1700,10,0)</f>
        <v>15.605700000000001</v>
      </c>
      <c r="E14" s="66">
        <f t="shared" si="0"/>
        <v>8</v>
      </c>
      <c r="F14" s="65">
        <f>VLOOKUP($A14,'Return Data'!$B$7:$R$1700,11,0)</f>
        <v>-12.0542</v>
      </c>
      <c r="G14" s="66">
        <f t="shared" si="1"/>
        <v>9</v>
      </c>
      <c r="H14" s="65">
        <f>VLOOKUP($A14,'Return Data'!$B$7:$R$1700,12,0)</f>
        <v>-4.9253999999999998</v>
      </c>
      <c r="I14" s="66">
        <f t="shared" si="2"/>
        <v>11</v>
      </c>
      <c r="J14" s="65">
        <f>VLOOKUP($A14,'Return Data'!$B$7:$R$1700,13,0)</f>
        <v>-4.7914000000000003</v>
      </c>
      <c r="K14" s="66">
        <f t="shared" si="3"/>
        <v>11</v>
      </c>
      <c r="L14" s="65">
        <f>VLOOKUP($A14,'Return Data'!$B$7:$R$1700,17,0)</f>
        <v>-2.0878000000000001</v>
      </c>
      <c r="M14" s="66">
        <f t="shared" si="4"/>
        <v>15</v>
      </c>
      <c r="N14" s="65">
        <f>VLOOKUP($A14,'Return Data'!$B$7:$R$1700,14,0)</f>
        <v>3.0789</v>
      </c>
      <c r="O14" s="66">
        <f t="shared" si="5"/>
        <v>3</v>
      </c>
      <c r="P14" s="65">
        <f>VLOOKUP($A14,'Return Data'!$B$7:$R$1700,15,0)</f>
        <v>4.9607999999999999</v>
      </c>
      <c r="Q14" s="66">
        <f t="shared" si="6"/>
        <v>7</v>
      </c>
      <c r="R14" s="65">
        <f>VLOOKUP($A14,'Return Data'!$B$7:$R$1700,16,0)</f>
        <v>11.5259</v>
      </c>
      <c r="S14" s="67">
        <f t="shared" si="7"/>
        <v>13</v>
      </c>
    </row>
    <row r="15" spans="1:20" x14ac:dyDescent="0.3">
      <c r="A15" s="63" t="s">
        <v>989</v>
      </c>
      <c r="B15" s="64">
        <f>VLOOKUP($A15,'Return Data'!$B$7:$R$1700,3,0)</f>
        <v>44026</v>
      </c>
      <c r="C15" s="65">
        <f>VLOOKUP($A15,'Return Data'!$B$7:$R$1700,4,0)</f>
        <v>21.215699999999998</v>
      </c>
      <c r="D15" s="65">
        <f>VLOOKUP($A15,'Return Data'!$B$7:$R$1700,10,0)</f>
        <v>17.072800000000001</v>
      </c>
      <c r="E15" s="66">
        <f t="shared" si="0"/>
        <v>3</v>
      </c>
      <c r="F15" s="65">
        <f>VLOOKUP($A15,'Return Data'!$B$7:$R$1700,11,0)</f>
        <v>-13.989800000000001</v>
      </c>
      <c r="G15" s="66">
        <f t="shared" si="1"/>
        <v>16</v>
      </c>
      <c r="H15" s="65">
        <f>VLOOKUP($A15,'Return Data'!$B$7:$R$1700,12,0)</f>
        <v>-6.7552000000000003</v>
      </c>
      <c r="I15" s="66">
        <f t="shared" si="2"/>
        <v>16</v>
      </c>
      <c r="J15" s="65">
        <f>VLOOKUP($A15,'Return Data'!$B$7:$R$1700,13,0)</f>
        <v>-8.0716000000000001</v>
      </c>
      <c r="K15" s="66">
        <f t="shared" si="3"/>
        <v>19</v>
      </c>
      <c r="L15" s="65">
        <f>VLOOKUP($A15,'Return Data'!$B$7:$R$1700,17,0)</f>
        <v>-2.6492</v>
      </c>
      <c r="M15" s="66">
        <f t="shared" si="4"/>
        <v>19</v>
      </c>
      <c r="N15" s="65">
        <f>VLOOKUP($A15,'Return Data'!$B$7:$R$1700,14,0)</f>
        <v>-1.0956999999999999</v>
      </c>
      <c r="O15" s="66">
        <f t="shared" si="5"/>
        <v>24</v>
      </c>
      <c r="P15" s="65">
        <f>VLOOKUP($A15,'Return Data'!$B$7:$R$1700,15,0)</f>
        <v>4.4146999999999998</v>
      </c>
      <c r="Q15" s="66">
        <f t="shared" si="6"/>
        <v>13</v>
      </c>
      <c r="R15" s="65">
        <f>VLOOKUP($A15,'Return Data'!$B$7:$R$1700,16,0)</f>
        <v>8.9230999999999998</v>
      </c>
      <c r="S15" s="67">
        <f t="shared" si="7"/>
        <v>21</v>
      </c>
    </row>
    <row r="16" spans="1:20" x14ac:dyDescent="0.3">
      <c r="A16" s="63" t="s">
        <v>991</v>
      </c>
      <c r="B16" s="64">
        <f>VLOOKUP($A16,'Return Data'!$B$7:$R$1700,3,0)</f>
        <v>44026</v>
      </c>
      <c r="C16" s="65">
        <f>VLOOKUP($A16,'Return Data'!$B$7:$R$1700,4,0)</f>
        <v>973.69164825523399</v>
      </c>
      <c r="D16" s="65">
        <f>VLOOKUP($A16,'Return Data'!$B$7:$R$1700,10,0)</f>
        <v>11.530900000000001</v>
      </c>
      <c r="E16" s="66">
        <f t="shared" si="0"/>
        <v>26</v>
      </c>
      <c r="F16" s="65">
        <f>VLOOKUP($A16,'Return Data'!$B$7:$R$1700,11,0)</f>
        <v>-15.4663</v>
      </c>
      <c r="G16" s="66">
        <f t="shared" si="1"/>
        <v>24</v>
      </c>
      <c r="H16" s="65">
        <f>VLOOKUP($A16,'Return Data'!$B$7:$R$1700,12,0)</f>
        <v>-7.6641000000000004</v>
      </c>
      <c r="I16" s="66">
        <f t="shared" si="2"/>
        <v>21</v>
      </c>
      <c r="J16" s="65">
        <f>VLOOKUP($A16,'Return Data'!$B$7:$R$1700,13,0)</f>
        <v>-11.2446</v>
      </c>
      <c r="K16" s="66">
        <f t="shared" si="3"/>
        <v>26</v>
      </c>
      <c r="L16" s="65">
        <f>VLOOKUP($A16,'Return Data'!$B$7:$R$1700,17,0)</f>
        <v>-5.3738999999999999</v>
      </c>
      <c r="M16" s="66">
        <f t="shared" si="4"/>
        <v>27</v>
      </c>
      <c r="N16" s="65">
        <f>VLOOKUP($A16,'Return Data'!$B$7:$R$1700,14,0)</f>
        <v>-2.3302</v>
      </c>
      <c r="O16" s="66">
        <f t="shared" si="5"/>
        <v>27</v>
      </c>
      <c r="P16" s="65">
        <f>VLOOKUP($A16,'Return Data'!$B$7:$R$1700,15,0)</f>
        <v>2.3355000000000001</v>
      </c>
      <c r="Q16" s="66">
        <f t="shared" si="6"/>
        <v>26</v>
      </c>
      <c r="R16" s="65">
        <f>VLOOKUP($A16,'Return Data'!$B$7:$R$1700,16,0)</f>
        <v>18.755199999999999</v>
      </c>
      <c r="S16" s="67">
        <f t="shared" si="7"/>
        <v>1</v>
      </c>
    </row>
    <row r="17" spans="1:19" x14ac:dyDescent="0.3">
      <c r="A17" s="63" t="s">
        <v>993</v>
      </c>
      <c r="B17" s="64">
        <f>VLOOKUP($A17,'Return Data'!$B$7:$R$1700,3,0)</f>
        <v>44026</v>
      </c>
      <c r="C17" s="65">
        <f>VLOOKUP($A17,'Return Data'!$B$7:$R$1700,4,0)</f>
        <v>502.20814434505701</v>
      </c>
      <c r="D17" s="65">
        <f>VLOOKUP($A17,'Return Data'!$B$7:$R$1700,10,0)</f>
        <v>13.6105</v>
      </c>
      <c r="E17" s="66">
        <f t="shared" si="0"/>
        <v>23</v>
      </c>
      <c r="F17" s="65">
        <f>VLOOKUP($A17,'Return Data'!$B$7:$R$1700,11,0)</f>
        <v>-19.255099999999999</v>
      </c>
      <c r="G17" s="66">
        <f t="shared" si="1"/>
        <v>28</v>
      </c>
      <c r="H17" s="65">
        <f>VLOOKUP($A17,'Return Data'!$B$7:$R$1700,12,0)</f>
        <v>-12.4254</v>
      </c>
      <c r="I17" s="66">
        <f t="shared" si="2"/>
        <v>28</v>
      </c>
      <c r="J17" s="65">
        <f>VLOOKUP($A17,'Return Data'!$B$7:$R$1700,13,0)</f>
        <v>-18.302299999999999</v>
      </c>
      <c r="K17" s="66">
        <f t="shared" si="3"/>
        <v>28</v>
      </c>
      <c r="L17" s="65">
        <f>VLOOKUP($A17,'Return Data'!$B$7:$R$1700,17,0)</f>
        <v>-3.5739000000000001</v>
      </c>
      <c r="M17" s="66">
        <f t="shared" si="4"/>
        <v>23</v>
      </c>
      <c r="N17" s="65">
        <f>VLOOKUP($A17,'Return Data'!$B$7:$R$1700,14,0)</f>
        <v>-1.8894</v>
      </c>
      <c r="O17" s="66">
        <f t="shared" si="5"/>
        <v>25</v>
      </c>
      <c r="P17" s="65">
        <f>VLOOKUP($A17,'Return Data'!$B$7:$R$1700,15,0)</f>
        <v>3.5215999999999998</v>
      </c>
      <c r="Q17" s="66">
        <f t="shared" si="6"/>
        <v>19</v>
      </c>
      <c r="R17" s="65">
        <f>VLOOKUP($A17,'Return Data'!$B$7:$R$1700,16,0)</f>
        <v>17.8246</v>
      </c>
      <c r="S17" s="67">
        <f t="shared" si="7"/>
        <v>6</v>
      </c>
    </row>
    <row r="18" spans="1:19" x14ac:dyDescent="0.3">
      <c r="A18" s="63" t="s">
        <v>995</v>
      </c>
      <c r="B18" s="64">
        <f>VLOOKUP($A18,'Return Data'!$B$7:$R$1700,3,0)</f>
        <v>44026</v>
      </c>
      <c r="C18" s="65">
        <f>VLOOKUP($A18,'Return Data'!$B$7:$R$1700,4,0)</f>
        <v>199.88050000000001</v>
      </c>
      <c r="D18" s="65">
        <f>VLOOKUP($A18,'Return Data'!$B$7:$R$1700,10,0)</f>
        <v>15.413600000000001</v>
      </c>
      <c r="E18" s="66">
        <f t="shared" si="0"/>
        <v>11</v>
      </c>
      <c r="F18" s="65">
        <f>VLOOKUP($A18,'Return Data'!$B$7:$R$1700,11,0)</f>
        <v>-13.3348</v>
      </c>
      <c r="G18" s="66">
        <f t="shared" si="1"/>
        <v>13</v>
      </c>
      <c r="H18" s="65">
        <f>VLOOKUP($A18,'Return Data'!$B$7:$R$1700,12,0)</f>
        <v>-5.0461999999999998</v>
      </c>
      <c r="I18" s="66">
        <f t="shared" si="2"/>
        <v>13</v>
      </c>
      <c r="J18" s="65">
        <f>VLOOKUP($A18,'Return Data'!$B$7:$R$1700,13,0)</f>
        <v>-5.7081</v>
      </c>
      <c r="K18" s="66">
        <f t="shared" si="3"/>
        <v>13</v>
      </c>
      <c r="L18" s="65">
        <f>VLOOKUP($A18,'Return Data'!$B$7:$R$1700,17,0)</f>
        <v>-1.5669</v>
      </c>
      <c r="M18" s="66">
        <f t="shared" si="4"/>
        <v>12</v>
      </c>
      <c r="N18" s="65">
        <f>VLOOKUP($A18,'Return Data'!$B$7:$R$1700,14,0)</f>
        <v>1.4019999999999999</v>
      </c>
      <c r="O18" s="66">
        <f t="shared" si="5"/>
        <v>11</v>
      </c>
      <c r="P18" s="65">
        <f>VLOOKUP($A18,'Return Data'!$B$7:$R$1700,15,0)</f>
        <v>5.7172999999999998</v>
      </c>
      <c r="Q18" s="66">
        <f t="shared" si="6"/>
        <v>4</v>
      </c>
      <c r="R18" s="65">
        <f>VLOOKUP($A18,'Return Data'!$B$7:$R$1700,16,0)</f>
        <v>18.545300000000001</v>
      </c>
      <c r="S18" s="67">
        <f t="shared" si="7"/>
        <v>2</v>
      </c>
    </row>
    <row r="19" spans="1:19" x14ac:dyDescent="0.3">
      <c r="A19" s="63" t="s">
        <v>997</v>
      </c>
      <c r="B19" s="64">
        <f>VLOOKUP($A19,'Return Data'!$B$7:$R$1700,3,0)</f>
        <v>44026</v>
      </c>
      <c r="C19" s="65">
        <f>VLOOKUP($A19,'Return Data'!$B$7:$R$1700,4,0)</f>
        <v>38.9</v>
      </c>
      <c r="D19" s="65">
        <f>VLOOKUP($A19,'Return Data'!$B$7:$R$1700,10,0)</f>
        <v>15.533099999999999</v>
      </c>
      <c r="E19" s="66">
        <f t="shared" si="0"/>
        <v>9</v>
      </c>
      <c r="F19" s="65">
        <f>VLOOKUP($A19,'Return Data'!$B$7:$R$1700,11,0)</f>
        <v>-13.9381</v>
      </c>
      <c r="G19" s="66">
        <f t="shared" si="1"/>
        <v>15</v>
      </c>
      <c r="H19" s="65">
        <f>VLOOKUP($A19,'Return Data'!$B$7:$R$1700,12,0)</f>
        <v>-6.9823000000000004</v>
      </c>
      <c r="I19" s="66">
        <f t="shared" si="2"/>
        <v>19</v>
      </c>
      <c r="J19" s="65">
        <f>VLOOKUP($A19,'Return Data'!$B$7:$R$1700,13,0)</f>
        <v>-7.8417000000000003</v>
      </c>
      <c r="K19" s="66">
        <f t="shared" si="3"/>
        <v>18</v>
      </c>
      <c r="L19" s="65">
        <f>VLOOKUP($A19,'Return Data'!$B$7:$R$1700,17,0)</f>
        <v>-1.2453000000000001</v>
      </c>
      <c r="M19" s="66">
        <f t="shared" si="4"/>
        <v>10</v>
      </c>
      <c r="N19" s="65">
        <f>VLOOKUP($A19,'Return Data'!$B$7:$R$1700,14,0)</f>
        <v>1.5721000000000001</v>
      </c>
      <c r="O19" s="66">
        <f t="shared" si="5"/>
        <v>10</v>
      </c>
      <c r="P19" s="65">
        <f>VLOOKUP($A19,'Return Data'!$B$7:$R$1700,15,0)</f>
        <v>5.6101000000000001</v>
      </c>
      <c r="Q19" s="66">
        <f t="shared" si="6"/>
        <v>5</v>
      </c>
      <c r="R19" s="65">
        <f>VLOOKUP($A19,'Return Data'!$B$7:$R$1700,16,0)</f>
        <v>11.8286</v>
      </c>
      <c r="S19" s="67">
        <f t="shared" si="7"/>
        <v>12</v>
      </c>
    </row>
    <row r="20" spans="1:19" x14ac:dyDescent="0.3">
      <c r="A20" s="63" t="s">
        <v>999</v>
      </c>
      <c r="B20" s="64">
        <f>VLOOKUP($A20,'Return Data'!$B$7:$R$1700,3,0)</f>
        <v>44026</v>
      </c>
      <c r="C20" s="65">
        <f>VLOOKUP($A20,'Return Data'!$B$7:$R$1700,4,0)</f>
        <v>23.26</v>
      </c>
      <c r="D20" s="65">
        <f>VLOOKUP($A20,'Return Data'!$B$7:$R$1700,10,0)</f>
        <v>14.243600000000001</v>
      </c>
      <c r="E20" s="66">
        <f t="shared" si="0"/>
        <v>17</v>
      </c>
      <c r="F20" s="65">
        <f>VLOOKUP($A20,'Return Data'!$B$7:$R$1700,11,0)</f>
        <v>-11.221399999999999</v>
      </c>
      <c r="G20" s="66">
        <f t="shared" si="1"/>
        <v>8</v>
      </c>
      <c r="H20" s="65">
        <f>VLOOKUP($A20,'Return Data'!$B$7:$R$1700,12,0)</f>
        <v>-4.7502000000000004</v>
      </c>
      <c r="I20" s="66">
        <f t="shared" si="2"/>
        <v>10</v>
      </c>
      <c r="J20" s="65">
        <f>VLOOKUP($A20,'Return Data'!$B$7:$R$1700,13,0)</f>
        <v>-2.3919000000000001</v>
      </c>
      <c r="K20" s="66">
        <f t="shared" si="3"/>
        <v>5</v>
      </c>
      <c r="L20" s="65">
        <f>VLOOKUP($A20,'Return Data'!$B$7:$R$1700,17,0)</f>
        <v>-0.55269999999999997</v>
      </c>
      <c r="M20" s="66">
        <f t="shared" si="4"/>
        <v>7</v>
      </c>
      <c r="N20" s="65">
        <f>VLOOKUP($A20,'Return Data'!$B$7:$R$1700,14,0)</f>
        <v>-0.46810000000000002</v>
      </c>
      <c r="O20" s="66">
        <f t="shared" si="5"/>
        <v>20</v>
      </c>
      <c r="P20" s="65">
        <f>VLOOKUP($A20,'Return Data'!$B$7:$R$1700,15,0)</f>
        <v>3.1453000000000002</v>
      </c>
      <c r="Q20" s="66">
        <f t="shared" si="6"/>
        <v>21</v>
      </c>
      <c r="R20" s="65">
        <f>VLOOKUP($A20,'Return Data'!$B$7:$R$1700,16,0)</f>
        <v>10.885199999999999</v>
      </c>
      <c r="S20" s="67">
        <f t="shared" si="7"/>
        <v>14</v>
      </c>
    </row>
    <row r="21" spans="1:19" x14ac:dyDescent="0.3">
      <c r="A21" s="63" t="s">
        <v>1002</v>
      </c>
      <c r="B21" s="64">
        <f>VLOOKUP($A21,'Return Data'!$B$7:$R$1700,3,0)</f>
        <v>44026</v>
      </c>
      <c r="C21" s="65">
        <f>VLOOKUP($A21,'Return Data'!$B$7:$R$1700,4,0)</f>
        <v>31.04</v>
      </c>
      <c r="D21" s="65">
        <f>VLOOKUP($A21,'Return Data'!$B$7:$R$1700,10,0)</f>
        <v>15.648300000000001</v>
      </c>
      <c r="E21" s="66">
        <f t="shared" si="0"/>
        <v>7</v>
      </c>
      <c r="F21" s="65">
        <f>VLOOKUP($A21,'Return Data'!$B$7:$R$1700,11,0)</f>
        <v>-10.3408</v>
      </c>
      <c r="G21" s="66">
        <f t="shared" si="1"/>
        <v>6</v>
      </c>
      <c r="H21" s="65">
        <f>VLOOKUP($A21,'Return Data'!$B$7:$R$1700,12,0)</f>
        <v>-3.0909</v>
      </c>
      <c r="I21" s="66">
        <f t="shared" si="2"/>
        <v>4</v>
      </c>
      <c r="J21" s="65">
        <f>VLOOKUP($A21,'Return Data'!$B$7:$R$1700,13,0)</f>
        <v>-3.3925000000000001</v>
      </c>
      <c r="K21" s="66">
        <f t="shared" si="3"/>
        <v>6</v>
      </c>
      <c r="L21" s="65">
        <f>VLOOKUP($A21,'Return Data'!$B$7:$R$1700,17,0)</f>
        <v>-1.7450000000000001</v>
      </c>
      <c r="M21" s="66">
        <f t="shared" si="4"/>
        <v>13</v>
      </c>
      <c r="N21" s="65">
        <f>VLOOKUP($A21,'Return Data'!$B$7:$R$1700,14,0)</f>
        <v>1.4016999999999999</v>
      </c>
      <c r="O21" s="66">
        <f t="shared" si="5"/>
        <v>12</v>
      </c>
      <c r="P21" s="65">
        <f>VLOOKUP($A21,'Return Data'!$B$7:$R$1700,15,0)</f>
        <v>4.8032000000000004</v>
      </c>
      <c r="Q21" s="66">
        <f t="shared" si="6"/>
        <v>10</v>
      </c>
      <c r="R21" s="65">
        <f>VLOOKUP($A21,'Return Data'!$B$7:$R$1700,16,0)</f>
        <v>8.3605</v>
      </c>
      <c r="S21" s="67">
        <f t="shared" si="7"/>
        <v>23</v>
      </c>
    </row>
    <row r="22" spans="1:19" x14ac:dyDescent="0.3">
      <c r="A22" s="63" t="s">
        <v>1003</v>
      </c>
      <c r="B22" s="64">
        <f>VLOOKUP($A22,'Return Data'!$B$7:$R$1700,3,0)</f>
        <v>44026</v>
      </c>
      <c r="C22" s="65">
        <f>VLOOKUP($A22,'Return Data'!$B$7:$R$1700,4,0)</f>
        <v>19.010000000000002</v>
      </c>
      <c r="D22" s="65">
        <f>VLOOKUP($A22,'Return Data'!$B$7:$R$1700,10,0)</f>
        <v>13.9688</v>
      </c>
      <c r="E22" s="66">
        <f t="shared" si="0"/>
        <v>19</v>
      </c>
      <c r="F22" s="65">
        <f>VLOOKUP($A22,'Return Data'!$B$7:$R$1700,11,0)</f>
        <v>-16.549600000000002</v>
      </c>
      <c r="G22" s="66">
        <f t="shared" si="1"/>
        <v>26</v>
      </c>
      <c r="H22" s="65">
        <f>VLOOKUP($A22,'Return Data'!$B$7:$R$1700,12,0)</f>
        <v>-9.0866000000000007</v>
      </c>
      <c r="I22" s="66">
        <f t="shared" si="2"/>
        <v>25</v>
      </c>
      <c r="J22" s="65">
        <f>VLOOKUP($A22,'Return Data'!$B$7:$R$1700,13,0)</f>
        <v>-10.625299999999999</v>
      </c>
      <c r="K22" s="66">
        <f t="shared" si="3"/>
        <v>25</v>
      </c>
      <c r="L22" s="65">
        <f>VLOOKUP($A22,'Return Data'!$B$7:$R$1700,17,0)</f>
        <v>-3.7629999999999999</v>
      </c>
      <c r="M22" s="66">
        <f t="shared" si="4"/>
        <v>24</v>
      </c>
      <c r="N22" s="65">
        <f>VLOOKUP($A22,'Return Data'!$B$7:$R$1700,14,0)</f>
        <v>0.33510000000000001</v>
      </c>
      <c r="O22" s="66">
        <f t="shared" si="5"/>
        <v>16</v>
      </c>
      <c r="P22" s="65">
        <f>VLOOKUP($A22,'Return Data'!$B$7:$R$1700,15,0)</f>
        <v>4.8749000000000002</v>
      </c>
      <c r="Q22" s="66">
        <f t="shared" si="6"/>
        <v>9</v>
      </c>
      <c r="R22" s="65">
        <f>VLOOKUP($A22,'Return Data'!$B$7:$R$1700,16,0)</f>
        <v>7.9179000000000004</v>
      </c>
      <c r="S22" s="67">
        <f t="shared" si="7"/>
        <v>24</v>
      </c>
    </row>
    <row r="23" spans="1:19" x14ac:dyDescent="0.3">
      <c r="A23" s="63" t="s">
        <v>1005</v>
      </c>
      <c r="B23" s="64">
        <f>VLOOKUP($A23,'Return Data'!$B$7:$R$1700,3,0)</f>
        <v>44026</v>
      </c>
      <c r="C23" s="65">
        <f>VLOOKUP($A23,'Return Data'!$B$7:$R$1700,4,0)</f>
        <v>27.25</v>
      </c>
      <c r="D23" s="65">
        <f>VLOOKUP($A23,'Return Data'!$B$7:$R$1700,10,0)</f>
        <v>16.254300000000001</v>
      </c>
      <c r="E23" s="66">
        <f t="shared" si="0"/>
        <v>4</v>
      </c>
      <c r="F23" s="65">
        <f>VLOOKUP($A23,'Return Data'!$B$7:$R$1700,11,0)</f>
        <v>-10.3323</v>
      </c>
      <c r="G23" s="66">
        <f t="shared" si="1"/>
        <v>5</v>
      </c>
      <c r="H23" s="65">
        <f>VLOOKUP($A23,'Return Data'!$B$7:$R$1700,12,0)</f>
        <v>-2.7827000000000002</v>
      </c>
      <c r="I23" s="66">
        <f t="shared" si="2"/>
        <v>3</v>
      </c>
      <c r="J23" s="65">
        <f>VLOOKUP($A23,'Return Data'!$B$7:$R$1700,13,0)</f>
        <v>-3.9478</v>
      </c>
      <c r="K23" s="66">
        <f t="shared" si="3"/>
        <v>8</v>
      </c>
      <c r="L23" s="65">
        <f>VLOOKUP($A23,'Return Data'!$B$7:$R$1700,17,0)</f>
        <v>-1.5374000000000001</v>
      </c>
      <c r="M23" s="66">
        <f t="shared" si="4"/>
        <v>11</v>
      </c>
      <c r="N23" s="65">
        <f>VLOOKUP($A23,'Return Data'!$B$7:$R$1700,14,0)</f>
        <v>2.1152000000000002</v>
      </c>
      <c r="O23" s="66">
        <f t="shared" si="5"/>
        <v>8</v>
      </c>
      <c r="P23" s="65">
        <f>VLOOKUP($A23,'Return Data'!$B$7:$R$1700,15,0)</f>
        <v>4.9366000000000003</v>
      </c>
      <c r="Q23" s="66">
        <f t="shared" si="6"/>
        <v>8</v>
      </c>
      <c r="R23" s="65">
        <f>VLOOKUP($A23,'Return Data'!$B$7:$R$1700,16,0)</f>
        <v>9.6293000000000006</v>
      </c>
      <c r="S23" s="67">
        <f t="shared" si="7"/>
        <v>17</v>
      </c>
    </row>
    <row r="24" spans="1:19" x14ac:dyDescent="0.3">
      <c r="A24" s="63" t="s">
        <v>1007</v>
      </c>
      <c r="B24" s="64">
        <f>VLOOKUP($A24,'Return Data'!$B$7:$R$1700,3,0)</f>
        <v>44026</v>
      </c>
      <c r="C24" s="65">
        <f>VLOOKUP($A24,'Return Data'!$B$7:$R$1700,4,0)</f>
        <v>67.005200000000002</v>
      </c>
      <c r="D24" s="65">
        <f>VLOOKUP($A24,'Return Data'!$B$7:$R$1700,10,0)</f>
        <v>9.6087000000000007</v>
      </c>
      <c r="E24" s="66">
        <f t="shared" si="0"/>
        <v>28</v>
      </c>
      <c r="F24" s="65">
        <f>VLOOKUP($A24,'Return Data'!$B$7:$R$1700,11,0)</f>
        <v>-2.4472</v>
      </c>
      <c r="G24" s="66">
        <f t="shared" si="1"/>
        <v>1</v>
      </c>
      <c r="H24" s="65">
        <f>VLOOKUP($A24,'Return Data'!$B$7:$R$1700,12,0)</f>
        <v>1.0339</v>
      </c>
      <c r="I24" s="66">
        <f t="shared" si="2"/>
        <v>1</v>
      </c>
      <c r="J24" s="65">
        <f>VLOOKUP($A24,'Return Data'!$B$7:$R$1700,13,0)</f>
        <v>0.99909999999999999</v>
      </c>
      <c r="K24" s="66">
        <f t="shared" si="3"/>
        <v>2</v>
      </c>
      <c r="L24" s="65">
        <f>VLOOKUP($A24,'Return Data'!$B$7:$R$1700,17,0)</f>
        <v>1.3793</v>
      </c>
      <c r="M24" s="66">
        <f t="shared" si="4"/>
        <v>4</v>
      </c>
      <c r="N24" s="65">
        <f>VLOOKUP($A24,'Return Data'!$B$7:$R$1700,14,0)</f>
        <v>2.4702999999999999</v>
      </c>
      <c r="O24" s="66">
        <f t="shared" si="5"/>
        <v>6</v>
      </c>
      <c r="P24" s="65">
        <f>VLOOKUP($A24,'Return Data'!$B$7:$R$1700,15,0)</f>
        <v>3.6046999999999998</v>
      </c>
      <c r="Q24" s="66">
        <f t="shared" si="6"/>
        <v>18</v>
      </c>
      <c r="R24" s="65">
        <f>VLOOKUP($A24,'Return Data'!$B$7:$R$1700,16,0)</f>
        <v>7.8071000000000002</v>
      </c>
      <c r="S24" s="67">
        <f t="shared" si="7"/>
        <v>25</v>
      </c>
    </row>
    <row r="25" spans="1:19" x14ac:dyDescent="0.3">
      <c r="A25" s="63" t="s">
        <v>1009</v>
      </c>
      <c r="B25" s="64">
        <f>VLOOKUP($A25,'Return Data'!$B$7:$R$1700,3,0)</f>
        <v>44026</v>
      </c>
      <c r="C25" s="65">
        <f>VLOOKUP($A25,'Return Data'!$B$7:$R$1700,4,0)</f>
        <v>300.29711473160899</v>
      </c>
      <c r="D25" s="65">
        <f>VLOOKUP($A25,'Return Data'!$B$7:$R$1700,10,0)</f>
        <v>18.181100000000001</v>
      </c>
      <c r="E25" s="66">
        <f t="shared" si="0"/>
        <v>1</v>
      </c>
      <c r="F25" s="65">
        <f>VLOOKUP($A25,'Return Data'!$B$7:$R$1700,11,0)</f>
        <v>-12.299899999999999</v>
      </c>
      <c r="G25" s="66">
        <f t="shared" si="1"/>
        <v>11</v>
      </c>
      <c r="H25" s="65">
        <f>VLOOKUP($A25,'Return Data'!$B$7:$R$1700,12,0)</f>
        <v>-4.4458000000000002</v>
      </c>
      <c r="I25" s="66">
        <f t="shared" si="2"/>
        <v>7</v>
      </c>
      <c r="J25" s="65">
        <f>VLOOKUP($A25,'Return Data'!$B$7:$R$1700,13,0)</f>
        <v>-4.0736999999999997</v>
      </c>
      <c r="K25" s="66">
        <f t="shared" si="3"/>
        <v>9</v>
      </c>
      <c r="L25" s="65">
        <f>VLOOKUP($A25,'Return Data'!$B$7:$R$1700,17,0)</f>
        <v>-0.50519999999999998</v>
      </c>
      <c r="M25" s="66">
        <f t="shared" si="4"/>
        <v>6</v>
      </c>
      <c r="N25" s="65">
        <f>VLOOKUP($A25,'Return Data'!$B$7:$R$1700,14,0)</f>
        <v>1.387</v>
      </c>
      <c r="O25" s="66">
        <f t="shared" si="5"/>
        <v>13</v>
      </c>
      <c r="P25" s="65">
        <f>VLOOKUP($A25,'Return Data'!$B$7:$R$1700,15,0)</f>
        <v>4.8025000000000002</v>
      </c>
      <c r="Q25" s="66">
        <f t="shared" si="6"/>
        <v>11</v>
      </c>
      <c r="R25" s="65">
        <f>VLOOKUP($A25,'Return Data'!$B$7:$R$1700,16,0)</f>
        <v>17.096599999999999</v>
      </c>
      <c r="S25" s="67">
        <f t="shared" si="7"/>
        <v>7</v>
      </c>
    </row>
    <row r="26" spans="1:19" x14ac:dyDescent="0.3">
      <c r="A26" s="63" t="s">
        <v>1012</v>
      </c>
      <c r="B26" s="64">
        <f>VLOOKUP($A26,'Return Data'!$B$7:$R$1700,3,0)</f>
        <v>44026</v>
      </c>
      <c r="C26" s="65">
        <f>VLOOKUP($A26,'Return Data'!$B$7:$R$1700,4,0)</f>
        <v>25.318000000000001</v>
      </c>
      <c r="D26" s="65">
        <f>VLOOKUP($A26,'Return Data'!$B$7:$R$1700,10,0)</f>
        <v>14.2818</v>
      </c>
      <c r="E26" s="66">
        <f t="shared" si="0"/>
        <v>16</v>
      </c>
      <c r="F26" s="65">
        <f>VLOOKUP($A26,'Return Data'!$B$7:$R$1700,11,0)</f>
        <v>-14.0627</v>
      </c>
      <c r="G26" s="66">
        <f t="shared" si="1"/>
        <v>18</v>
      </c>
      <c r="H26" s="65">
        <f>VLOOKUP($A26,'Return Data'!$B$7:$R$1700,12,0)</f>
        <v>-7.5309999999999997</v>
      </c>
      <c r="I26" s="66">
        <f t="shared" si="2"/>
        <v>20</v>
      </c>
      <c r="J26" s="65">
        <f>VLOOKUP($A26,'Return Data'!$B$7:$R$1700,13,0)</f>
        <v>-7.6626000000000003</v>
      </c>
      <c r="K26" s="66">
        <f t="shared" si="3"/>
        <v>17</v>
      </c>
      <c r="L26" s="65">
        <f>VLOOKUP($A26,'Return Data'!$B$7:$R$1700,17,0)</f>
        <v>-2.0131999999999999</v>
      </c>
      <c r="M26" s="66">
        <f t="shared" si="4"/>
        <v>14</v>
      </c>
      <c r="N26" s="65">
        <f>VLOOKUP($A26,'Return Data'!$B$7:$R$1700,14,0)</f>
        <v>0.79110000000000003</v>
      </c>
      <c r="O26" s="66">
        <f t="shared" si="5"/>
        <v>14</v>
      </c>
      <c r="P26" s="65">
        <f>VLOOKUP($A26,'Return Data'!$B$7:$R$1700,15,0)</f>
        <v>3.4119999999999999</v>
      </c>
      <c r="Q26" s="66">
        <f t="shared" si="6"/>
        <v>20</v>
      </c>
      <c r="R26" s="65">
        <f>VLOOKUP($A26,'Return Data'!$B$7:$R$1700,16,0)</f>
        <v>7.5674000000000001</v>
      </c>
      <c r="S26" s="67">
        <f t="shared" si="7"/>
        <v>26</v>
      </c>
    </row>
    <row r="27" spans="1:19" x14ac:dyDescent="0.3">
      <c r="A27" s="63" t="s">
        <v>1013</v>
      </c>
      <c r="B27" s="64">
        <f>VLOOKUP($A27,'Return Data'!$B$7:$R$1700,3,0)</f>
        <v>44026</v>
      </c>
      <c r="C27" s="65">
        <f>VLOOKUP($A27,'Return Data'!$B$7:$R$1700,4,0)</f>
        <v>28.3947599411898</v>
      </c>
      <c r="D27" s="65">
        <f>VLOOKUP($A27,'Return Data'!$B$7:$R$1700,10,0)</f>
        <v>10.689399999999999</v>
      </c>
      <c r="E27" s="66">
        <f t="shared" si="0"/>
        <v>27</v>
      </c>
      <c r="F27" s="65">
        <f>VLOOKUP($A27,'Return Data'!$B$7:$R$1700,11,0)</f>
        <v>-14.1585</v>
      </c>
      <c r="G27" s="66">
        <f t="shared" si="1"/>
        <v>20</v>
      </c>
      <c r="H27" s="65">
        <f>VLOOKUP($A27,'Return Data'!$B$7:$R$1700,12,0)</f>
        <v>-6.6680000000000001</v>
      </c>
      <c r="I27" s="66">
        <f t="shared" si="2"/>
        <v>15</v>
      </c>
      <c r="J27" s="65">
        <f>VLOOKUP($A27,'Return Data'!$B$7:$R$1700,13,0)</f>
        <v>-3.6934</v>
      </c>
      <c r="K27" s="66">
        <f t="shared" si="3"/>
        <v>7</v>
      </c>
      <c r="L27" s="65">
        <f>VLOOKUP($A27,'Return Data'!$B$7:$R$1700,17,0)</f>
        <v>-1.1240000000000001</v>
      </c>
      <c r="M27" s="66">
        <f t="shared" si="4"/>
        <v>9</v>
      </c>
      <c r="N27" s="65">
        <f>VLOOKUP($A27,'Return Data'!$B$7:$R$1700,14,0)</f>
        <v>2.1160999999999999</v>
      </c>
      <c r="O27" s="66">
        <f t="shared" si="5"/>
        <v>7</v>
      </c>
      <c r="P27" s="65">
        <f>VLOOKUP($A27,'Return Data'!$B$7:$R$1700,15,0)</f>
        <v>3.6644999999999999</v>
      </c>
      <c r="Q27" s="66">
        <f t="shared" si="6"/>
        <v>17</v>
      </c>
      <c r="R27" s="65">
        <f>VLOOKUP($A27,'Return Data'!$B$7:$R$1700,16,0)</f>
        <v>8.9695999999999998</v>
      </c>
      <c r="S27" s="67">
        <f t="shared" si="7"/>
        <v>20</v>
      </c>
    </row>
    <row r="28" spans="1:19" x14ac:dyDescent="0.3">
      <c r="A28" s="63" t="s">
        <v>1016</v>
      </c>
      <c r="B28" s="64">
        <f>VLOOKUP($A28,'Return Data'!$B$7:$R$1700,3,0)</f>
        <v>44026</v>
      </c>
      <c r="C28" s="65">
        <f>VLOOKUP($A28,'Return Data'!$B$7:$R$1700,4,0)</f>
        <v>9.3714999999999993</v>
      </c>
      <c r="D28" s="65">
        <f>VLOOKUP($A28,'Return Data'!$B$7:$R$1700,10,0)</f>
        <v>12.972200000000001</v>
      </c>
      <c r="E28" s="66">
        <f t="shared" si="0"/>
        <v>24</v>
      </c>
      <c r="F28" s="65">
        <f>VLOOKUP($A28,'Return Data'!$B$7:$R$1700,11,0)</f>
        <v>-14.004799999999999</v>
      </c>
      <c r="G28" s="66">
        <f t="shared" si="1"/>
        <v>17</v>
      </c>
      <c r="H28" s="65">
        <f>VLOOKUP($A28,'Return Data'!$B$7:$R$1700,12,0)</f>
        <v>-7.8986000000000001</v>
      </c>
      <c r="I28" s="66">
        <f t="shared" si="2"/>
        <v>23</v>
      </c>
      <c r="J28" s="65">
        <f>VLOOKUP($A28,'Return Data'!$B$7:$R$1700,13,0)</f>
        <v>-7.0720999999999998</v>
      </c>
      <c r="K28" s="66">
        <f t="shared" si="3"/>
        <v>16</v>
      </c>
      <c r="L28" s="65"/>
      <c r="M28" s="66"/>
      <c r="N28" s="65"/>
      <c r="O28" s="66"/>
      <c r="P28" s="65"/>
      <c r="Q28" s="66"/>
      <c r="R28" s="65">
        <f>VLOOKUP($A28,'Return Data'!$B$7:$R$1700,16,0)</f>
        <v>-4.7485999999999997</v>
      </c>
      <c r="S28" s="67">
        <f t="shared" si="7"/>
        <v>29</v>
      </c>
    </row>
    <row r="29" spans="1:19" x14ac:dyDescent="0.3">
      <c r="A29" s="63" t="s">
        <v>1018</v>
      </c>
      <c r="B29" s="64">
        <f>VLOOKUP($A29,'Return Data'!$B$7:$R$1700,3,0)</f>
        <v>44026</v>
      </c>
      <c r="C29" s="65">
        <f>VLOOKUP($A29,'Return Data'!$B$7:$R$1700,4,0)</f>
        <v>47.747</v>
      </c>
      <c r="D29" s="65">
        <f>VLOOKUP($A29,'Return Data'!$B$7:$R$1700,10,0)</f>
        <v>17.3203</v>
      </c>
      <c r="E29" s="66">
        <f t="shared" si="0"/>
        <v>2</v>
      </c>
      <c r="F29" s="65">
        <f>VLOOKUP($A29,'Return Data'!$B$7:$R$1700,11,0)</f>
        <v>-13.3558</v>
      </c>
      <c r="G29" s="66">
        <f t="shared" si="1"/>
        <v>14</v>
      </c>
      <c r="H29" s="65">
        <f>VLOOKUP($A29,'Return Data'!$B$7:$R$1700,12,0)</f>
        <v>-4.7213000000000003</v>
      </c>
      <c r="I29" s="66">
        <f t="shared" si="2"/>
        <v>9</v>
      </c>
      <c r="J29" s="65">
        <f>VLOOKUP($A29,'Return Data'!$B$7:$R$1700,13,0)</f>
        <v>-6.5452000000000004</v>
      </c>
      <c r="K29" s="66">
        <f t="shared" si="3"/>
        <v>15</v>
      </c>
      <c r="L29" s="65">
        <f>VLOOKUP($A29,'Return Data'!$B$7:$R$1700,17,0)</f>
        <v>0.46060000000000001</v>
      </c>
      <c r="M29" s="66">
        <f t="shared" si="4"/>
        <v>5</v>
      </c>
      <c r="N29" s="65">
        <f>VLOOKUP($A29,'Return Data'!$B$7:$R$1700,14,0)</f>
        <v>2.8807</v>
      </c>
      <c r="O29" s="66">
        <f t="shared" si="5"/>
        <v>5</v>
      </c>
      <c r="P29" s="65">
        <f>VLOOKUP($A29,'Return Data'!$B$7:$R$1700,15,0)</f>
        <v>7.5293999999999999</v>
      </c>
      <c r="Q29" s="66">
        <f t="shared" si="6"/>
        <v>2</v>
      </c>
      <c r="R29" s="65">
        <f>VLOOKUP($A29,'Return Data'!$B$7:$R$1700,16,0)</f>
        <v>13.5708</v>
      </c>
      <c r="S29" s="67">
        <f t="shared" si="7"/>
        <v>10</v>
      </c>
    </row>
    <row r="30" spans="1:19" x14ac:dyDescent="0.3">
      <c r="A30" s="63" t="s">
        <v>1019</v>
      </c>
      <c r="B30" s="64">
        <f>VLOOKUP($A30,'Return Data'!$B$7:$R$1700,3,0)</f>
        <v>44026</v>
      </c>
      <c r="C30" s="65">
        <f>VLOOKUP($A30,'Return Data'!$B$7:$R$1700,4,0)</f>
        <v>28.523299999999999</v>
      </c>
      <c r="D30" s="65">
        <f>VLOOKUP($A30,'Return Data'!$B$7:$R$1700,10,0)</f>
        <v>12.258900000000001</v>
      </c>
      <c r="E30" s="66">
        <f t="shared" si="0"/>
        <v>25</v>
      </c>
      <c r="F30" s="65">
        <f>VLOOKUP($A30,'Return Data'!$B$7:$R$1700,11,0)</f>
        <v>-21.267499999999998</v>
      </c>
      <c r="G30" s="66">
        <f t="shared" si="1"/>
        <v>29</v>
      </c>
      <c r="H30" s="65">
        <f>VLOOKUP($A30,'Return Data'!$B$7:$R$1700,12,0)</f>
        <v>-13.3873</v>
      </c>
      <c r="I30" s="66">
        <f t="shared" si="2"/>
        <v>29</v>
      </c>
      <c r="J30" s="65">
        <f>VLOOKUP($A30,'Return Data'!$B$7:$R$1700,13,0)</f>
        <v>-18.788399999999999</v>
      </c>
      <c r="K30" s="66">
        <f t="shared" si="3"/>
        <v>29</v>
      </c>
      <c r="L30" s="65">
        <f>VLOOKUP($A30,'Return Data'!$B$7:$R$1700,17,0)</f>
        <v>-5.4641999999999999</v>
      </c>
      <c r="M30" s="66">
        <f t="shared" si="4"/>
        <v>28</v>
      </c>
      <c r="N30" s="65">
        <f>VLOOKUP($A30,'Return Data'!$B$7:$R$1700,14,0)</f>
        <v>-2.1093000000000002</v>
      </c>
      <c r="O30" s="66">
        <f t="shared" si="5"/>
        <v>26</v>
      </c>
      <c r="P30" s="65">
        <f>VLOOKUP($A30,'Return Data'!$B$7:$R$1700,15,0)</f>
        <v>2.9491999999999998</v>
      </c>
      <c r="Q30" s="66">
        <f t="shared" si="6"/>
        <v>24</v>
      </c>
      <c r="R30" s="65">
        <f>VLOOKUP($A30,'Return Data'!$B$7:$R$1700,16,0)</f>
        <v>8.4353999999999996</v>
      </c>
      <c r="S30" s="67">
        <f t="shared" si="7"/>
        <v>22</v>
      </c>
    </row>
    <row r="31" spans="1:19" x14ac:dyDescent="0.3">
      <c r="A31" s="63" t="s">
        <v>1021</v>
      </c>
      <c r="B31" s="64">
        <f>VLOOKUP($A31,'Return Data'!$B$7:$R$1700,3,0)</f>
        <v>44026</v>
      </c>
      <c r="C31" s="65">
        <f>VLOOKUP($A31,'Return Data'!$B$7:$R$1700,4,0)</f>
        <v>155.41999999999999</v>
      </c>
      <c r="D31" s="65">
        <f>VLOOKUP($A31,'Return Data'!$B$7:$R$1700,10,0)</f>
        <v>14.557399999999999</v>
      </c>
      <c r="E31" s="66">
        <f t="shared" si="0"/>
        <v>14</v>
      </c>
      <c r="F31" s="65">
        <f>VLOOKUP($A31,'Return Data'!$B$7:$R$1700,11,0)</f>
        <v>-14.4587</v>
      </c>
      <c r="G31" s="66">
        <f t="shared" si="1"/>
        <v>21</v>
      </c>
      <c r="H31" s="65">
        <f>VLOOKUP($A31,'Return Data'!$B$7:$R$1700,12,0)</f>
        <v>-6.9006999999999996</v>
      </c>
      <c r="I31" s="66">
        <f t="shared" si="2"/>
        <v>17</v>
      </c>
      <c r="J31" s="65">
        <f>VLOOKUP($A31,'Return Data'!$B$7:$R$1700,13,0)</f>
        <v>-8.4147999999999996</v>
      </c>
      <c r="K31" s="66">
        <f t="shared" si="3"/>
        <v>20</v>
      </c>
      <c r="L31" s="65">
        <f>VLOOKUP($A31,'Return Data'!$B$7:$R$1700,17,0)</f>
        <v>-2.8445</v>
      </c>
      <c r="M31" s="66">
        <f t="shared" si="4"/>
        <v>20</v>
      </c>
      <c r="N31" s="65">
        <f>VLOOKUP($A31,'Return Data'!$B$7:$R$1700,14,0)</f>
        <v>0.14610000000000001</v>
      </c>
      <c r="O31" s="66">
        <f t="shared" si="5"/>
        <v>17</v>
      </c>
      <c r="P31" s="65">
        <f>VLOOKUP($A31,'Return Data'!$B$7:$R$1700,15,0)</f>
        <v>3.8858999999999999</v>
      </c>
      <c r="Q31" s="66">
        <f t="shared" si="6"/>
        <v>16</v>
      </c>
      <c r="R31" s="65">
        <f>VLOOKUP($A31,'Return Data'!$B$7:$R$1700,16,0)</f>
        <v>17.0091</v>
      </c>
      <c r="S31" s="67">
        <f t="shared" si="7"/>
        <v>8</v>
      </c>
    </row>
    <row r="32" spans="1:19" x14ac:dyDescent="0.3">
      <c r="A32" s="63" t="s">
        <v>1024</v>
      </c>
      <c r="B32" s="64">
        <f>VLOOKUP($A32,'Return Data'!$B$7:$R$1700,3,0)</f>
        <v>44026</v>
      </c>
      <c r="C32" s="65">
        <f>VLOOKUP($A32,'Return Data'!$B$7:$R$1700,4,0)</f>
        <v>36.224499999999999</v>
      </c>
      <c r="D32" s="65">
        <f>VLOOKUP($A32,'Return Data'!$B$7:$R$1700,10,0)</f>
        <v>15.9971</v>
      </c>
      <c r="E32" s="66">
        <f t="shared" si="0"/>
        <v>5</v>
      </c>
      <c r="F32" s="65">
        <f>VLOOKUP($A32,'Return Data'!$B$7:$R$1700,11,0)</f>
        <v>-14.130699999999999</v>
      </c>
      <c r="G32" s="66">
        <f t="shared" si="1"/>
        <v>19</v>
      </c>
      <c r="H32" s="65">
        <f>VLOOKUP($A32,'Return Data'!$B$7:$R$1700,12,0)</f>
        <v>-7.8697999999999997</v>
      </c>
      <c r="I32" s="66">
        <f t="shared" si="2"/>
        <v>22</v>
      </c>
      <c r="J32" s="65">
        <f>VLOOKUP($A32,'Return Data'!$B$7:$R$1700,13,0)</f>
        <v>-8.6727000000000007</v>
      </c>
      <c r="K32" s="66">
        <f t="shared" si="3"/>
        <v>21</v>
      </c>
      <c r="L32" s="65">
        <f>VLOOKUP($A32,'Return Data'!$B$7:$R$1700,17,0)</f>
        <v>-2.3420000000000001</v>
      </c>
      <c r="M32" s="66">
        <f t="shared" si="4"/>
        <v>18</v>
      </c>
      <c r="N32" s="65">
        <f>VLOOKUP($A32,'Return Data'!$B$7:$R$1700,14,0)</f>
        <v>2.93E-2</v>
      </c>
      <c r="O32" s="66">
        <f t="shared" si="5"/>
        <v>18</v>
      </c>
      <c r="P32" s="65">
        <f>VLOOKUP($A32,'Return Data'!$B$7:$R$1700,15,0)</f>
        <v>4.5481999999999996</v>
      </c>
      <c r="Q32" s="66">
        <f t="shared" si="6"/>
        <v>12</v>
      </c>
      <c r="R32" s="65">
        <f>VLOOKUP($A32,'Return Data'!$B$7:$R$1700,16,0)</f>
        <v>9.2891999999999992</v>
      </c>
      <c r="S32" s="67">
        <f t="shared" si="7"/>
        <v>18</v>
      </c>
    </row>
    <row r="33" spans="1:19" x14ac:dyDescent="0.3">
      <c r="A33" s="63" t="s">
        <v>1025</v>
      </c>
      <c r="B33" s="64">
        <f>VLOOKUP($A33,'Return Data'!$B$7:$R$1700,3,0)</f>
        <v>44026</v>
      </c>
      <c r="C33" s="65">
        <f>VLOOKUP($A33,'Return Data'!$B$7:$R$1700,4,0)</f>
        <v>427.64183688989698</v>
      </c>
      <c r="D33" s="65">
        <f>VLOOKUP($A33,'Return Data'!$B$7:$R$1700,10,0)</f>
        <v>14.8857</v>
      </c>
      <c r="E33" s="66">
        <f t="shared" si="0"/>
        <v>13</v>
      </c>
      <c r="F33" s="65">
        <f>VLOOKUP($A33,'Return Data'!$B$7:$R$1700,11,0)</f>
        <v>-16.503599999999999</v>
      </c>
      <c r="G33" s="66">
        <f t="shared" si="1"/>
        <v>25</v>
      </c>
      <c r="H33" s="65">
        <f>VLOOKUP($A33,'Return Data'!$B$7:$R$1700,12,0)</f>
        <v>-10.2013</v>
      </c>
      <c r="I33" s="66">
        <f t="shared" si="2"/>
        <v>27</v>
      </c>
      <c r="J33" s="65">
        <f>VLOOKUP($A33,'Return Data'!$B$7:$R$1700,13,0)</f>
        <v>-12.9176</v>
      </c>
      <c r="K33" s="66">
        <f t="shared" si="3"/>
        <v>27</v>
      </c>
      <c r="L33" s="65">
        <f>VLOOKUP($A33,'Return Data'!$B$7:$R$1700,17,0)</f>
        <v>-3.3953000000000002</v>
      </c>
      <c r="M33" s="66">
        <f t="shared" si="4"/>
        <v>21</v>
      </c>
      <c r="N33" s="65">
        <f>VLOOKUP($A33,'Return Data'!$B$7:$R$1700,14,0)</f>
        <v>-0.86360000000000003</v>
      </c>
      <c r="O33" s="66">
        <f t="shared" si="5"/>
        <v>22</v>
      </c>
      <c r="P33" s="65">
        <f>VLOOKUP($A33,'Return Data'!$B$7:$R$1700,15,0)</f>
        <v>2.9664000000000001</v>
      </c>
      <c r="Q33" s="66">
        <f t="shared" si="6"/>
        <v>23</v>
      </c>
      <c r="R33" s="65">
        <f>VLOOKUP($A33,'Return Data'!$B$7:$R$1700,16,0)</f>
        <v>18.430399999999999</v>
      </c>
      <c r="S33" s="67">
        <f t="shared" si="7"/>
        <v>4</v>
      </c>
    </row>
    <row r="34" spans="1:19" x14ac:dyDescent="0.3">
      <c r="A34" s="63" t="s">
        <v>1028</v>
      </c>
      <c r="B34" s="64">
        <f>VLOOKUP($A34,'Return Data'!$B$7:$R$1700,3,0)</f>
        <v>44026</v>
      </c>
      <c r="C34" s="65">
        <f>VLOOKUP($A34,'Return Data'!$B$7:$R$1700,4,0)</f>
        <v>89.106666666666698</v>
      </c>
      <c r="D34" s="65">
        <f>VLOOKUP($A34,'Return Data'!$B$7:$R$1700,10,0)</f>
        <v>14.122299999999999</v>
      </c>
      <c r="E34" s="66">
        <f t="shared" si="0"/>
        <v>18</v>
      </c>
      <c r="F34" s="65">
        <f>VLOOKUP($A34,'Return Data'!$B$7:$R$1700,11,0)</f>
        <v>-14.6052</v>
      </c>
      <c r="G34" s="66">
        <f t="shared" si="1"/>
        <v>23</v>
      </c>
      <c r="H34" s="65">
        <f>VLOOKUP($A34,'Return Data'!$B$7:$R$1700,12,0)</f>
        <v>-8.3515999999999995</v>
      </c>
      <c r="I34" s="66">
        <f t="shared" si="2"/>
        <v>24</v>
      </c>
      <c r="J34" s="65">
        <f>VLOOKUP($A34,'Return Data'!$B$7:$R$1700,13,0)</f>
        <v>-9.0252999999999997</v>
      </c>
      <c r="K34" s="66">
        <f t="shared" si="3"/>
        <v>23</v>
      </c>
      <c r="L34" s="65">
        <f>VLOOKUP($A34,'Return Data'!$B$7:$R$1700,17,0)</f>
        <v>-4.1374000000000004</v>
      </c>
      <c r="M34" s="66">
        <f t="shared" si="4"/>
        <v>26</v>
      </c>
      <c r="N34" s="65">
        <f>VLOOKUP($A34,'Return Data'!$B$7:$R$1700,14,0)</f>
        <v>-2.6577000000000002</v>
      </c>
      <c r="O34" s="66">
        <f t="shared" si="5"/>
        <v>28</v>
      </c>
      <c r="P34" s="65">
        <f>VLOOKUP($A34,'Return Data'!$B$7:$R$1700,15,0)</f>
        <v>0.50990000000000002</v>
      </c>
      <c r="Q34" s="66">
        <f t="shared" si="6"/>
        <v>27</v>
      </c>
      <c r="R34" s="65">
        <f>VLOOKUP($A34,'Return Data'!$B$7:$R$1700,16,0)</f>
        <v>8.9959000000000007</v>
      </c>
      <c r="S34" s="67">
        <f t="shared" si="7"/>
        <v>19</v>
      </c>
    </row>
    <row r="35" spans="1:19" x14ac:dyDescent="0.3">
      <c r="A35" s="63" t="s">
        <v>1030</v>
      </c>
      <c r="B35" s="64">
        <f>VLOOKUP($A35,'Return Data'!$B$7:$R$1700,3,0)</f>
        <v>44026</v>
      </c>
      <c r="C35" s="65">
        <f>VLOOKUP($A35,'Return Data'!$B$7:$R$1700,4,0)</f>
        <v>10.08</v>
      </c>
      <c r="D35" s="65">
        <f>VLOOKUP($A35,'Return Data'!$B$7:$R$1700,10,0)</f>
        <v>15.728999999999999</v>
      </c>
      <c r="E35" s="66">
        <f t="shared" si="0"/>
        <v>6</v>
      </c>
      <c r="F35" s="65">
        <f>VLOOKUP($A35,'Return Data'!$B$7:$R$1700,11,0)</f>
        <v>-12.5</v>
      </c>
      <c r="G35" s="66">
        <f t="shared" si="1"/>
        <v>12</v>
      </c>
      <c r="H35" s="65">
        <f>VLOOKUP($A35,'Return Data'!$B$7:$R$1700,12,0)</f>
        <v>-5.4409000000000001</v>
      </c>
      <c r="I35" s="66">
        <f t="shared" si="2"/>
        <v>14</v>
      </c>
      <c r="J35" s="65">
        <f>VLOOKUP($A35,'Return Data'!$B$7:$R$1700,13,0)</f>
        <v>-6.2325999999999997</v>
      </c>
      <c r="K35" s="66">
        <f t="shared" si="3"/>
        <v>14</v>
      </c>
      <c r="L35" s="65">
        <f>VLOOKUP($A35,'Return Data'!$B$7:$R$1700,17,0)</f>
        <v>-2.2004999999999999</v>
      </c>
      <c r="M35" s="66">
        <f t="shared" si="4"/>
        <v>16</v>
      </c>
      <c r="N35" s="65">
        <f>VLOOKUP($A35,'Return Data'!$B$7:$R$1700,14,0)</f>
        <v>-0.32819999999999999</v>
      </c>
      <c r="O35" s="66">
        <f t="shared" si="5"/>
        <v>19</v>
      </c>
      <c r="P35" s="65">
        <f>VLOOKUP($A35,'Return Data'!$B$7:$R$1700,15,0)</f>
        <v>0</v>
      </c>
      <c r="Q35" s="66">
        <f t="shared" si="6"/>
        <v>28</v>
      </c>
      <c r="R35" s="65">
        <f>VLOOKUP($A35,'Return Data'!$B$7:$R$1700,16,0)</f>
        <v>0.251</v>
      </c>
      <c r="S35" s="67">
        <f t="shared" si="7"/>
        <v>28</v>
      </c>
    </row>
    <row r="36" spans="1:19" x14ac:dyDescent="0.3">
      <c r="A36" s="63" t="s">
        <v>1032</v>
      </c>
      <c r="B36" s="64">
        <f>VLOOKUP($A36,'Return Data'!$B$7:$R$1700,3,0)</f>
        <v>44026</v>
      </c>
      <c r="C36" s="65">
        <f>VLOOKUP($A36,'Return Data'!$B$7:$R$1700,4,0)</f>
        <v>567.60081302061405</v>
      </c>
      <c r="D36" s="65">
        <f>VLOOKUP($A36,'Return Data'!$B$7:$R$1700,10,0)</f>
        <v>14.492100000000001</v>
      </c>
      <c r="E36" s="66">
        <f t="shared" si="0"/>
        <v>15</v>
      </c>
      <c r="F36" s="65">
        <f>VLOOKUP($A36,'Return Data'!$B$7:$R$1700,11,0)</f>
        <v>-12.2476</v>
      </c>
      <c r="G36" s="66">
        <f t="shared" si="1"/>
        <v>10</v>
      </c>
      <c r="H36" s="65">
        <f>VLOOKUP($A36,'Return Data'!$B$7:$R$1700,12,0)</f>
        <v>-4.6872999999999996</v>
      </c>
      <c r="I36" s="66">
        <f t="shared" si="2"/>
        <v>8</v>
      </c>
      <c r="J36" s="65">
        <f>VLOOKUP($A36,'Return Data'!$B$7:$R$1700,13,0)</f>
        <v>-5.2990000000000004</v>
      </c>
      <c r="K36" s="66">
        <f t="shared" si="3"/>
        <v>12</v>
      </c>
      <c r="L36" s="65">
        <f>VLOOKUP($A36,'Return Data'!$B$7:$R$1700,17,0)</f>
        <v>-2.2408999999999999</v>
      </c>
      <c r="M36" s="66">
        <f t="shared" si="4"/>
        <v>17</v>
      </c>
      <c r="N36" s="65">
        <f>VLOOKUP($A36,'Return Data'!$B$7:$R$1700,14,0)</f>
        <v>1.6351</v>
      </c>
      <c r="O36" s="66">
        <f t="shared" si="5"/>
        <v>9</v>
      </c>
      <c r="P36" s="65">
        <f>VLOOKUP($A36,'Return Data'!$B$7:$R$1700,15,0)</f>
        <v>4.2740999999999998</v>
      </c>
      <c r="Q36" s="66">
        <f t="shared" si="6"/>
        <v>14</v>
      </c>
      <c r="R36" s="65">
        <f>VLOOKUP($A36,'Return Data'!$B$7:$R$1700,16,0)</f>
        <v>12.704499999999999</v>
      </c>
      <c r="S36" s="67">
        <f t="shared" si="7"/>
        <v>11</v>
      </c>
    </row>
    <row r="37" spans="1:19" x14ac:dyDescent="0.3">
      <c r="A37" s="69"/>
      <c r="B37" s="70"/>
      <c r="C37" s="70"/>
      <c r="D37" s="71"/>
      <c r="E37" s="70"/>
      <c r="F37" s="71"/>
      <c r="G37" s="70"/>
      <c r="H37" s="71"/>
      <c r="I37" s="70"/>
      <c r="J37" s="71"/>
      <c r="K37" s="70"/>
      <c r="L37" s="71"/>
      <c r="M37" s="70"/>
      <c r="N37" s="71"/>
      <c r="O37" s="70"/>
      <c r="P37" s="71"/>
      <c r="Q37" s="70"/>
      <c r="R37" s="71"/>
      <c r="S37" s="72"/>
    </row>
    <row r="38" spans="1:19" x14ac:dyDescent="0.3">
      <c r="A38" s="73" t="s">
        <v>27</v>
      </c>
      <c r="B38" s="74"/>
      <c r="C38" s="74"/>
      <c r="D38" s="75">
        <f>AVERAGE(D8:D36)</f>
        <v>14.329962068965511</v>
      </c>
      <c r="E38" s="74"/>
      <c r="F38" s="75">
        <f>AVERAGE(F8:F36)</f>
        <v>-13.22393103448276</v>
      </c>
      <c r="G38" s="74"/>
      <c r="H38" s="75">
        <f>AVERAGE(H8:H36)</f>
        <v>-6.183634482758622</v>
      </c>
      <c r="I38" s="74"/>
      <c r="J38" s="75">
        <f>AVERAGE(J8:J36)</f>
        <v>-6.7068482758620682</v>
      </c>
      <c r="K38" s="74"/>
      <c r="L38" s="75">
        <f>AVERAGE(L8:L36)</f>
        <v>-1.7437749999999999</v>
      </c>
      <c r="M38" s="74"/>
      <c r="N38" s="75">
        <f>AVERAGE(N8:N36)</f>
        <v>0.93825714285714279</v>
      </c>
      <c r="O38" s="74"/>
      <c r="P38" s="75">
        <f>AVERAGE(P8:P36)</f>
        <v>4.179817857142857</v>
      </c>
      <c r="Q38" s="74"/>
      <c r="R38" s="75">
        <f>AVERAGE(R8:R36)</f>
        <v>11.211420689655169</v>
      </c>
      <c r="S38" s="76"/>
    </row>
    <row r="39" spans="1:19" x14ac:dyDescent="0.3">
      <c r="A39" s="73" t="s">
        <v>28</v>
      </c>
      <c r="B39" s="74"/>
      <c r="C39" s="74"/>
      <c r="D39" s="75">
        <f>MIN(D8:D36)</f>
        <v>9.5685000000000002</v>
      </c>
      <c r="E39" s="74"/>
      <c r="F39" s="75">
        <f>MIN(F8:F36)</f>
        <v>-21.267499999999998</v>
      </c>
      <c r="G39" s="74"/>
      <c r="H39" s="75">
        <f>MIN(H8:H36)</f>
        <v>-13.3873</v>
      </c>
      <c r="I39" s="74"/>
      <c r="J39" s="75">
        <f>MIN(J8:J36)</f>
        <v>-18.788399999999999</v>
      </c>
      <c r="K39" s="74"/>
      <c r="L39" s="75">
        <f>MIN(L8:L36)</f>
        <v>-5.4641999999999999</v>
      </c>
      <c r="M39" s="74"/>
      <c r="N39" s="75">
        <f>MIN(N8:N36)</f>
        <v>-2.6577000000000002</v>
      </c>
      <c r="O39" s="74"/>
      <c r="P39" s="75">
        <f>MIN(P8:P36)</f>
        <v>0</v>
      </c>
      <c r="Q39" s="74"/>
      <c r="R39" s="75">
        <f>MIN(R8:R36)</f>
        <v>-4.7485999999999997</v>
      </c>
      <c r="S39" s="76"/>
    </row>
    <row r="40" spans="1:19" ht="15" thickBot="1" x14ac:dyDescent="0.35">
      <c r="A40" s="77" t="s">
        <v>29</v>
      </c>
      <c r="B40" s="78"/>
      <c r="C40" s="78"/>
      <c r="D40" s="79">
        <f>MAX(D8:D36)</f>
        <v>18.181100000000001</v>
      </c>
      <c r="E40" s="78"/>
      <c r="F40" s="79">
        <f>MAX(F8:F36)</f>
        <v>-2.4472</v>
      </c>
      <c r="G40" s="78"/>
      <c r="H40" s="79">
        <f>MAX(H8:H36)</f>
        <v>1.0339</v>
      </c>
      <c r="I40" s="78"/>
      <c r="J40" s="79">
        <f>MAX(J8:J36)</f>
        <v>2.9636</v>
      </c>
      <c r="K40" s="78"/>
      <c r="L40" s="79">
        <f>MAX(L8:L36)</f>
        <v>3.6638999999999999</v>
      </c>
      <c r="M40" s="78"/>
      <c r="N40" s="79">
        <f>MAX(N8:N36)</f>
        <v>8.3514999999999997</v>
      </c>
      <c r="O40" s="78"/>
      <c r="P40" s="79">
        <f>MAX(P8:P36)</f>
        <v>8.2567000000000004</v>
      </c>
      <c r="Q40" s="78"/>
      <c r="R40" s="79">
        <f>MAX(R8:R36)</f>
        <v>18.755199999999999</v>
      </c>
      <c r="S40" s="80"/>
    </row>
    <row r="41" spans="1:19" x14ac:dyDescent="0.3">
      <c r="A41" s="112" t="s">
        <v>433</v>
      </c>
    </row>
    <row r="42" spans="1:19" x14ac:dyDescent="0.3">
      <c r="A42" s="14" t="s">
        <v>340</v>
      </c>
    </row>
  </sheetData>
  <sheetProtection algorithmName="SHA-512" hashValue="0RRpzdg+AGCLibQ0WcJhyCHdWbfckKRaJFE6NMvZJ2oCA0uYKuZgQvj0+bBtNtdouLVnC9MC5yynNguSD55bCg==" saltValue="QMNlj2lqI9JrayVhvfp4WQ=="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D17FAC45-B3DB-4361-A648-420C18125BB4}"/>
  </hyperlinks>
  <pageMargins left="0.7" right="0.7" top="0.75" bottom="0.75" header="0.3" footer="0.3"/>
  <pageSetup paperSize="9"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B77B2F-0B8A-4D79-80FF-6603F4890A13}">
  <dimension ref="A1:AA4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1677</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1588</v>
      </c>
      <c r="B8" s="64">
        <f>VLOOKUP($A8,'Return Data'!$B$7:$R$1700,3,0)</f>
        <v>44026</v>
      </c>
      <c r="C8" s="65">
        <f>VLOOKUP($A8,'Return Data'!$B$7:$R$1700,4,0)</f>
        <v>412.74250000000001</v>
      </c>
      <c r="D8" s="65">
        <f>VLOOKUP($A8,'Return Data'!$B$7:$R$1700,5,0)</f>
        <v>6.2975000000000003</v>
      </c>
      <c r="E8" s="66">
        <f t="shared" ref="E8:E37" si="0">RANK(D8,D$8:D$37,0)</f>
        <v>4</v>
      </c>
      <c r="F8" s="65">
        <f>VLOOKUP($A8,'Return Data'!$B$7:$R$1700,6,0)</f>
        <v>2.8948999999999998</v>
      </c>
      <c r="G8" s="66">
        <f t="shared" ref="G8:G37" si="1">RANK(F8,F$8:F$37,0)</f>
        <v>17</v>
      </c>
      <c r="H8" s="65">
        <f>VLOOKUP($A8,'Return Data'!$B$7:$R$1700,7,0)</f>
        <v>8.4894999999999996</v>
      </c>
      <c r="I8" s="66">
        <f t="shared" ref="I8:I37" si="2">RANK(H8,H$8:H$37,0)</f>
        <v>5</v>
      </c>
      <c r="J8" s="65">
        <f>VLOOKUP($A8,'Return Data'!$B$7:$R$1700,8,0)</f>
        <v>11.4095</v>
      </c>
      <c r="K8" s="66">
        <f t="shared" ref="K8:K37" si="3">RANK(J8,J$8:J$37,0)</f>
        <v>5</v>
      </c>
      <c r="L8" s="65">
        <f>VLOOKUP($A8,'Return Data'!$B$7:$R$1700,9,0)</f>
        <v>12.8032</v>
      </c>
      <c r="M8" s="66">
        <f t="shared" ref="M8:M37" si="4">RANK(L8,L$8:L$37,0)</f>
        <v>4</v>
      </c>
      <c r="N8" s="65">
        <f>VLOOKUP($A8,'Return Data'!$B$7:$R$1700,10,0)</f>
        <v>11.9267</v>
      </c>
      <c r="O8" s="66">
        <f t="shared" ref="O8:O37" si="5">RANK(N8,N$8:N$37,0)</f>
        <v>2</v>
      </c>
      <c r="P8" s="65">
        <f>VLOOKUP($A8,'Return Data'!$B$7:$R$1700,11,0)</f>
        <v>8.5584000000000007</v>
      </c>
      <c r="Q8" s="66">
        <f t="shared" ref="Q8:Q16" si="6">RANK(P8,P$8:P$37,0)</f>
        <v>2</v>
      </c>
      <c r="R8" s="65">
        <f>VLOOKUP($A8,'Return Data'!$B$7:$R$1700,12,0)</f>
        <v>8.0503999999999998</v>
      </c>
      <c r="S8" s="66">
        <f t="shared" ref="S8:S16" si="7">RANK(R8,R$8:R$37,0)</f>
        <v>2</v>
      </c>
      <c r="T8" s="65">
        <f>VLOOKUP($A8,'Return Data'!$B$7:$R$1700,13,0)</f>
        <v>8.3040000000000003</v>
      </c>
      <c r="U8" s="66">
        <f t="shared" ref="U8:U16" si="8">RANK(T8,T$8:T$37,0)</f>
        <v>4</v>
      </c>
      <c r="V8" s="65">
        <f>VLOOKUP($A8,'Return Data'!$B$7:$R$1700,17,0)</f>
        <v>8.5701000000000001</v>
      </c>
      <c r="W8" s="66">
        <f>RANK(V8,V$8:V$37,0)</f>
        <v>3</v>
      </c>
      <c r="X8" s="65">
        <f>VLOOKUP($A8,'Return Data'!$B$7:$R$1700,14,0)</f>
        <v>7.9608999999999996</v>
      </c>
      <c r="Y8" s="66">
        <f>RANK(X8,X$8:X$37,0)</f>
        <v>3</v>
      </c>
      <c r="Z8" s="65">
        <f>VLOOKUP($A8,'Return Data'!$B$7:$R$1700,16,0)</f>
        <v>8.7622</v>
      </c>
      <c r="AA8" s="67">
        <f t="shared" ref="AA8:AA37" si="9">RANK(Z8,Z$8:Z$37,0)</f>
        <v>4</v>
      </c>
    </row>
    <row r="9" spans="1:27" x14ac:dyDescent="0.3">
      <c r="A9" s="63" t="s">
        <v>1590</v>
      </c>
      <c r="B9" s="64">
        <f>VLOOKUP($A9,'Return Data'!$B$7:$R$1700,3,0)</f>
        <v>44026</v>
      </c>
      <c r="C9" s="65">
        <f>VLOOKUP($A9,'Return Data'!$B$7:$R$1700,4,0)</f>
        <v>11.577299999999999</v>
      </c>
      <c r="D9" s="65">
        <f>VLOOKUP($A9,'Return Data'!$B$7:$R$1700,5,0)</f>
        <v>0.63060000000000005</v>
      </c>
      <c r="E9" s="66">
        <f t="shared" si="0"/>
        <v>20</v>
      </c>
      <c r="F9" s="65">
        <f>VLOOKUP($A9,'Return Data'!$B$7:$R$1700,6,0)</f>
        <v>2.6806000000000001</v>
      </c>
      <c r="G9" s="66">
        <f t="shared" si="1"/>
        <v>19</v>
      </c>
      <c r="H9" s="65">
        <f>VLOOKUP($A9,'Return Data'!$B$7:$R$1700,7,0)</f>
        <v>6.5388000000000002</v>
      </c>
      <c r="I9" s="66">
        <f t="shared" si="2"/>
        <v>7</v>
      </c>
      <c r="J9" s="65">
        <f>VLOOKUP($A9,'Return Data'!$B$7:$R$1700,8,0)</f>
        <v>7.8604000000000003</v>
      </c>
      <c r="K9" s="66">
        <f t="shared" si="3"/>
        <v>9</v>
      </c>
      <c r="L9" s="65">
        <f>VLOOKUP($A9,'Return Data'!$B$7:$R$1700,9,0)</f>
        <v>8.6964000000000006</v>
      </c>
      <c r="M9" s="66">
        <f t="shared" si="4"/>
        <v>9</v>
      </c>
      <c r="N9" s="65">
        <f>VLOOKUP($A9,'Return Data'!$B$7:$R$1700,10,0)</f>
        <v>7.8882000000000003</v>
      </c>
      <c r="O9" s="66">
        <f t="shared" si="5"/>
        <v>18</v>
      </c>
      <c r="P9" s="65">
        <f>VLOOKUP($A9,'Return Data'!$B$7:$R$1700,11,0)</f>
        <v>7.0339999999999998</v>
      </c>
      <c r="Q9" s="66">
        <f t="shared" si="6"/>
        <v>13</v>
      </c>
      <c r="R9" s="65">
        <f>VLOOKUP($A9,'Return Data'!$B$7:$R$1700,12,0)</f>
        <v>7.1429999999999998</v>
      </c>
      <c r="S9" s="66">
        <f t="shared" si="7"/>
        <v>10</v>
      </c>
      <c r="T9" s="65">
        <f>VLOOKUP($A9,'Return Data'!$B$7:$R$1700,13,0)</f>
        <v>7.6013000000000002</v>
      </c>
      <c r="U9" s="66">
        <f t="shared" si="8"/>
        <v>8</v>
      </c>
      <c r="V9" s="65"/>
      <c r="W9" s="66"/>
      <c r="X9" s="65"/>
      <c r="Y9" s="66"/>
      <c r="Z9" s="65">
        <f>VLOOKUP($A9,'Return Data'!$B$7:$R$1700,16,0)</f>
        <v>8.2673000000000005</v>
      </c>
      <c r="AA9" s="67">
        <f t="shared" si="9"/>
        <v>11</v>
      </c>
    </row>
    <row r="10" spans="1:27" x14ac:dyDescent="0.3">
      <c r="A10" s="63" t="s">
        <v>1593</v>
      </c>
      <c r="B10" s="64">
        <f>VLOOKUP($A10,'Return Data'!$B$7:$R$1700,3,0)</f>
        <v>44026</v>
      </c>
      <c r="C10" s="65">
        <f>VLOOKUP($A10,'Return Data'!$B$7:$R$1700,4,0)</f>
        <v>1169.9244000000001</v>
      </c>
      <c r="D10" s="65">
        <f>VLOOKUP($A10,'Return Data'!$B$7:$R$1700,5,0)</f>
        <v>1.8346</v>
      </c>
      <c r="E10" s="66">
        <f t="shared" si="0"/>
        <v>19</v>
      </c>
      <c r="F10" s="65">
        <f>VLOOKUP($A10,'Return Data'!$B$7:$R$1700,6,0)</f>
        <v>1.8839999999999999</v>
      </c>
      <c r="G10" s="66">
        <f t="shared" si="1"/>
        <v>25</v>
      </c>
      <c r="H10" s="65">
        <f>VLOOKUP($A10,'Return Data'!$B$7:$R$1700,7,0)</f>
        <v>3.8639000000000001</v>
      </c>
      <c r="I10" s="66">
        <f t="shared" si="2"/>
        <v>25</v>
      </c>
      <c r="J10" s="65">
        <f>VLOOKUP($A10,'Return Data'!$B$7:$R$1700,8,0)</f>
        <v>4.7337999999999996</v>
      </c>
      <c r="K10" s="66">
        <f t="shared" si="3"/>
        <v>26</v>
      </c>
      <c r="L10" s="65">
        <f>VLOOKUP($A10,'Return Data'!$B$7:$R$1700,9,0)</f>
        <v>5.0648</v>
      </c>
      <c r="M10" s="66">
        <f t="shared" si="4"/>
        <v>27</v>
      </c>
      <c r="N10" s="65">
        <f>VLOOKUP($A10,'Return Data'!$B$7:$R$1700,10,0)</f>
        <v>7.2740999999999998</v>
      </c>
      <c r="O10" s="66">
        <f t="shared" si="5"/>
        <v>23</v>
      </c>
      <c r="P10" s="65">
        <f>VLOOKUP($A10,'Return Data'!$B$7:$R$1700,11,0)</f>
        <v>6.3907999999999996</v>
      </c>
      <c r="Q10" s="66">
        <f t="shared" si="6"/>
        <v>20</v>
      </c>
      <c r="R10" s="65">
        <f>VLOOKUP($A10,'Return Data'!$B$7:$R$1700,12,0)</f>
        <v>6.3121</v>
      </c>
      <c r="S10" s="66">
        <f t="shared" si="7"/>
        <v>19</v>
      </c>
      <c r="T10" s="65">
        <f>VLOOKUP($A10,'Return Data'!$B$7:$R$1700,13,0)</f>
        <v>6.7492000000000001</v>
      </c>
      <c r="U10" s="66">
        <f t="shared" si="8"/>
        <v>18</v>
      </c>
      <c r="V10" s="65">
        <f>VLOOKUP($A10,'Return Data'!$B$7:$R$1700,17,0)</f>
        <v>7.5380000000000003</v>
      </c>
      <c r="W10" s="66">
        <f t="shared" ref="W10:W15" si="10">RANK(V10,V$8:V$37,0)</f>
        <v>9</v>
      </c>
      <c r="X10" s="65"/>
      <c r="Y10" s="66"/>
      <c r="Z10" s="65">
        <f>VLOOKUP($A10,'Return Data'!$B$7:$R$1700,16,0)</f>
        <v>7.6816000000000004</v>
      </c>
      <c r="AA10" s="67">
        <f t="shared" si="9"/>
        <v>19</v>
      </c>
    </row>
    <row r="11" spans="1:27" x14ac:dyDescent="0.3">
      <c r="A11" s="63" t="s">
        <v>1594</v>
      </c>
      <c r="B11" s="64">
        <f>VLOOKUP($A11,'Return Data'!$B$7:$R$1700,3,0)</f>
        <v>44026</v>
      </c>
      <c r="C11" s="65">
        <f>VLOOKUP($A11,'Return Data'!$B$7:$R$1700,4,0)</f>
        <v>2505.7408999999998</v>
      </c>
      <c r="D11" s="65">
        <f>VLOOKUP($A11,'Return Data'!$B$7:$R$1700,5,0)</f>
        <v>-1.0166999999999999</v>
      </c>
      <c r="E11" s="66">
        <f t="shared" si="0"/>
        <v>25</v>
      </c>
      <c r="F11" s="65">
        <f>VLOOKUP($A11,'Return Data'!$B$7:$R$1700,6,0)</f>
        <v>1.7125999999999999</v>
      </c>
      <c r="G11" s="66">
        <f t="shared" si="1"/>
        <v>26</v>
      </c>
      <c r="H11" s="65">
        <f>VLOOKUP($A11,'Return Data'!$B$7:$R$1700,7,0)</f>
        <v>4.0731000000000002</v>
      </c>
      <c r="I11" s="66">
        <f t="shared" si="2"/>
        <v>24</v>
      </c>
      <c r="J11" s="65">
        <f>VLOOKUP($A11,'Return Data'!$B$7:$R$1700,8,0)</f>
        <v>5.7005999999999997</v>
      </c>
      <c r="K11" s="66">
        <f t="shared" si="3"/>
        <v>22</v>
      </c>
      <c r="L11" s="65">
        <f>VLOOKUP($A11,'Return Data'!$B$7:$R$1700,9,0)</f>
        <v>5.8998999999999997</v>
      </c>
      <c r="M11" s="66">
        <f t="shared" si="4"/>
        <v>23</v>
      </c>
      <c r="N11" s="65">
        <f>VLOOKUP($A11,'Return Data'!$B$7:$R$1700,10,0)</f>
        <v>7.3361000000000001</v>
      </c>
      <c r="O11" s="66">
        <f t="shared" si="5"/>
        <v>22</v>
      </c>
      <c r="P11" s="65">
        <f>VLOOKUP($A11,'Return Data'!$B$7:$R$1700,11,0)</f>
        <v>6.3423999999999996</v>
      </c>
      <c r="Q11" s="66">
        <f t="shared" si="6"/>
        <v>21</v>
      </c>
      <c r="R11" s="65">
        <f>VLOOKUP($A11,'Return Data'!$B$7:$R$1700,12,0)</f>
        <v>6.2790999999999997</v>
      </c>
      <c r="S11" s="66">
        <f t="shared" si="7"/>
        <v>20</v>
      </c>
      <c r="T11" s="65">
        <f>VLOOKUP($A11,'Return Data'!$B$7:$R$1700,13,0)</f>
        <v>6.7873000000000001</v>
      </c>
      <c r="U11" s="66">
        <f t="shared" si="8"/>
        <v>17</v>
      </c>
      <c r="V11" s="65">
        <f>VLOOKUP($A11,'Return Data'!$B$7:$R$1700,17,0)</f>
        <v>7.4615999999999998</v>
      </c>
      <c r="W11" s="66">
        <f t="shared" si="10"/>
        <v>10</v>
      </c>
      <c r="X11" s="65">
        <f>VLOOKUP($A11,'Return Data'!$B$7:$R$1700,14,0)</f>
        <v>7.4661</v>
      </c>
      <c r="Y11" s="66">
        <f>RANK(X11,X$8:X$37,0)</f>
        <v>9</v>
      </c>
      <c r="Z11" s="65">
        <f>VLOOKUP($A11,'Return Data'!$B$7:$R$1700,16,0)</f>
        <v>8.5632000000000001</v>
      </c>
      <c r="AA11" s="67">
        <f t="shared" si="9"/>
        <v>6</v>
      </c>
    </row>
    <row r="12" spans="1:27" x14ac:dyDescent="0.3">
      <c r="A12" s="63" t="s">
        <v>1596</v>
      </c>
      <c r="B12" s="64">
        <f>VLOOKUP($A12,'Return Data'!$B$7:$R$1700,3,0)</f>
        <v>44026</v>
      </c>
      <c r="C12" s="65">
        <f>VLOOKUP($A12,'Return Data'!$B$7:$R$1700,4,0)</f>
        <v>3092.8942000000002</v>
      </c>
      <c r="D12" s="65">
        <f>VLOOKUP($A12,'Return Data'!$B$7:$R$1700,5,0)</f>
        <v>2.1124999999999998</v>
      </c>
      <c r="E12" s="66">
        <f t="shared" si="0"/>
        <v>18</v>
      </c>
      <c r="F12" s="65">
        <f>VLOOKUP($A12,'Return Data'!$B$7:$R$1700,6,0)</f>
        <v>2.2707999999999999</v>
      </c>
      <c r="G12" s="66">
        <f t="shared" si="1"/>
        <v>22</v>
      </c>
      <c r="H12" s="65">
        <f>VLOOKUP($A12,'Return Data'!$B$7:$R$1700,7,0)</f>
        <v>4.5072000000000001</v>
      </c>
      <c r="I12" s="66">
        <f t="shared" si="2"/>
        <v>20</v>
      </c>
      <c r="J12" s="65">
        <f>VLOOKUP($A12,'Return Data'!$B$7:$R$1700,8,0)</f>
        <v>6.0126999999999997</v>
      </c>
      <c r="K12" s="66">
        <f t="shared" si="3"/>
        <v>19</v>
      </c>
      <c r="L12" s="65">
        <f>VLOOKUP($A12,'Return Data'!$B$7:$R$1700,9,0)</f>
        <v>7.3103999999999996</v>
      </c>
      <c r="M12" s="66">
        <f t="shared" si="4"/>
        <v>16</v>
      </c>
      <c r="N12" s="65">
        <f>VLOOKUP($A12,'Return Data'!$B$7:$R$1700,10,0)</f>
        <v>7.6261000000000001</v>
      </c>
      <c r="O12" s="66">
        <f t="shared" si="5"/>
        <v>21</v>
      </c>
      <c r="P12" s="65">
        <f>VLOOKUP($A12,'Return Data'!$B$7:$R$1700,11,0)</f>
        <v>6.5106999999999999</v>
      </c>
      <c r="Q12" s="66">
        <f t="shared" si="6"/>
        <v>18</v>
      </c>
      <c r="R12" s="65">
        <f>VLOOKUP($A12,'Return Data'!$B$7:$R$1700,12,0)</f>
        <v>6.4073000000000002</v>
      </c>
      <c r="S12" s="66">
        <f t="shared" si="7"/>
        <v>18</v>
      </c>
      <c r="T12" s="65">
        <f>VLOOKUP($A12,'Return Data'!$B$7:$R$1700,13,0)</f>
        <v>6.7087000000000003</v>
      </c>
      <c r="U12" s="66">
        <f t="shared" si="8"/>
        <v>19</v>
      </c>
      <c r="V12" s="65">
        <f>VLOOKUP($A12,'Return Data'!$B$7:$R$1700,17,0)</f>
        <v>6.9438000000000004</v>
      </c>
      <c r="W12" s="66">
        <f t="shared" si="10"/>
        <v>14</v>
      </c>
      <c r="X12" s="65">
        <f>VLOOKUP($A12,'Return Data'!$B$7:$R$1700,14,0)</f>
        <v>6.7652000000000001</v>
      </c>
      <c r="Y12" s="66">
        <f>RANK(X12,X$8:X$37,0)</f>
        <v>14</v>
      </c>
      <c r="Z12" s="65">
        <f>VLOOKUP($A12,'Return Data'!$B$7:$R$1700,16,0)</f>
        <v>7.8804999999999996</v>
      </c>
      <c r="AA12" s="67">
        <f t="shared" si="9"/>
        <v>18</v>
      </c>
    </row>
    <row r="13" spans="1:27" x14ac:dyDescent="0.3">
      <c r="A13" s="63" t="s">
        <v>1598</v>
      </c>
      <c r="B13" s="64">
        <f>VLOOKUP($A13,'Return Data'!$B$7:$R$1700,3,0)</f>
        <v>44026</v>
      </c>
      <c r="C13" s="65">
        <f>VLOOKUP($A13,'Return Data'!$B$7:$R$1700,4,0)</f>
        <v>2778.6426999999999</v>
      </c>
      <c r="D13" s="65">
        <f>VLOOKUP($A13,'Return Data'!$B$7:$R$1700,5,0)</f>
        <v>-2.6966000000000001</v>
      </c>
      <c r="E13" s="66">
        <f t="shared" si="0"/>
        <v>28</v>
      </c>
      <c r="F13" s="65">
        <f>VLOOKUP($A13,'Return Data'!$B$7:$R$1700,6,0)</f>
        <v>1.6258999999999999</v>
      </c>
      <c r="G13" s="66">
        <f t="shared" si="1"/>
        <v>27</v>
      </c>
      <c r="H13" s="65">
        <f>VLOOKUP($A13,'Return Data'!$B$7:$R$1700,7,0)</f>
        <v>3.8159999999999998</v>
      </c>
      <c r="I13" s="66">
        <f t="shared" si="2"/>
        <v>26</v>
      </c>
      <c r="J13" s="65">
        <f>VLOOKUP($A13,'Return Data'!$B$7:$R$1700,8,0)</f>
        <v>4.9804000000000004</v>
      </c>
      <c r="K13" s="66">
        <f t="shared" si="3"/>
        <v>25</v>
      </c>
      <c r="L13" s="65">
        <f>VLOOKUP($A13,'Return Data'!$B$7:$R$1700,9,0)</f>
        <v>5.4626000000000001</v>
      </c>
      <c r="M13" s="66">
        <f t="shared" si="4"/>
        <v>25</v>
      </c>
      <c r="N13" s="65">
        <f>VLOOKUP($A13,'Return Data'!$B$7:$R$1700,10,0)</f>
        <v>7.8143000000000002</v>
      </c>
      <c r="O13" s="66">
        <f t="shared" si="5"/>
        <v>19</v>
      </c>
      <c r="P13" s="65">
        <f>VLOOKUP($A13,'Return Data'!$B$7:$R$1700,11,0)</f>
        <v>6.6162999999999998</v>
      </c>
      <c r="Q13" s="66">
        <f t="shared" si="6"/>
        <v>16</v>
      </c>
      <c r="R13" s="65">
        <f>VLOOKUP($A13,'Return Data'!$B$7:$R$1700,12,0)</f>
        <v>6.5876999999999999</v>
      </c>
      <c r="S13" s="66">
        <f t="shared" si="7"/>
        <v>17</v>
      </c>
      <c r="T13" s="65">
        <f>VLOOKUP($A13,'Return Data'!$B$7:$R$1700,13,0)</f>
        <v>7.0869</v>
      </c>
      <c r="U13" s="66">
        <f t="shared" si="8"/>
        <v>15</v>
      </c>
      <c r="V13" s="65">
        <f>VLOOKUP($A13,'Return Data'!$B$7:$R$1700,17,0)</f>
        <v>6.7127999999999997</v>
      </c>
      <c r="W13" s="66">
        <f t="shared" si="10"/>
        <v>15</v>
      </c>
      <c r="X13" s="65">
        <f>VLOOKUP($A13,'Return Data'!$B$7:$R$1700,14,0)</f>
        <v>6.8326000000000002</v>
      </c>
      <c r="Y13" s="66">
        <f>RANK(X13,X$8:X$37,0)</f>
        <v>13</v>
      </c>
      <c r="Z13" s="65">
        <f>VLOOKUP($A13,'Return Data'!$B$7:$R$1700,16,0)</f>
        <v>7.9683000000000002</v>
      </c>
      <c r="AA13" s="67">
        <f t="shared" si="9"/>
        <v>17</v>
      </c>
    </row>
    <row r="14" spans="1:27" x14ac:dyDescent="0.3">
      <c r="A14" s="63" t="s">
        <v>1600</v>
      </c>
      <c r="B14" s="64">
        <f>VLOOKUP($A14,'Return Data'!$B$7:$R$1700,3,0)</f>
        <v>44026</v>
      </c>
      <c r="C14" s="65">
        <f>VLOOKUP($A14,'Return Data'!$B$7:$R$1700,4,0)</f>
        <v>2264.9065999999998</v>
      </c>
      <c r="D14" s="65">
        <f>VLOOKUP($A14,'Return Data'!$B$7:$R$1700,5,0)</f>
        <v>-2.9794999999999998</v>
      </c>
      <c r="E14" s="66">
        <f t="shared" si="0"/>
        <v>29</v>
      </c>
      <c r="F14" s="65">
        <f>VLOOKUP($A14,'Return Data'!$B$7:$R$1700,6,0)</f>
        <v>0.83199999999999996</v>
      </c>
      <c r="G14" s="66">
        <f t="shared" si="1"/>
        <v>28</v>
      </c>
      <c r="H14" s="65">
        <f>VLOOKUP($A14,'Return Data'!$B$7:$R$1700,7,0)</f>
        <v>2.4721000000000002</v>
      </c>
      <c r="I14" s="66">
        <f t="shared" si="2"/>
        <v>28</v>
      </c>
      <c r="J14" s="65">
        <f>VLOOKUP($A14,'Return Data'!$B$7:$R$1700,8,0)</f>
        <v>4.7222999999999997</v>
      </c>
      <c r="K14" s="66">
        <f t="shared" si="3"/>
        <v>27</v>
      </c>
      <c r="L14" s="65">
        <f>VLOOKUP($A14,'Return Data'!$B$7:$R$1700,9,0)</f>
        <v>5.9116</v>
      </c>
      <c r="M14" s="66">
        <f t="shared" si="4"/>
        <v>22</v>
      </c>
      <c r="N14" s="65">
        <f>VLOOKUP($A14,'Return Data'!$B$7:$R$1700,10,0)</f>
        <v>6.6132</v>
      </c>
      <c r="O14" s="66">
        <f t="shared" si="5"/>
        <v>24</v>
      </c>
      <c r="P14" s="65">
        <f>VLOOKUP($A14,'Return Data'!$B$7:$R$1700,11,0)</f>
        <v>5.8060999999999998</v>
      </c>
      <c r="Q14" s="66">
        <f t="shared" si="6"/>
        <v>23</v>
      </c>
      <c r="R14" s="65">
        <f>VLOOKUP($A14,'Return Data'!$B$7:$R$1700,12,0)</f>
        <v>5.6619000000000002</v>
      </c>
      <c r="S14" s="66">
        <f t="shared" si="7"/>
        <v>23</v>
      </c>
      <c r="T14" s="65">
        <f>VLOOKUP($A14,'Return Data'!$B$7:$R$1700,13,0)</f>
        <v>6.0640999999999998</v>
      </c>
      <c r="U14" s="66">
        <f t="shared" si="8"/>
        <v>22</v>
      </c>
      <c r="V14" s="65">
        <f>VLOOKUP($A14,'Return Data'!$B$7:$R$1700,17,0)</f>
        <v>6.9646999999999997</v>
      </c>
      <c r="W14" s="66">
        <f t="shared" si="10"/>
        <v>13</v>
      </c>
      <c r="X14" s="65">
        <f>VLOOKUP($A14,'Return Data'!$B$7:$R$1700,14,0)</f>
        <v>6.8606999999999996</v>
      </c>
      <c r="Y14" s="66">
        <f>RANK(X14,X$8:X$37,0)</f>
        <v>12</v>
      </c>
      <c r="Z14" s="65">
        <f>VLOOKUP($A14,'Return Data'!$B$7:$R$1700,16,0)</f>
        <v>8.0093999999999994</v>
      </c>
      <c r="AA14" s="67">
        <f t="shared" si="9"/>
        <v>16</v>
      </c>
    </row>
    <row r="15" spans="1:27" x14ac:dyDescent="0.3">
      <c r="A15" s="63" t="s">
        <v>1605</v>
      </c>
      <c r="B15" s="64">
        <f>VLOOKUP($A15,'Return Data'!$B$7:$R$1700,3,0)</f>
        <v>44026</v>
      </c>
      <c r="C15" s="65">
        <f>VLOOKUP($A15,'Return Data'!$B$7:$R$1700,4,0)</f>
        <v>28.336099999999998</v>
      </c>
      <c r="D15" s="65">
        <f>VLOOKUP($A15,'Return Data'!$B$7:$R$1700,5,0)</f>
        <v>15.7217</v>
      </c>
      <c r="E15" s="66">
        <f t="shared" si="0"/>
        <v>2</v>
      </c>
      <c r="F15" s="65">
        <f>VLOOKUP($A15,'Return Data'!$B$7:$R$1700,6,0)</f>
        <v>9.8970000000000002</v>
      </c>
      <c r="G15" s="66">
        <f t="shared" si="1"/>
        <v>2</v>
      </c>
      <c r="H15" s="65">
        <f>VLOOKUP($A15,'Return Data'!$B$7:$R$1700,7,0)</f>
        <v>12.4137</v>
      </c>
      <c r="I15" s="66">
        <f t="shared" si="2"/>
        <v>2</v>
      </c>
      <c r="J15" s="65">
        <f>VLOOKUP($A15,'Return Data'!$B$7:$R$1700,8,0)</f>
        <v>11.7469</v>
      </c>
      <c r="K15" s="66">
        <f t="shared" si="3"/>
        <v>4</v>
      </c>
      <c r="L15" s="65">
        <f>VLOOKUP($A15,'Return Data'!$B$7:$R$1700,9,0)</f>
        <v>12.3697</v>
      </c>
      <c r="M15" s="66">
        <f t="shared" si="4"/>
        <v>5</v>
      </c>
      <c r="N15" s="65">
        <f>VLOOKUP($A15,'Return Data'!$B$7:$R$1700,10,0)</f>
        <v>9.2190999999999992</v>
      </c>
      <c r="O15" s="66">
        <f t="shared" si="5"/>
        <v>7</v>
      </c>
      <c r="P15" s="65">
        <f>VLOOKUP($A15,'Return Data'!$B$7:$R$1700,11,0)</f>
        <v>-9.1999999999999998E-3</v>
      </c>
      <c r="Q15" s="66">
        <f t="shared" si="6"/>
        <v>29</v>
      </c>
      <c r="R15" s="65">
        <f>VLOOKUP($A15,'Return Data'!$B$7:$R$1700,12,0)</f>
        <v>3.0737999999999999</v>
      </c>
      <c r="S15" s="66">
        <f t="shared" si="7"/>
        <v>26</v>
      </c>
      <c r="T15" s="65">
        <f>VLOOKUP($A15,'Return Data'!$B$7:$R$1700,13,0)</f>
        <v>4.6723999999999997</v>
      </c>
      <c r="U15" s="66">
        <f t="shared" si="8"/>
        <v>25</v>
      </c>
      <c r="V15" s="65">
        <f>VLOOKUP($A15,'Return Data'!$B$7:$R$1700,17,0)</f>
        <v>7.1694000000000004</v>
      </c>
      <c r="W15" s="66">
        <f t="shared" si="10"/>
        <v>11</v>
      </c>
      <c r="X15" s="65">
        <f>VLOOKUP($A15,'Return Data'!$B$7:$R$1700,14,0)</f>
        <v>7.3543000000000003</v>
      </c>
      <c r="Y15" s="66">
        <f>RANK(X15,X$8:X$37,0)</f>
        <v>10</v>
      </c>
      <c r="Z15" s="65">
        <f>VLOOKUP($A15,'Return Data'!$B$7:$R$1700,16,0)</f>
        <v>8.8472000000000008</v>
      </c>
      <c r="AA15" s="67">
        <f t="shared" si="9"/>
        <v>3</v>
      </c>
    </row>
    <row r="16" spans="1:27" x14ac:dyDescent="0.3">
      <c r="A16" s="63" t="s">
        <v>1606</v>
      </c>
      <c r="B16" s="64">
        <f>VLOOKUP($A16,'Return Data'!$B$7:$R$1700,3,0)</f>
        <v>44026</v>
      </c>
      <c r="C16" s="65">
        <f>VLOOKUP($A16,'Return Data'!$B$7:$R$1700,4,0)</f>
        <v>11.571099999999999</v>
      </c>
      <c r="D16" s="65">
        <f>VLOOKUP($A16,'Return Data'!$B$7:$R$1700,5,0)</f>
        <v>5.6787999999999998</v>
      </c>
      <c r="E16" s="66">
        <f t="shared" si="0"/>
        <v>6</v>
      </c>
      <c r="F16" s="65">
        <f>VLOOKUP($A16,'Return Data'!$B$7:$R$1700,6,0)</f>
        <v>5.2866999999999997</v>
      </c>
      <c r="G16" s="66">
        <f t="shared" si="1"/>
        <v>6</v>
      </c>
      <c r="H16" s="65">
        <f>VLOOKUP($A16,'Return Data'!$B$7:$R$1700,7,0)</f>
        <v>8.1240000000000006</v>
      </c>
      <c r="I16" s="66">
        <f t="shared" si="2"/>
        <v>6</v>
      </c>
      <c r="J16" s="65">
        <f>VLOOKUP($A16,'Return Data'!$B$7:$R$1700,8,0)</f>
        <v>9.6792999999999996</v>
      </c>
      <c r="K16" s="66">
        <f t="shared" si="3"/>
        <v>7</v>
      </c>
      <c r="L16" s="65">
        <f>VLOOKUP($A16,'Return Data'!$B$7:$R$1700,9,0)</f>
        <v>10.124000000000001</v>
      </c>
      <c r="M16" s="66">
        <f t="shared" si="4"/>
        <v>7</v>
      </c>
      <c r="N16" s="65">
        <f>VLOOKUP($A16,'Return Data'!$B$7:$R$1700,10,0)</f>
        <v>10.8383</v>
      </c>
      <c r="O16" s="66">
        <f t="shared" si="5"/>
        <v>3</v>
      </c>
      <c r="P16" s="65">
        <f>VLOOKUP($A16,'Return Data'!$B$7:$R$1700,11,0)</f>
        <v>8.4042999999999992</v>
      </c>
      <c r="Q16" s="66">
        <f t="shared" si="6"/>
        <v>3</v>
      </c>
      <c r="R16" s="65">
        <f>VLOOKUP($A16,'Return Data'!$B$7:$R$1700,12,0)</f>
        <v>7.6576000000000004</v>
      </c>
      <c r="S16" s="66">
        <f t="shared" si="7"/>
        <v>3</v>
      </c>
      <c r="T16" s="65">
        <f>VLOOKUP($A16,'Return Data'!$B$7:$R$1700,13,0)</f>
        <v>7.8795999999999999</v>
      </c>
      <c r="U16" s="66">
        <f t="shared" si="8"/>
        <v>5</v>
      </c>
      <c r="V16" s="65"/>
      <c r="W16" s="66"/>
      <c r="X16" s="65"/>
      <c r="Y16" s="66"/>
      <c r="Z16" s="65">
        <f>VLOOKUP($A16,'Return Data'!$B$7:$R$1700,16,0)</f>
        <v>8.4179999999999993</v>
      </c>
      <c r="AA16" s="67">
        <f t="shared" si="9"/>
        <v>9</v>
      </c>
    </row>
    <row r="17" spans="1:27" x14ac:dyDescent="0.3">
      <c r="A17" s="63" t="s">
        <v>1608</v>
      </c>
      <c r="B17" s="64">
        <f>VLOOKUP($A17,'Return Data'!$B$7:$R$1700,3,0)</f>
        <v>44026</v>
      </c>
      <c r="C17" s="65">
        <f>VLOOKUP($A17,'Return Data'!$B$7:$R$1700,4,0)</f>
        <v>1032.4684999999999</v>
      </c>
      <c r="D17" s="65">
        <f>VLOOKUP($A17,'Return Data'!$B$7:$R$1700,5,0)</f>
        <v>-1.4281999999999999</v>
      </c>
      <c r="E17" s="66">
        <f t="shared" si="0"/>
        <v>27</v>
      </c>
      <c r="F17" s="65">
        <f>VLOOKUP($A17,'Return Data'!$B$7:$R$1700,6,0)</f>
        <v>3.1562999999999999</v>
      </c>
      <c r="G17" s="66">
        <f t="shared" si="1"/>
        <v>15</v>
      </c>
      <c r="H17" s="65">
        <f>VLOOKUP($A17,'Return Data'!$B$7:$R$1700,7,0)</f>
        <v>6.0385999999999997</v>
      </c>
      <c r="I17" s="66">
        <f t="shared" si="2"/>
        <v>9</v>
      </c>
      <c r="J17" s="65">
        <f>VLOOKUP($A17,'Return Data'!$B$7:$R$1700,8,0)</f>
        <v>6.9055999999999997</v>
      </c>
      <c r="K17" s="66">
        <f t="shared" si="3"/>
        <v>14</v>
      </c>
      <c r="L17" s="65">
        <f>VLOOKUP($A17,'Return Data'!$B$7:$R$1700,9,0)</f>
        <v>7.4199000000000002</v>
      </c>
      <c r="M17" s="66">
        <f t="shared" si="4"/>
        <v>15</v>
      </c>
      <c r="N17" s="65">
        <f>VLOOKUP($A17,'Return Data'!$B$7:$R$1700,10,0)</f>
        <v>8.4488000000000003</v>
      </c>
      <c r="O17" s="66">
        <f t="shared" si="5"/>
        <v>14</v>
      </c>
      <c r="P17" s="65"/>
      <c r="Q17" s="66"/>
      <c r="R17" s="65"/>
      <c r="S17" s="66"/>
      <c r="T17" s="65"/>
      <c r="U17" s="66"/>
      <c r="V17" s="65"/>
      <c r="W17" s="66"/>
      <c r="X17" s="65"/>
      <c r="Y17" s="66"/>
      <c r="Z17" s="65">
        <f>VLOOKUP($A17,'Return Data'!$B$7:$R$1700,16,0)</f>
        <v>7.0964</v>
      </c>
      <c r="AA17" s="67">
        <f t="shared" si="9"/>
        <v>26</v>
      </c>
    </row>
    <row r="18" spans="1:27" x14ac:dyDescent="0.3">
      <c r="A18" s="63" t="s">
        <v>1611</v>
      </c>
      <c r="B18" s="64">
        <f>VLOOKUP($A18,'Return Data'!$B$7:$R$1700,3,0)</f>
        <v>44026</v>
      </c>
      <c r="C18" s="65">
        <f>VLOOKUP($A18,'Return Data'!$B$7:$R$1700,4,0)</f>
        <v>22.015599999999999</v>
      </c>
      <c r="D18" s="65">
        <f>VLOOKUP($A18,'Return Data'!$B$7:$R$1700,5,0)</f>
        <v>4.6428000000000003</v>
      </c>
      <c r="E18" s="66">
        <f t="shared" si="0"/>
        <v>9</v>
      </c>
      <c r="F18" s="65">
        <f>VLOOKUP($A18,'Return Data'!$B$7:$R$1700,6,0)</f>
        <v>6.8025000000000002</v>
      </c>
      <c r="G18" s="66">
        <f t="shared" si="1"/>
        <v>4</v>
      </c>
      <c r="H18" s="65">
        <f>VLOOKUP($A18,'Return Data'!$B$7:$R$1700,7,0)</f>
        <v>11.5837</v>
      </c>
      <c r="I18" s="66">
        <f t="shared" si="2"/>
        <v>3</v>
      </c>
      <c r="J18" s="65">
        <f>VLOOKUP($A18,'Return Data'!$B$7:$R$1700,8,0)</f>
        <v>11.8843</v>
      </c>
      <c r="K18" s="66">
        <f t="shared" si="3"/>
        <v>3</v>
      </c>
      <c r="L18" s="65">
        <f>VLOOKUP($A18,'Return Data'!$B$7:$R$1700,9,0)</f>
        <v>13.785399999999999</v>
      </c>
      <c r="M18" s="66">
        <f t="shared" si="4"/>
        <v>3</v>
      </c>
      <c r="N18" s="65">
        <f>VLOOKUP($A18,'Return Data'!$B$7:$R$1700,10,0)</f>
        <v>9.7638999999999996</v>
      </c>
      <c r="O18" s="66">
        <f t="shared" si="5"/>
        <v>5</v>
      </c>
      <c r="P18" s="65">
        <f>VLOOKUP($A18,'Return Data'!$B$7:$R$1700,11,0)</f>
        <v>8.0076999999999998</v>
      </c>
      <c r="Q18" s="66">
        <f t="shared" ref="Q18:Q37" si="11">RANK(P18,P$8:P$37,0)</f>
        <v>4</v>
      </c>
      <c r="R18" s="65">
        <f>VLOOKUP($A18,'Return Data'!$B$7:$R$1700,12,0)</f>
        <v>8.2108000000000008</v>
      </c>
      <c r="S18" s="66">
        <f t="shared" ref="S18:S25" si="12">RANK(R18,R$8:R$37,0)</f>
        <v>1</v>
      </c>
      <c r="T18" s="65">
        <f>VLOOKUP($A18,'Return Data'!$B$7:$R$1700,13,0)</f>
        <v>8.4433000000000007</v>
      </c>
      <c r="U18" s="66">
        <f t="shared" ref="U18:U25" si="13">RANK(T18,T$8:T$37,0)</f>
        <v>3</v>
      </c>
      <c r="V18" s="65">
        <f>VLOOKUP($A18,'Return Data'!$B$7:$R$1700,17,0)</f>
        <v>8.7055000000000007</v>
      </c>
      <c r="W18" s="66">
        <f>RANK(V18,V$8:V$37,0)</f>
        <v>2</v>
      </c>
      <c r="X18" s="65">
        <f>VLOOKUP($A18,'Return Data'!$B$7:$R$1700,14,0)</f>
        <v>8.1660000000000004</v>
      </c>
      <c r="Y18" s="66">
        <f>RANK(X18,X$8:X$37,0)</f>
        <v>2</v>
      </c>
      <c r="Z18" s="65">
        <f>VLOOKUP($A18,'Return Data'!$B$7:$R$1700,16,0)</f>
        <v>9.1427999999999994</v>
      </c>
      <c r="AA18" s="67">
        <f t="shared" si="9"/>
        <v>2</v>
      </c>
    </row>
    <row r="19" spans="1:27" x14ac:dyDescent="0.3">
      <c r="A19" s="63" t="s">
        <v>1613</v>
      </c>
      <c r="B19" s="64">
        <f>VLOOKUP($A19,'Return Data'!$B$7:$R$1700,3,0)</f>
        <v>44026</v>
      </c>
      <c r="C19" s="65">
        <f>VLOOKUP($A19,'Return Data'!$B$7:$R$1700,4,0)</f>
        <v>2194.0497</v>
      </c>
      <c r="D19" s="65">
        <f>VLOOKUP($A19,'Return Data'!$B$7:$R$1700,5,0)</f>
        <v>17.819099999999999</v>
      </c>
      <c r="E19" s="66">
        <f t="shared" si="0"/>
        <v>1</v>
      </c>
      <c r="F19" s="65">
        <f>VLOOKUP($A19,'Return Data'!$B$7:$R$1700,6,0)</f>
        <v>6.8258000000000001</v>
      </c>
      <c r="G19" s="66">
        <f t="shared" si="1"/>
        <v>3</v>
      </c>
      <c r="H19" s="65">
        <f>VLOOKUP($A19,'Return Data'!$B$7:$R$1700,7,0)</f>
        <v>10.4254</v>
      </c>
      <c r="I19" s="66">
        <f t="shared" si="2"/>
        <v>4</v>
      </c>
      <c r="J19" s="65">
        <f>VLOOKUP($A19,'Return Data'!$B$7:$R$1700,8,0)</f>
        <v>9.9481000000000002</v>
      </c>
      <c r="K19" s="66">
        <f t="shared" si="3"/>
        <v>6</v>
      </c>
      <c r="L19" s="65">
        <f>VLOOKUP($A19,'Return Data'!$B$7:$R$1700,9,0)</f>
        <v>10.4244</v>
      </c>
      <c r="M19" s="66">
        <f t="shared" si="4"/>
        <v>6</v>
      </c>
      <c r="N19" s="65">
        <f>VLOOKUP($A19,'Return Data'!$B$7:$R$1700,10,0)</f>
        <v>6.0453000000000001</v>
      </c>
      <c r="O19" s="66">
        <f t="shared" si="5"/>
        <v>27</v>
      </c>
      <c r="P19" s="65">
        <f>VLOOKUP($A19,'Return Data'!$B$7:$R$1700,11,0)</f>
        <v>5.5824999999999996</v>
      </c>
      <c r="Q19" s="66">
        <f t="shared" si="11"/>
        <v>24</v>
      </c>
      <c r="R19" s="65">
        <f>VLOOKUP($A19,'Return Data'!$B$7:$R$1700,12,0)</f>
        <v>6.1351000000000004</v>
      </c>
      <c r="S19" s="66">
        <f t="shared" si="12"/>
        <v>21</v>
      </c>
      <c r="T19" s="65">
        <f>VLOOKUP($A19,'Return Data'!$B$7:$R$1700,13,0)</f>
        <v>11.1511</v>
      </c>
      <c r="U19" s="66">
        <f t="shared" si="13"/>
        <v>2</v>
      </c>
      <c r="V19" s="65">
        <f>VLOOKUP($A19,'Return Data'!$B$7:$R$1700,17,0)</f>
        <v>7.0781999999999998</v>
      </c>
      <c r="W19" s="66">
        <f>RANK(V19,V$8:V$37,0)</f>
        <v>12</v>
      </c>
      <c r="X19" s="65">
        <f>VLOOKUP($A19,'Return Data'!$B$7:$R$1700,14,0)</f>
        <v>7.0621999999999998</v>
      </c>
      <c r="Y19" s="66">
        <f>RANK(X19,X$8:X$37,0)</f>
        <v>11</v>
      </c>
      <c r="Z19" s="65">
        <f>VLOOKUP($A19,'Return Data'!$B$7:$R$1700,16,0)</f>
        <v>8.0228999999999999</v>
      </c>
      <c r="AA19" s="67">
        <f t="shared" si="9"/>
        <v>15</v>
      </c>
    </row>
    <row r="20" spans="1:27" x14ac:dyDescent="0.3">
      <c r="A20" s="63" t="s">
        <v>1614</v>
      </c>
      <c r="B20" s="64">
        <f>VLOOKUP($A20,'Return Data'!$B$7:$R$1700,3,0)</f>
        <v>44026</v>
      </c>
      <c r="C20" s="65">
        <f>VLOOKUP($A20,'Return Data'!$B$7:$R$1700,4,0)</f>
        <v>11.676500000000001</v>
      </c>
      <c r="D20" s="65">
        <f>VLOOKUP($A20,'Return Data'!$B$7:$R$1700,5,0)</f>
        <v>3.4388999999999998</v>
      </c>
      <c r="E20" s="66">
        <f t="shared" si="0"/>
        <v>15</v>
      </c>
      <c r="F20" s="65">
        <f>VLOOKUP($A20,'Return Data'!$B$7:$R$1700,6,0)</f>
        <v>3.3616000000000001</v>
      </c>
      <c r="G20" s="66">
        <f t="shared" si="1"/>
        <v>13</v>
      </c>
      <c r="H20" s="65">
        <f>VLOOKUP($A20,'Return Data'!$B$7:$R$1700,7,0)</f>
        <v>4.6036999999999999</v>
      </c>
      <c r="I20" s="66">
        <f t="shared" si="2"/>
        <v>19</v>
      </c>
      <c r="J20" s="65">
        <f>VLOOKUP($A20,'Return Data'!$B$7:$R$1700,8,0)</f>
        <v>5.8407</v>
      </c>
      <c r="K20" s="66">
        <f t="shared" si="3"/>
        <v>21</v>
      </c>
      <c r="L20" s="65">
        <f>VLOOKUP($A20,'Return Data'!$B$7:$R$1700,9,0)</f>
        <v>6.8792</v>
      </c>
      <c r="M20" s="66">
        <f t="shared" si="4"/>
        <v>18</v>
      </c>
      <c r="N20" s="65">
        <f>VLOOKUP($A20,'Return Data'!$B$7:$R$1700,10,0)</f>
        <v>8.8435000000000006</v>
      </c>
      <c r="O20" s="66">
        <f t="shared" si="5"/>
        <v>12</v>
      </c>
      <c r="P20" s="65">
        <f>VLOOKUP($A20,'Return Data'!$B$7:$R$1700,11,0)</f>
        <v>7.5346000000000002</v>
      </c>
      <c r="Q20" s="66">
        <f t="shared" si="11"/>
        <v>11</v>
      </c>
      <c r="R20" s="65">
        <f>VLOOKUP($A20,'Return Data'!$B$7:$R$1700,12,0)</f>
        <v>7.2096</v>
      </c>
      <c r="S20" s="66">
        <f t="shared" si="12"/>
        <v>7</v>
      </c>
      <c r="T20" s="65">
        <f>VLOOKUP($A20,'Return Data'!$B$7:$R$1700,13,0)</f>
        <v>7.5327999999999999</v>
      </c>
      <c r="U20" s="66">
        <f t="shared" si="13"/>
        <v>9</v>
      </c>
      <c r="V20" s="65"/>
      <c r="W20" s="66"/>
      <c r="X20" s="65"/>
      <c r="Y20" s="66"/>
      <c r="Z20" s="65">
        <f>VLOOKUP($A20,'Return Data'!$B$7:$R$1700,16,0)</f>
        <v>8.0923999999999996</v>
      </c>
      <c r="AA20" s="67">
        <f t="shared" si="9"/>
        <v>13</v>
      </c>
    </row>
    <row r="21" spans="1:27" x14ac:dyDescent="0.3">
      <c r="A21" s="63" t="s">
        <v>1617</v>
      </c>
      <c r="B21" s="64">
        <f>VLOOKUP($A21,'Return Data'!$B$7:$R$1700,3,0)</f>
        <v>44026</v>
      </c>
      <c r="C21" s="65">
        <f>VLOOKUP($A21,'Return Data'!$B$7:$R$1700,4,0)</f>
        <v>2050.5717</v>
      </c>
      <c r="D21" s="65">
        <f>VLOOKUP($A21,'Return Data'!$B$7:$R$1700,5,0)</f>
        <v>-12.1159</v>
      </c>
      <c r="E21" s="66">
        <f t="shared" si="0"/>
        <v>30</v>
      </c>
      <c r="F21" s="65">
        <f>VLOOKUP($A21,'Return Data'!$B$7:$R$1700,6,0)</f>
        <v>-0.67810000000000004</v>
      </c>
      <c r="G21" s="66">
        <f t="shared" si="1"/>
        <v>30</v>
      </c>
      <c r="H21" s="65">
        <f>VLOOKUP($A21,'Return Data'!$B$7:$R$1700,7,0)</f>
        <v>4.2573999999999996</v>
      </c>
      <c r="I21" s="66">
        <f t="shared" si="2"/>
        <v>22</v>
      </c>
      <c r="J21" s="65">
        <f>VLOOKUP($A21,'Return Data'!$B$7:$R$1700,8,0)</f>
        <v>5.9328000000000003</v>
      </c>
      <c r="K21" s="66">
        <f t="shared" si="3"/>
        <v>20</v>
      </c>
      <c r="L21" s="65">
        <f>VLOOKUP($A21,'Return Data'!$B$7:$R$1700,9,0)</f>
        <v>5.0690999999999997</v>
      </c>
      <c r="M21" s="66">
        <f t="shared" si="4"/>
        <v>26</v>
      </c>
      <c r="N21" s="65">
        <f>VLOOKUP($A21,'Return Data'!$B$7:$R$1700,10,0)</f>
        <v>8.2974999999999994</v>
      </c>
      <c r="O21" s="66">
        <f t="shared" si="5"/>
        <v>15</v>
      </c>
      <c r="P21" s="65">
        <f>VLOOKUP($A21,'Return Data'!$B$7:$R$1700,11,0)</f>
        <v>7.6066000000000003</v>
      </c>
      <c r="Q21" s="66">
        <f t="shared" si="11"/>
        <v>9</v>
      </c>
      <c r="R21" s="65">
        <f>VLOOKUP($A21,'Return Data'!$B$7:$R$1700,12,0)</f>
        <v>7.1403999999999996</v>
      </c>
      <c r="S21" s="66">
        <f t="shared" si="12"/>
        <v>11</v>
      </c>
      <c r="T21" s="65">
        <f>VLOOKUP($A21,'Return Data'!$B$7:$R$1700,13,0)</f>
        <v>7.3087999999999997</v>
      </c>
      <c r="U21" s="66">
        <f t="shared" si="13"/>
        <v>12</v>
      </c>
      <c r="V21" s="65">
        <f>VLOOKUP($A21,'Return Data'!$B$7:$R$1700,17,0)</f>
        <v>7.7803000000000004</v>
      </c>
      <c r="W21" s="66">
        <f>RANK(V21,V$8:V$37,0)</f>
        <v>8</v>
      </c>
      <c r="X21" s="65">
        <f>VLOOKUP($A21,'Return Data'!$B$7:$R$1700,14,0)</f>
        <v>7.5644999999999998</v>
      </c>
      <c r="Y21" s="66">
        <f>RANK(X21,X$8:X$37,0)</f>
        <v>8</v>
      </c>
      <c r="Z21" s="65">
        <f>VLOOKUP($A21,'Return Data'!$B$7:$R$1700,16,0)</f>
        <v>8.6088000000000005</v>
      </c>
      <c r="AA21" s="67">
        <f t="shared" si="9"/>
        <v>5</v>
      </c>
    </row>
    <row r="22" spans="1:27" x14ac:dyDescent="0.3">
      <c r="A22" s="63" t="s">
        <v>1619</v>
      </c>
      <c r="B22" s="64">
        <f>VLOOKUP($A22,'Return Data'!$B$7:$R$1700,3,0)</f>
        <v>44026</v>
      </c>
      <c r="C22" s="65">
        <f>VLOOKUP($A22,'Return Data'!$B$7:$R$1700,4,0)</f>
        <v>2164.1658000000002</v>
      </c>
      <c r="D22" s="65">
        <f>VLOOKUP($A22,'Return Data'!$B$7:$R$1700,5,0)</f>
        <v>6.0574000000000003</v>
      </c>
      <c r="E22" s="66">
        <f t="shared" si="0"/>
        <v>5</v>
      </c>
      <c r="F22" s="65">
        <f>VLOOKUP($A22,'Return Data'!$B$7:$R$1700,6,0)</f>
        <v>4.0175000000000001</v>
      </c>
      <c r="G22" s="66">
        <f t="shared" si="1"/>
        <v>7</v>
      </c>
      <c r="H22" s="65">
        <f>VLOOKUP($A22,'Return Data'!$B$7:$R$1700,7,0)</f>
        <v>5.8296999999999999</v>
      </c>
      <c r="I22" s="66">
        <f t="shared" si="2"/>
        <v>11</v>
      </c>
      <c r="J22" s="65">
        <f>VLOOKUP($A22,'Return Data'!$B$7:$R$1700,8,0)</f>
        <v>7.2904</v>
      </c>
      <c r="K22" s="66">
        <f t="shared" si="3"/>
        <v>13</v>
      </c>
      <c r="L22" s="65">
        <f>VLOOKUP($A22,'Return Data'!$B$7:$R$1700,9,0)</f>
        <v>7.5793999999999997</v>
      </c>
      <c r="M22" s="66">
        <f t="shared" si="4"/>
        <v>14</v>
      </c>
      <c r="N22" s="65">
        <f>VLOOKUP($A22,'Return Data'!$B$7:$R$1700,10,0)</f>
        <v>9.0952999999999999</v>
      </c>
      <c r="O22" s="66">
        <f t="shared" si="5"/>
        <v>8</v>
      </c>
      <c r="P22" s="65">
        <f>VLOOKUP($A22,'Return Data'!$B$7:$R$1700,11,0)</f>
        <v>7.3315000000000001</v>
      </c>
      <c r="Q22" s="66">
        <f t="shared" si="11"/>
        <v>12</v>
      </c>
      <c r="R22" s="65">
        <f>VLOOKUP($A22,'Return Data'!$B$7:$R$1700,12,0)</f>
        <v>7.0403000000000002</v>
      </c>
      <c r="S22" s="66">
        <f t="shared" si="12"/>
        <v>13</v>
      </c>
      <c r="T22" s="65">
        <f>VLOOKUP($A22,'Return Data'!$B$7:$R$1700,13,0)</f>
        <v>7.4184999999999999</v>
      </c>
      <c r="U22" s="66">
        <f t="shared" si="13"/>
        <v>11</v>
      </c>
      <c r="V22" s="65">
        <f>VLOOKUP($A22,'Return Data'!$B$7:$R$1700,17,0)</f>
        <v>7.9608999999999996</v>
      </c>
      <c r="W22" s="66">
        <f>RANK(V22,V$8:V$37,0)</f>
        <v>6</v>
      </c>
      <c r="X22" s="65">
        <f>VLOOKUP($A22,'Return Data'!$B$7:$R$1700,14,0)</f>
        <v>7.6615000000000002</v>
      </c>
      <c r="Y22" s="66">
        <f>RANK(X22,X$8:X$37,0)</f>
        <v>6</v>
      </c>
      <c r="Z22" s="65">
        <f>VLOOKUP($A22,'Return Data'!$B$7:$R$1700,16,0)</f>
        <v>8.3914000000000009</v>
      </c>
      <c r="AA22" s="67">
        <f t="shared" si="9"/>
        <v>10</v>
      </c>
    </row>
    <row r="23" spans="1:27" x14ac:dyDescent="0.3">
      <c r="A23" s="63" t="s">
        <v>1621</v>
      </c>
      <c r="B23" s="64">
        <f>VLOOKUP($A23,'Return Data'!$B$7:$R$1700,3,0)</f>
        <v>44026</v>
      </c>
      <c r="C23" s="65">
        <f>VLOOKUP($A23,'Return Data'!$B$7:$R$1700,4,0)</f>
        <v>27.432500000000001</v>
      </c>
      <c r="D23" s="65">
        <f>VLOOKUP($A23,'Return Data'!$B$7:$R$1700,5,0)</f>
        <v>0.3992</v>
      </c>
      <c r="E23" s="66">
        <f t="shared" si="0"/>
        <v>21</v>
      </c>
      <c r="F23" s="65">
        <f>VLOOKUP($A23,'Return Data'!$B$7:$R$1700,6,0)</f>
        <v>2.3956</v>
      </c>
      <c r="G23" s="66">
        <f t="shared" si="1"/>
        <v>21</v>
      </c>
      <c r="H23" s="65">
        <f>VLOOKUP($A23,'Return Data'!$B$7:$R$1700,7,0)</f>
        <v>4.4325999999999999</v>
      </c>
      <c r="I23" s="66">
        <f t="shared" si="2"/>
        <v>21</v>
      </c>
      <c r="J23" s="65">
        <f>VLOOKUP($A23,'Return Data'!$B$7:$R$1700,8,0)</f>
        <v>103.2175</v>
      </c>
      <c r="K23" s="66">
        <f t="shared" si="3"/>
        <v>1</v>
      </c>
      <c r="L23" s="65">
        <f>VLOOKUP($A23,'Return Data'!$B$7:$R$1700,9,0)</f>
        <v>49.111699999999999</v>
      </c>
      <c r="M23" s="66">
        <f t="shared" si="4"/>
        <v>1</v>
      </c>
      <c r="N23" s="65">
        <f>VLOOKUP($A23,'Return Data'!$B$7:$R$1700,10,0)</f>
        <v>21.529</v>
      </c>
      <c r="O23" s="66">
        <f t="shared" si="5"/>
        <v>1</v>
      </c>
      <c r="P23" s="65">
        <f>VLOOKUP($A23,'Return Data'!$B$7:$R$1700,11,0)</f>
        <v>13.0707</v>
      </c>
      <c r="Q23" s="66">
        <f t="shared" si="11"/>
        <v>1</v>
      </c>
      <c r="R23" s="65">
        <f>VLOOKUP($A23,'Return Data'!$B$7:$R$1700,12,0)</f>
        <v>7.0993000000000004</v>
      </c>
      <c r="S23" s="66">
        <f t="shared" si="12"/>
        <v>12</v>
      </c>
      <c r="T23" s="65">
        <f>VLOOKUP($A23,'Return Data'!$B$7:$R$1700,13,0)</f>
        <v>6.6026999999999996</v>
      </c>
      <c r="U23" s="66">
        <f t="shared" si="13"/>
        <v>20</v>
      </c>
      <c r="V23" s="65">
        <f>VLOOKUP($A23,'Return Data'!$B$7:$R$1700,17,0)</f>
        <v>4.2378999999999998</v>
      </c>
      <c r="W23" s="66">
        <f>RANK(V23,V$8:V$37,0)</f>
        <v>18</v>
      </c>
      <c r="X23" s="65">
        <f>VLOOKUP($A23,'Return Data'!$B$7:$R$1700,14,0)</f>
        <v>4.9991000000000003</v>
      </c>
      <c r="Y23" s="66">
        <f>RANK(X23,X$8:X$37,0)</f>
        <v>18</v>
      </c>
      <c r="Z23" s="65">
        <f>VLOOKUP($A23,'Return Data'!$B$7:$R$1700,16,0)</f>
        <v>7.4584000000000001</v>
      </c>
      <c r="AA23" s="67">
        <f t="shared" si="9"/>
        <v>22</v>
      </c>
    </row>
    <row r="24" spans="1:27" x14ac:dyDescent="0.3">
      <c r="A24" s="63" t="s">
        <v>1623</v>
      </c>
      <c r="B24" s="64">
        <f>VLOOKUP($A24,'Return Data'!$B$7:$R$1700,3,0)</f>
        <v>44026</v>
      </c>
      <c r="C24" s="65">
        <f>VLOOKUP($A24,'Return Data'!$B$7:$R$1700,4,0)</f>
        <v>33.712400000000002</v>
      </c>
      <c r="D24" s="65">
        <f>VLOOKUP($A24,'Return Data'!$B$7:$R$1700,5,0)</f>
        <v>3.6815000000000002</v>
      </c>
      <c r="E24" s="66">
        <f t="shared" si="0"/>
        <v>13</v>
      </c>
      <c r="F24" s="65">
        <f>VLOOKUP($A24,'Return Data'!$B$7:$R$1700,6,0)</f>
        <v>3.6825999999999999</v>
      </c>
      <c r="G24" s="66">
        <f t="shared" si="1"/>
        <v>10</v>
      </c>
      <c r="H24" s="65">
        <f>VLOOKUP($A24,'Return Data'!$B$7:$R$1700,7,0)</f>
        <v>6.4112</v>
      </c>
      <c r="I24" s="66">
        <f t="shared" si="2"/>
        <v>8</v>
      </c>
      <c r="J24" s="65">
        <f>VLOOKUP($A24,'Return Data'!$B$7:$R$1700,8,0)</f>
        <v>9.0797000000000008</v>
      </c>
      <c r="K24" s="66">
        <f t="shared" si="3"/>
        <v>8</v>
      </c>
      <c r="L24" s="65">
        <f>VLOOKUP($A24,'Return Data'!$B$7:$R$1700,9,0)</f>
        <v>9.5873000000000008</v>
      </c>
      <c r="M24" s="66">
        <f t="shared" si="4"/>
        <v>8</v>
      </c>
      <c r="N24" s="65">
        <f>VLOOKUP($A24,'Return Data'!$B$7:$R$1700,10,0)</f>
        <v>9.9920000000000009</v>
      </c>
      <c r="O24" s="66">
        <f t="shared" si="5"/>
        <v>4</v>
      </c>
      <c r="P24" s="65">
        <f>VLOOKUP($A24,'Return Data'!$B$7:$R$1700,11,0)</f>
        <v>7.9317000000000002</v>
      </c>
      <c r="Q24" s="66">
        <f t="shared" si="11"/>
        <v>6</v>
      </c>
      <c r="R24" s="65">
        <f>VLOOKUP($A24,'Return Data'!$B$7:$R$1700,12,0)</f>
        <v>7.5689000000000002</v>
      </c>
      <c r="S24" s="66">
        <f t="shared" si="12"/>
        <v>4</v>
      </c>
      <c r="T24" s="65">
        <f>VLOOKUP($A24,'Return Data'!$B$7:$R$1700,13,0)</f>
        <v>7.8124000000000002</v>
      </c>
      <c r="U24" s="66">
        <f t="shared" si="13"/>
        <v>6</v>
      </c>
      <c r="V24" s="65">
        <f>VLOOKUP($A24,'Return Data'!$B$7:$R$1700,17,0)</f>
        <v>8.1609999999999996</v>
      </c>
      <c r="W24" s="66">
        <f>RANK(V24,V$8:V$37,0)</f>
        <v>4</v>
      </c>
      <c r="X24" s="65">
        <f>VLOOKUP($A24,'Return Data'!$B$7:$R$1700,14,0)</f>
        <v>7.7488000000000001</v>
      </c>
      <c r="Y24" s="66">
        <f>RANK(X24,X$8:X$37,0)</f>
        <v>5</v>
      </c>
      <c r="Z24" s="65">
        <f>VLOOKUP($A24,'Return Data'!$B$7:$R$1700,16,0)</f>
        <v>8.4565000000000001</v>
      </c>
      <c r="AA24" s="67">
        <f t="shared" si="9"/>
        <v>7</v>
      </c>
    </row>
    <row r="25" spans="1:27" x14ac:dyDescent="0.3">
      <c r="A25" s="63" t="s">
        <v>1625</v>
      </c>
      <c r="B25" s="64">
        <f>VLOOKUP($A25,'Return Data'!$B$7:$R$1700,3,0)</f>
        <v>44026</v>
      </c>
      <c r="C25" s="65">
        <f>VLOOKUP($A25,'Return Data'!$B$7:$R$1700,4,0)</f>
        <v>34.226999999999997</v>
      </c>
      <c r="D25" s="65">
        <f>VLOOKUP($A25,'Return Data'!$B$7:$R$1700,5,0)</f>
        <v>-0.31990000000000002</v>
      </c>
      <c r="E25" s="66">
        <f t="shared" si="0"/>
        <v>24</v>
      </c>
      <c r="F25" s="65">
        <f>VLOOKUP($A25,'Return Data'!$B$7:$R$1700,6,0)</f>
        <v>2.5600999999999998</v>
      </c>
      <c r="G25" s="66">
        <f t="shared" si="1"/>
        <v>20</v>
      </c>
      <c r="H25" s="65">
        <f>VLOOKUP($A25,'Return Data'!$B$7:$R$1700,7,0)</f>
        <v>5.0321999999999996</v>
      </c>
      <c r="I25" s="66">
        <f t="shared" si="2"/>
        <v>16</v>
      </c>
      <c r="J25" s="65">
        <f>VLOOKUP($A25,'Return Data'!$B$7:$R$1700,8,0)</f>
        <v>6.0621</v>
      </c>
      <c r="K25" s="66">
        <f t="shared" si="3"/>
        <v>18</v>
      </c>
      <c r="L25" s="65">
        <f>VLOOKUP($A25,'Return Data'!$B$7:$R$1700,9,0)</f>
        <v>6.3604000000000003</v>
      </c>
      <c r="M25" s="66">
        <f t="shared" si="4"/>
        <v>20</v>
      </c>
      <c r="N25" s="65">
        <f>VLOOKUP($A25,'Return Data'!$B$7:$R$1700,10,0)</f>
        <v>8.9476999999999993</v>
      </c>
      <c r="O25" s="66">
        <f t="shared" si="5"/>
        <v>10</v>
      </c>
      <c r="P25" s="65">
        <f>VLOOKUP($A25,'Return Data'!$B$7:$R$1700,11,0)</f>
        <v>7.6871</v>
      </c>
      <c r="Q25" s="66">
        <f t="shared" si="11"/>
        <v>7</v>
      </c>
      <c r="R25" s="65">
        <f>VLOOKUP($A25,'Return Data'!$B$7:$R$1700,12,0)</f>
        <v>7.1792999999999996</v>
      </c>
      <c r="S25" s="66">
        <f t="shared" si="12"/>
        <v>8</v>
      </c>
      <c r="T25" s="65">
        <f>VLOOKUP($A25,'Return Data'!$B$7:$R$1700,13,0)</f>
        <v>7.4542000000000002</v>
      </c>
      <c r="U25" s="66">
        <f t="shared" si="13"/>
        <v>10</v>
      </c>
      <c r="V25" s="65">
        <f>VLOOKUP($A25,'Return Data'!$B$7:$R$1700,17,0)</f>
        <v>7.8947000000000003</v>
      </c>
      <c r="W25" s="66">
        <f>RANK(V25,V$8:V$37,0)</f>
        <v>7</v>
      </c>
      <c r="X25" s="65">
        <f>VLOOKUP($A25,'Return Data'!$B$7:$R$1700,14,0)</f>
        <v>7.5738000000000003</v>
      </c>
      <c r="Y25" s="66">
        <f>RANK(X25,X$8:X$37,0)</f>
        <v>7</v>
      </c>
      <c r="Z25" s="65">
        <f>VLOOKUP($A25,'Return Data'!$B$7:$R$1700,16,0)</f>
        <v>8.4449000000000005</v>
      </c>
      <c r="AA25" s="67">
        <f t="shared" si="9"/>
        <v>8</v>
      </c>
    </row>
    <row r="26" spans="1:27" x14ac:dyDescent="0.3">
      <c r="A26" s="63" t="s">
        <v>1626</v>
      </c>
      <c r="B26" s="64">
        <f>VLOOKUP($A26,'Return Data'!$B$7:$R$1700,3,0)</f>
        <v>44026</v>
      </c>
      <c r="C26" s="65">
        <f>VLOOKUP($A26,'Return Data'!$B$7:$R$1700,4,0)</f>
        <v>1033.5489</v>
      </c>
      <c r="D26" s="65">
        <f>VLOOKUP($A26,'Return Data'!$B$7:$R$1700,5,0)</f>
        <v>0.39550000000000002</v>
      </c>
      <c r="E26" s="66">
        <f t="shared" si="0"/>
        <v>22</v>
      </c>
      <c r="F26" s="65">
        <f>VLOOKUP($A26,'Return Data'!$B$7:$R$1700,6,0)</f>
        <v>3.1255999999999999</v>
      </c>
      <c r="G26" s="66">
        <f t="shared" si="1"/>
        <v>16</v>
      </c>
      <c r="H26" s="65">
        <f>VLOOKUP($A26,'Return Data'!$B$7:$R$1700,7,0)</f>
        <v>4.0826000000000002</v>
      </c>
      <c r="I26" s="66">
        <f t="shared" si="2"/>
        <v>23</v>
      </c>
      <c r="J26" s="65">
        <f>VLOOKUP($A26,'Return Data'!$B$7:$R$1700,8,0)</f>
        <v>5.4218000000000002</v>
      </c>
      <c r="K26" s="66">
        <f t="shared" si="3"/>
        <v>23</v>
      </c>
      <c r="L26" s="65">
        <f>VLOOKUP($A26,'Return Data'!$B$7:$R$1700,9,0)</f>
        <v>6.3159000000000001</v>
      </c>
      <c r="M26" s="66">
        <f t="shared" si="4"/>
        <v>21</v>
      </c>
      <c r="N26" s="65">
        <f>VLOOKUP($A26,'Return Data'!$B$7:$R$1700,10,0)</f>
        <v>6.2992999999999997</v>
      </c>
      <c r="O26" s="66">
        <f t="shared" si="5"/>
        <v>26</v>
      </c>
      <c r="P26" s="65">
        <f>VLOOKUP($A26,'Return Data'!$B$7:$R$1700,11,0)</f>
        <v>5.1893000000000002</v>
      </c>
      <c r="Q26" s="66">
        <f t="shared" si="11"/>
        <v>25</v>
      </c>
      <c r="R26" s="65"/>
      <c r="S26" s="66"/>
      <c r="T26" s="65"/>
      <c r="U26" s="66"/>
      <c r="V26" s="65"/>
      <c r="W26" s="66"/>
      <c r="X26" s="65"/>
      <c r="Y26" s="66"/>
      <c r="Z26" s="65">
        <f>VLOOKUP($A26,'Return Data'!$B$7:$R$1700,16,0)</f>
        <v>5.3240999999999996</v>
      </c>
      <c r="AA26" s="67">
        <f t="shared" si="9"/>
        <v>27</v>
      </c>
    </row>
    <row r="27" spans="1:27" x14ac:dyDescent="0.3">
      <c r="A27" s="63" t="s">
        <v>1628</v>
      </c>
      <c r="B27" s="64">
        <f>VLOOKUP($A27,'Return Data'!$B$7:$R$1700,3,0)</f>
        <v>44026</v>
      </c>
      <c r="C27" s="65">
        <f>VLOOKUP($A27,'Return Data'!$B$7:$R$1700,4,0)</f>
        <v>1056.9305999999999</v>
      </c>
      <c r="D27" s="65">
        <f>VLOOKUP($A27,'Return Data'!$B$7:$R$1700,5,0)</f>
        <v>4.9459</v>
      </c>
      <c r="E27" s="66">
        <f t="shared" si="0"/>
        <v>8</v>
      </c>
      <c r="F27" s="65">
        <f>VLOOKUP($A27,'Return Data'!$B$7:$R$1700,6,0)</f>
        <v>3.4304999999999999</v>
      </c>
      <c r="G27" s="66">
        <f t="shared" si="1"/>
        <v>12</v>
      </c>
      <c r="H27" s="65">
        <f>VLOOKUP($A27,'Return Data'!$B$7:$R$1700,7,0)</f>
        <v>5.2039999999999997</v>
      </c>
      <c r="I27" s="66">
        <f t="shared" si="2"/>
        <v>15</v>
      </c>
      <c r="J27" s="65">
        <f>VLOOKUP($A27,'Return Data'!$B$7:$R$1700,8,0)</f>
        <v>6.7523</v>
      </c>
      <c r="K27" s="66">
        <f t="shared" si="3"/>
        <v>15</v>
      </c>
      <c r="L27" s="65">
        <f>VLOOKUP($A27,'Return Data'!$B$7:$R$1700,9,0)</f>
        <v>8.4883000000000006</v>
      </c>
      <c r="M27" s="66">
        <f t="shared" si="4"/>
        <v>10</v>
      </c>
      <c r="N27" s="65">
        <f>VLOOKUP($A27,'Return Data'!$B$7:$R$1700,10,0)</f>
        <v>9.0523000000000007</v>
      </c>
      <c r="O27" s="66">
        <f t="shared" si="5"/>
        <v>9</v>
      </c>
      <c r="P27" s="65">
        <f>VLOOKUP($A27,'Return Data'!$B$7:$R$1700,11,0)</f>
        <v>7.9744000000000002</v>
      </c>
      <c r="Q27" s="66">
        <f t="shared" si="11"/>
        <v>5</v>
      </c>
      <c r="R27" s="65"/>
      <c r="S27" s="66"/>
      <c r="T27" s="65"/>
      <c r="U27" s="66"/>
      <c r="V27" s="65"/>
      <c r="W27" s="66"/>
      <c r="X27" s="65"/>
      <c r="Y27" s="66"/>
      <c r="Z27" s="65">
        <f>VLOOKUP($A27,'Return Data'!$B$7:$R$1700,16,0)</f>
        <v>7.6677999999999997</v>
      </c>
      <c r="AA27" s="67">
        <f t="shared" si="9"/>
        <v>20</v>
      </c>
    </row>
    <row r="28" spans="1:27" x14ac:dyDescent="0.3">
      <c r="A28" s="63" t="s">
        <v>1630</v>
      </c>
      <c r="B28" s="64">
        <f>VLOOKUP($A28,'Return Data'!$B$7:$R$1700,3,0)</f>
        <v>44026</v>
      </c>
      <c r="C28" s="65">
        <f>VLOOKUP($A28,'Return Data'!$B$7:$R$1700,4,0)</f>
        <v>13.6349</v>
      </c>
      <c r="D28" s="65">
        <f>VLOOKUP($A28,'Return Data'!$B$7:$R$1700,5,0)</f>
        <v>2.1417000000000002</v>
      </c>
      <c r="E28" s="66">
        <f t="shared" si="0"/>
        <v>17</v>
      </c>
      <c r="F28" s="65">
        <f>VLOOKUP($A28,'Return Data'!$B$7:$R$1700,6,0)</f>
        <v>2.7446999999999999</v>
      </c>
      <c r="G28" s="66">
        <f t="shared" si="1"/>
        <v>18</v>
      </c>
      <c r="H28" s="65">
        <f>VLOOKUP($A28,'Return Data'!$B$7:$R$1700,7,0)</f>
        <v>2.8696999999999999</v>
      </c>
      <c r="I28" s="66">
        <f t="shared" si="2"/>
        <v>27</v>
      </c>
      <c r="J28" s="65">
        <f>VLOOKUP($A28,'Return Data'!$B$7:$R$1700,8,0)</f>
        <v>2.7372000000000001</v>
      </c>
      <c r="K28" s="66">
        <f t="shared" si="3"/>
        <v>28</v>
      </c>
      <c r="L28" s="65">
        <f>VLOOKUP($A28,'Return Data'!$B$7:$R$1700,9,0)</f>
        <v>3.2046000000000001</v>
      </c>
      <c r="M28" s="66">
        <f t="shared" si="4"/>
        <v>28</v>
      </c>
      <c r="N28" s="65">
        <f>VLOOKUP($A28,'Return Data'!$B$7:$R$1700,10,0)</f>
        <v>4.4726999999999997</v>
      </c>
      <c r="O28" s="66">
        <f t="shared" si="5"/>
        <v>28</v>
      </c>
      <c r="P28" s="65">
        <f>VLOOKUP($A28,'Return Data'!$B$7:$R$1700,11,0)</f>
        <v>5.1706000000000003</v>
      </c>
      <c r="Q28" s="66">
        <f t="shared" si="11"/>
        <v>26</v>
      </c>
      <c r="R28" s="65">
        <f>VLOOKUP($A28,'Return Data'!$B$7:$R$1700,12,0)</f>
        <v>5.1710000000000003</v>
      </c>
      <c r="S28" s="66">
        <f t="shared" ref="S28:S37" si="14">RANK(R28,R$8:R$37,0)</f>
        <v>24</v>
      </c>
      <c r="T28" s="65">
        <f>VLOOKUP($A28,'Return Data'!$B$7:$R$1700,13,0)</f>
        <v>5.4558</v>
      </c>
      <c r="U28" s="66">
        <f>RANK(T28,T$8:T$37,0)</f>
        <v>23</v>
      </c>
      <c r="V28" s="65">
        <f>VLOOKUP($A28,'Return Data'!$B$7:$R$1700,17,0)</f>
        <v>-1.4129</v>
      </c>
      <c r="W28" s="66">
        <f>RANK(V28,V$8:V$37,0)</f>
        <v>20</v>
      </c>
      <c r="X28" s="65">
        <f>VLOOKUP($A28,'Return Data'!$B$7:$R$1700,14,0)</f>
        <v>1.0938000000000001</v>
      </c>
      <c r="Y28" s="66">
        <f>RANK(X28,X$8:X$37,0)</f>
        <v>19</v>
      </c>
      <c r="Z28" s="65">
        <f>VLOOKUP($A28,'Return Data'!$B$7:$R$1700,16,0)</f>
        <v>4.625</v>
      </c>
      <c r="AA28" s="67">
        <f t="shared" si="9"/>
        <v>29</v>
      </c>
    </row>
    <row r="29" spans="1:27" x14ac:dyDescent="0.3">
      <c r="A29" s="63" t="s">
        <v>1633</v>
      </c>
      <c r="B29" s="64">
        <f>VLOOKUP($A29,'Return Data'!$B$7:$R$1700,3,0)</f>
        <v>44026</v>
      </c>
      <c r="C29" s="65">
        <f>VLOOKUP($A29,'Return Data'!$B$7:$R$1700,4,0)</f>
        <v>3144.5351000000001</v>
      </c>
      <c r="D29" s="65">
        <f>VLOOKUP($A29,'Return Data'!$B$7:$R$1700,5,0)</f>
        <v>11.6297</v>
      </c>
      <c r="E29" s="66">
        <f t="shared" si="0"/>
        <v>3</v>
      </c>
      <c r="F29" s="65">
        <f>VLOOKUP($A29,'Return Data'!$B$7:$R$1700,6,0)</f>
        <v>10.581099999999999</v>
      </c>
      <c r="G29" s="66">
        <f t="shared" si="1"/>
        <v>1</v>
      </c>
      <c r="H29" s="65">
        <f>VLOOKUP($A29,'Return Data'!$B$7:$R$1700,7,0)</f>
        <v>24.184200000000001</v>
      </c>
      <c r="I29" s="66">
        <f t="shared" si="2"/>
        <v>1</v>
      </c>
      <c r="J29" s="65">
        <f>VLOOKUP($A29,'Return Data'!$B$7:$R$1700,8,0)</f>
        <v>18.200700000000001</v>
      </c>
      <c r="K29" s="66">
        <f t="shared" si="3"/>
        <v>2</v>
      </c>
      <c r="L29" s="65">
        <f>VLOOKUP($A29,'Return Data'!$B$7:$R$1700,9,0)</f>
        <v>15.5983</v>
      </c>
      <c r="M29" s="66">
        <f t="shared" si="4"/>
        <v>2</v>
      </c>
      <c r="N29" s="65">
        <f>VLOOKUP($A29,'Return Data'!$B$7:$R$1700,10,0)</f>
        <v>8.7518999999999991</v>
      </c>
      <c r="O29" s="66">
        <f t="shared" si="5"/>
        <v>13</v>
      </c>
      <c r="P29" s="65">
        <f>VLOOKUP($A29,'Return Data'!$B$7:$R$1700,11,0)</f>
        <v>6.5472999999999999</v>
      </c>
      <c r="Q29" s="66">
        <f t="shared" si="11"/>
        <v>17</v>
      </c>
      <c r="R29" s="65">
        <f>VLOOKUP($A29,'Return Data'!$B$7:$R$1700,12,0)</f>
        <v>7.1691000000000003</v>
      </c>
      <c r="S29" s="66">
        <f t="shared" si="14"/>
        <v>9</v>
      </c>
      <c r="T29" s="65">
        <f>VLOOKUP($A29,'Return Data'!$B$7:$R$1700,13,0)</f>
        <v>2.9763999999999999</v>
      </c>
      <c r="U29" s="66">
        <f>RANK(T29,T$8:T$37,0)</f>
        <v>26</v>
      </c>
      <c r="V29" s="65">
        <f>VLOOKUP($A29,'Return Data'!$B$7:$R$1700,17,0)</f>
        <v>4.6517999999999997</v>
      </c>
      <c r="W29" s="66">
        <f>RANK(V29,V$8:V$37,0)</f>
        <v>17</v>
      </c>
      <c r="X29" s="65">
        <f>VLOOKUP($A29,'Return Data'!$B$7:$R$1700,14,0)</f>
        <v>5.5301</v>
      </c>
      <c r="Y29" s="66">
        <f>RANK(X29,X$8:X$37,0)</f>
        <v>16</v>
      </c>
      <c r="Z29" s="65">
        <f>VLOOKUP($A29,'Return Data'!$B$7:$R$1700,16,0)</f>
        <v>7.2577999999999996</v>
      </c>
      <c r="AA29" s="67">
        <f t="shared" si="9"/>
        <v>25</v>
      </c>
    </row>
    <row r="30" spans="1:27" x14ac:dyDescent="0.3">
      <c r="A30" s="63" t="s">
        <v>1635</v>
      </c>
      <c r="B30" s="64">
        <f>VLOOKUP($A30,'Return Data'!$B$7:$R$1700,3,0)</f>
        <v>44026</v>
      </c>
      <c r="C30" s="65">
        <f>VLOOKUP($A30,'Return Data'!$B$7:$R$1700,4,0)</f>
        <v>34.4818</v>
      </c>
      <c r="D30" s="65">
        <f>VLOOKUP($A30,'Return Data'!$B$7:$R$1700,5,0)</f>
        <v>0</v>
      </c>
      <c r="E30" s="66">
        <f t="shared" si="0"/>
        <v>23</v>
      </c>
      <c r="F30" s="65">
        <f>VLOOKUP($A30,'Return Data'!$B$7:$R$1700,6,0)</f>
        <v>0</v>
      </c>
      <c r="G30" s="66">
        <f t="shared" si="1"/>
        <v>29</v>
      </c>
      <c r="H30" s="65">
        <f>VLOOKUP($A30,'Return Data'!$B$7:$R$1700,7,0)</f>
        <v>0</v>
      </c>
      <c r="I30" s="66">
        <f t="shared" si="2"/>
        <v>30</v>
      </c>
      <c r="J30" s="65">
        <f>VLOOKUP($A30,'Return Data'!$B$7:$R$1700,8,0)</f>
        <v>0</v>
      </c>
      <c r="K30" s="66">
        <f t="shared" si="3"/>
        <v>30</v>
      </c>
      <c r="L30" s="65">
        <f>VLOOKUP($A30,'Return Data'!$B$7:$R$1700,9,0)</f>
        <v>0</v>
      </c>
      <c r="M30" s="66">
        <f t="shared" si="4"/>
        <v>30</v>
      </c>
      <c r="N30" s="65">
        <f>VLOOKUP($A30,'Return Data'!$B$7:$R$1700,10,0)</f>
        <v>0</v>
      </c>
      <c r="O30" s="66">
        <f t="shared" si="5"/>
        <v>30</v>
      </c>
      <c r="P30" s="65">
        <f>VLOOKUP($A30,'Return Data'!$B$7:$R$1700,11,0)</f>
        <v>0</v>
      </c>
      <c r="Q30" s="66">
        <f t="shared" si="11"/>
        <v>28</v>
      </c>
      <c r="R30" s="65">
        <f>VLOOKUP($A30,'Return Data'!$B$7:$R$1700,12,0)</f>
        <v>-32.322800000000001</v>
      </c>
      <c r="S30" s="66">
        <f t="shared" si="14"/>
        <v>27</v>
      </c>
      <c r="T30" s="65"/>
      <c r="U30" s="66"/>
      <c r="V30" s="65"/>
      <c r="W30" s="66"/>
      <c r="X30" s="65"/>
      <c r="Y30" s="66"/>
      <c r="Z30" s="65">
        <f>VLOOKUP($A30,'Return Data'!$B$7:$R$1700,16,0)</f>
        <v>-30.226800000000001</v>
      </c>
      <c r="AA30" s="67">
        <f t="shared" si="9"/>
        <v>30</v>
      </c>
    </row>
    <row r="31" spans="1:27" x14ac:dyDescent="0.3">
      <c r="A31" s="63" t="s">
        <v>1637</v>
      </c>
      <c r="B31" s="64">
        <f>VLOOKUP($A31,'Return Data'!$B$7:$R$1700,3,0)</f>
        <v>44026</v>
      </c>
      <c r="C31" s="65">
        <f>VLOOKUP($A31,'Return Data'!$B$7:$R$1700,4,0)</f>
        <v>26.795100000000001</v>
      </c>
      <c r="D31" s="65">
        <f>VLOOKUP($A31,'Return Data'!$B$7:$R$1700,5,0)</f>
        <v>4.0869999999999997</v>
      </c>
      <c r="E31" s="66">
        <f t="shared" si="0"/>
        <v>10</v>
      </c>
      <c r="F31" s="65">
        <f>VLOOKUP($A31,'Return Data'!$B$7:$R$1700,6,0)</f>
        <v>3.9521000000000002</v>
      </c>
      <c r="G31" s="66">
        <f t="shared" si="1"/>
        <v>8</v>
      </c>
      <c r="H31" s="65">
        <f>VLOOKUP($A31,'Return Data'!$B$7:$R$1700,7,0)</f>
        <v>5.4154999999999998</v>
      </c>
      <c r="I31" s="66">
        <f t="shared" si="2"/>
        <v>13</v>
      </c>
      <c r="J31" s="65">
        <f>VLOOKUP($A31,'Return Data'!$B$7:$R$1700,8,0)</f>
        <v>6.6527000000000003</v>
      </c>
      <c r="K31" s="66">
        <f t="shared" si="3"/>
        <v>16</v>
      </c>
      <c r="L31" s="65">
        <f>VLOOKUP($A31,'Return Data'!$B$7:$R$1700,9,0)</f>
        <v>7.0457999999999998</v>
      </c>
      <c r="M31" s="66">
        <f t="shared" si="4"/>
        <v>17</v>
      </c>
      <c r="N31" s="65">
        <f>VLOOKUP($A31,'Return Data'!$B$7:$R$1700,10,0)</f>
        <v>8.9046000000000003</v>
      </c>
      <c r="O31" s="66">
        <f t="shared" si="5"/>
        <v>11</v>
      </c>
      <c r="P31" s="65">
        <f>VLOOKUP($A31,'Return Data'!$B$7:$R$1700,11,0)</f>
        <v>7.6116999999999999</v>
      </c>
      <c r="Q31" s="66">
        <f t="shared" si="11"/>
        <v>8</v>
      </c>
      <c r="R31" s="65">
        <f>VLOOKUP($A31,'Return Data'!$B$7:$R$1700,12,0)</f>
        <v>7.3493000000000004</v>
      </c>
      <c r="S31" s="66">
        <f t="shared" si="14"/>
        <v>5</v>
      </c>
      <c r="T31" s="65">
        <f>VLOOKUP($A31,'Return Data'!$B$7:$R$1700,13,0)</f>
        <v>11.2674</v>
      </c>
      <c r="U31" s="66">
        <f t="shared" ref="U31:U37" si="15">RANK(T31,T$8:T$37,0)</f>
        <v>1</v>
      </c>
      <c r="V31" s="65">
        <f>VLOOKUP($A31,'Return Data'!$B$7:$R$1700,17,0)</f>
        <v>10.9549</v>
      </c>
      <c r="W31" s="66">
        <f>RANK(V31,V$8:V$37,0)</f>
        <v>1</v>
      </c>
      <c r="X31" s="65">
        <f>VLOOKUP($A31,'Return Data'!$B$7:$R$1700,14,0)</f>
        <v>9.6562999999999999</v>
      </c>
      <c r="Y31" s="66">
        <f>RANK(X31,X$8:X$37,0)</f>
        <v>1</v>
      </c>
      <c r="Z31" s="65">
        <f>VLOOKUP($A31,'Return Data'!$B$7:$R$1700,16,0)</f>
        <v>9.3877000000000006</v>
      </c>
      <c r="AA31" s="67">
        <f t="shared" si="9"/>
        <v>1</v>
      </c>
    </row>
    <row r="32" spans="1:27" x14ac:dyDescent="0.3">
      <c r="A32" s="63" t="s">
        <v>1639</v>
      </c>
      <c r="B32" s="64">
        <f>VLOOKUP($A32,'Return Data'!$B$7:$R$1700,3,0)</f>
        <v>44026</v>
      </c>
      <c r="C32" s="65">
        <f>VLOOKUP($A32,'Return Data'!$B$7:$R$1700,4,0)</f>
        <v>2204.5097000000001</v>
      </c>
      <c r="D32" s="65">
        <f>VLOOKUP($A32,'Return Data'!$B$7:$R$1700,5,0)</f>
        <v>4.0784000000000002</v>
      </c>
      <c r="E32" s="66">
        <f t="shared" si="0"/>
        <v>11</v>
      </c>
      <c r="F32" s="65">
        <f>VLOOKUP($A32,'Return Data'!$B$7:$R$1700,6,0)</f>
        <v>3.335</v>
      </c>
      <c r="G32" s="66">
        <f t="shared" si="1"/>
        <v>14</v>
      </c>
      <c r="H32" s="65">
        <f>VLOOKUP($A32,'Return Data'!$B$7:$R$1700,7,0)</f>
        <v>4.9240000000000004</v>
      </c>
      <c r="I32" s="66">
        <f t="shared" si="2"/>
        <v>17</v>
      </c>
      <c r="J32" s="65">
        <f>VLOOKUP($A32,'Return Data'!$B$7:$R$1700,8,0)</f>
        <v>5.2417999999999996</v>
      </c>
      <c r="K32" s="66">
        <f t="shared" si="3"/>
        <v>24</v>
      </c>
      <c r="L32" s="65">
        <f>VLOOKUP($A32,'Return Data'!$B$7:$R$1700,9,0)</f>
        <v>5.7256</v>
      </c>
      <c r="M32" s="66">
        <f t="shared" si="4"/>
        <v>24</v>
      </c>
      <c r="N32" s="65">
        <f>VLOOKUP($A32,'Return Data'!$B$7:$R$1700,10,0)</f>
        <v>6.4446000000000003</v>
      </c>
      <c r="O32" s="66">
        <f t="shared" si="5"/>
        <v>25</v>
      </c>
      <c r="P32" s="65">
        <f>VLOOKUP($A32,'Return Data'!$B$7:$R$1700,11,0)</f>
        <v>5.9160000000000004</v>
      </c>
      <c r="Q32" s="66">
        <f t="shared" si="11"/>
        <v>22</v>
      </c>
      <c r="R32" s="65">
        <f>VLOOKUP($A32,'Return Data'!$B$7:$R$1700,12,0)</f>
        <v>5.9</v>
      </c>
      <c r="S32" s="66">
        <f t="shared" si="14"/>
        <v>22</v>
      </c>
      <c r="T32" s="65">
        <f>VLOOKUP($A32,'Return Data'!$B$7:$R$1700,13,0)</f>
        <v>6.2401999999999997</v>
      </c>
      <c r="U32" s="66">
        <f t="shared" si="15"/>
        <v>21</v>
      </c>
      <c r="V32" s="65">
        <f>VLOOKUP($A32,'Return Data'!$B$7:$R$1700,17,0)</f>
        <v>4.1711999999999998</v>
      </c>
      <c r="W32" s="66">
        <f>RANK(V32,V$8:V$37,0)</f>
        <v>19</v>
      </c>
      <c r="X32" s="65">
        <f>VLOOKUP($A32,'Return Data'!$B$7:$R$1700,14,0)</f>
        <v>5.1962000000000002</v>
      </c>
      <c r="Y32" s="66">
        <f>RANK(X32,X$8:X$37,0)</f>
        <v>17</v>
      </c>
      <c r="Z32" s="65">
        <f>VLOOKUP($A32,'Return Data'!$B$7:$R$1700,16,0)</f>
        <v>7.4128999999999996</v>
      </c>
      <c r="AA32" s="67">
        <f t="shared" si="9"/>
        <v>23</v>
      </c>
    </row>
    <row r="33" spans="1:27" x14ac:dyDescent="0.3">
      <c r="A33" s="63" t="s">
        <v>1640</v>
      </c>
      <c r="B33" s="64">
        <f>VLOOKUP($A33,'Return Data'!$B$7:$R$1700,3,0)</f>
        <v>44026</v>
      </c>
      <c r="C33" s="65">
        <f>VLOOKUP($A33,'Return Data'!$B$7:$R$1700,4,0)</f>
        <v>4590.4741000000004</v>
      </c>
      <c r="D33" s="65">
        <f>VLOOKUP($A33,'Return Data'!$B$7:$R$1700,5,0)</f>
        <v>4.0507999999999997</v>
      </c>
      <c r="E33" s="66">
        <f t="shared" si="0"/>
        <v>12</v>
      </c>
      <c r="F33" s="65">
        <f>VLOOKUP($A33,'Return Data'!$B$7:$R$1700,6,0)</f>
        <v>3.8546</v>
      </c>
      <c r="G33" s="66">
        <f t="shared" si="1"/>
        <v>9</v>
      </c>
      <c r="H33" s="65">
        <f>VLOOKUP($A33,'Return Data'!$B$7:$R$1700,7,0)</f>
        <v>5.88</v>
      </c>
      <c r="I33" s="66">
        <f t="shared" si="2"/>
        <v>10</v>
      </c>
      <c r="J33" s="65">
        <f>VLOOKUP($A33,'Return Data'!$B$7:$R$1700,8,0)</f>
        <v>7.3794000000000004</v>
      </c>
      <c r="K33" s="66">
        <f t="shared" si="3"/>
        <v>12</v>
      </c>
      <c r="L33" s="65">
        <f>VLOOKUP($A33,'Return Data'!$B$7:$R$1700,9,0)</f>
        <v>8.2963000000000005</v>
      </c>
      <c r="M33" s="66">
        <f t="shared" si="4"/>
        <v>11</v>
      </c>
      <c r="N33" s="65">
        <f>VLOOKUP($A33,'Return Data'!$B$7:$R$1700,10,0)</f>
        <v>9.4077999999999999</v>
      </c>
      <c r="O33" s="66">
        <f t="shared" si="5"/>
        <v>6</v>
      </c>
      <c r="P33" s="65">
        <f>VLOOKUP($A33,'Return Data'!$B$7:$R$1700,11,0)</f>
        <v>7.5795000000000003</v>
      </c>
      <c r="Q33" s="66">
        <f t="shared" si="11"/>
        <v>10</v>
      </c>
      <c r="R33" s="65">
        <f>VLOOKUP($A33,'Return Data'!$B$7:$R$1700,12,0)</f>
        <v>7.3232999999999997</v>
      </c>
      <c r="S33" s="66">
        <f t="shared" si="14"/>
        <v>6</v>
      </c>
      <c r="T33" s="65">
        <f>VLOOKUP($A33,'Return Data'!$B$7:$R$1700,13,0)</f>
        <v>7.6391</v>
      </c>
      <c r="U33" s="66">
        <f t="shared" si="15"/>
        <v>7</v>
      </c>
      <c r="V33" s="65">
        <f>VLOOKUP($A33,'Return Data'!$B$7:$R$1700,17,0)</f>
        <v>8.0641999999999996</v>
      </c>
      <c r="W33" s="66">
        <f>RANK(V33,V$8:V$37,0)</f>
        <v>5</v>
      </c>
      <c r="X33" s="65">
        <f>VLOOKUP($A33,'Return Data'!$B$7:$R$1700,14,0)</f>
        <v>7.7766999999999999</v>
      </c>
      <c r="Y33" s="66">
        <f>RANK(X33,X$8:X$37,0)</f>
        <v>4</v>
      </c>
      <c r="Z33" s="65">
        <f>VLOOKUP($A33,'Return Data'!$B$7:$R$1700,16,0)</f>
        <v>8.1725999999999992</v>
      </c>
      <c r="AA33" s="67">
        <f t="shared" si="9"/>
        <v>12</v>
      </c>
    </row>
    <row r="34" spans="1:27" x14ac:dyDescent="0.3">
      <c r="A34" s="63" t="s">
        <v>1642</v>
      </c>
      <c r="B34" s="64">
        <f>VLOOKUP($A34,'Return Data'!$B$7:$R$1700,3,0)</f>
        <v>44026</v>
      </c>
      <c r="C34" s="65">
        <f>VLOOKUP($A34,'Return Data'!$B$7:$R$1700,4,0)</f>
        <v>10.7692</v>
      </c>
      <c r="D34" s="65">
        <f>VLOOKUP($A34,'Return Data'!$B$7:$R$1700,5,0)</f>
        <v>-1.3556999999999999</v>
      </c>
      <c r="E34" s="66">
        <f t="shared" si="0"/>
        <v>26</v>
      </c>
      <c r="F34" s="65">
        <f>VLOOKUP($A34,'Return Data'!$B$7:$R$1700,6,0)</f>
        <v>2.1187999999999998</v>
      </c>
      <c r="G34" s="66">
        <f t="shared" si="1"/>
        <v>24</v>
      </c>
      <c r="H34" s="65">
        <f>VLOOKUP($A34,'Return Data'!$B$7:$R$1700,7,0)</f>
        <v>5.5255999999999998</v>
      </c>
      <c r="I34" s="66">
        <f t="shared" si="2"/>
        <v>12</v>
      </c>
      <c r="J34" s="65">
        <f>VLOOKUP($A34,'Return Data'!$B$7:$R$1700,8,0)</f>
        <v>7.5509000000000004</v>
      </c>
      <c r="K34" s="66">
        <f t="shared" si="3"/>
        <v>10</v>
      </c>
      <c r="L34" s="65">
        <f>VLOOKUP($A34,'Return Data'!$B$7:$R$1700,9,0)</f>
        <v>7.7093999999999996</v>
      </c>
      <c r="M34" s="66">
        <f t="shared" si="4"/>
        <v>13</v>
      </c>
      <c r="N34" s="65">
        <f>VLOOKUP($A34,'Return Data'!$B$7:$R$1700,10,0)</f>
        <v>7.9861000000000004</v>
      </c>
      <c r="O34" s="66">
        <f t="shared" si="5"/>
        <v>17</v>
      </c>
      <c r="P34" s="65">
        <f>VLOOKUP($A34,'Return Data'!$B$7:$R$1700,11,0)</f>
        <v>6.8105000000000002</v>
      </c>
      <c r="Q34" s="66">
        <f t="shared" si="11"/>
        <v>15</v>
      </c>
      <c r="R34" s="65">
        <f>VLOOKUP($A34,'Return Data'!$B$7:$R$1700,12,0)</f>
        <v>6.6862000000000004</v>
      </c>
      <c r="S34" s="66">
        <f t="shared" si="14"/>
        <v>15</v>
      </c>
      <c r="T34" s="65">
        <f>VLOOKUP($A34,'Return Data'!$B$7:$R$1700,13,0)</f>
        <v>7.0662000000000003</v>
      </c>
      <c r="U34" s="66">
        <f t="shared" si="15"/>
        <v>16</v>
      </c>
      <c r="V34" s="65"/>
      <c r="W34" s="66"/>
      <c r="X34" s="65"/>
      <c r="Y34" s="66"/>
      <c r="Z34" s="65">
        <f>VLOOKUP($A34,'Return Data'!$B$7:$R$1700,16,0)</f>
        <v>7.2587000000000002</v>
      </c>
      <c r="AA34" s="67">
        <f t="shared" si="9"/>
        <v>24</v>
      </c>
    </row>
    <row r="35" spans="1:27" x14ac:dyDescent="0.3">
      <c r="A35" s="63" t="s">
        <v>1644</v>
      </c>
      <c r="B35" s="64">
        <f>VLOOKUP($A35,'Return Data'!$B$7:$R$1700,3,0)</f>
        <v>44026</v>
      </c>
      <c r="C35" s="65">
        <f>VLOOKUP($A35,'Return Data'!$B$7:$R$1700,4,0)</f>
        <v>11.1221</v>
      </c>
      <c r="D35" s="65">
        <f>VLOOKUP($A35,'Return Data'!$B$7:$R$1700,5,0)</f>
        <v>3.6103000000000001</v>
      </c>
      <c r="E35" s="66">
        <f t="shared" si="0"/>
        <v>14</v>
      </c>
      <c r="F35" s="65">
        <f>VLOOKUP($A35,'Return Data'!$B$7:$R$1700,6,0)</f>
        <v>3.6114000000000002</v>
      </c>
      <c r="G35" s="66">
        <f t="shared" si="1"/>
        <v>11</v>
      </c>
      <c r="H35" s="65">
        <f>VLOOKUP($A35,'Return Data'!$B$7:$R$1700,7,0)</f>
        <v>5.2561</v>
      </c>
      <c r="I35" s="66">
        <f t="shared" si="2"/>
        <v>14</v>
      </c>
      <c r="J35" s="65">
        <f>VLOOKUP($A35,'Return Data'!$B$7:$R$1700,8,0)</f>
        <v>6.3445</v>
      </c>
      <c r="K35" s="66">
        <f t="shared" si="3"/>
        <v>17</v>
      </c>
      <c r="L35" s="65">
        <f>VLOOKUP($A35,'Return Data'!$B$7:$R$1700,9,0)</f>
        <v>6.8402000000000003</v>
      </c>
      <c r="M35" s="66">
        <f t="shared" si="4"/>
        <v>19</v>
      </c>
      <c r="N35" s="65">
        <f>VLOOKUP($A35,'Return Data'!$B$7:$R$1700,10,0)</f>
        <v>7.7907999999999999</v>
      </c>
      <c r="O35" s="66">
        <f t="shared" si="5"/>
        <v>20</v>
      </c>
      <c r="P35" s="65">
        <f>VLOOKUP($A35,'Return Data'!$B$7:$R$1700,11,0)</f>
        <v>6.9032</v>
      </c>
      <c r="Q35" s="66">
        <f t="shared" si="11"/>
        <v>14</v>
      </c>
      <c r="R35" s="65">
        <f>VLOOKUP($A35,'Return Data'!$B$7:$R$1700,12,0)</f>
        <v>6.7686000000000002</v>
      </c>
      <c r="S35" s="66">
        <f t="shared" si="14"/>
        <v>14</v>
      </c>
      <c r="T35" s="65">
        <f>VLOOKUP($A35,'Return Data'!$B$7:$R$1700,13,0)</f>
        <v>7.1319999999999997</v>
      </c>
      <c r="U35" s="66">
        <f t="shared" si="15"/>
        <v>14</v>
      </c>
      <c r="V35" s="65"/>
      <c r="W35" s="66"/>
      <c r="X35" s="65"/>
      <c r="Y35" s="66"/>
      <c r="Z35" s="65">
        <f>VLOOKUP($A35,'Return Data'!$B$7:$R$1700,16,0)</f>
        <v>7.4673999999999996</v>
      </c>
      <c r="AA35" s="67">
        <f t="shared" si="9"/>
        <v>21</v>
      </c>
    </row>
    <row r="36" spans="1:27" x14ac:dyDescent="0.3">
      <c r="A36" s="63" t="s">
        <v>1646</v>
      </c>
      <c r="B36" s="64">
        <f>VLOOKUP($A36,'Return Data'!$B$7:$R$1700,3,0)</f>
        <v>44026</v>
      </c>
      <c r="C36" s="65">
        <f>VLOOKUP($A36,'Return Data'!$B$7:$R$1700,4,0)</f>
        <v>3307.7094999999999</v>
      </c>
      <c r="D36" s="65">
        <f>VLOOKUP($A36,'Return Data'!$B$7:$R$1700,5,0)</f>
        <v>5.5877999999999997</v>
      </c>
      <c r="E36" s="66">
        <f t="shared" si="0"/>
        <v>7</v>
      </c>
      <c r="F36" s="65">
        <f>VLOOKUP($A36,'Return Data'!$B$7:$R$1700,6,0)</f>
        <v>5.9489000000000001</v>
      </c>
      <c r="G36" s="66">
        <f t="shared" si="1"/>
        <v>5</v>
      </c>
      <c r="H36" s="65">
        <f>VLOOKUP($A36,'Return Data'!$B$7:$R$1700,7,0)</f>
        <v>4.9194000000000004</v>
      </c>
      <c r="I36" s="66">
        <f t="shared" si="2"/>
        <v>18</v>
      </c>
      <c r="J36" s="65">
        <f>VLOOKUP($A36,'Return Data'!$B$7:$R$1700,8,0)</f>
        <v>7.5117000000000003</v>
      </c>
      <c r="K36" s="66">
        <f t="shared" si="3"/>
        <v>11</v>
      </c>
      <c r="L36" s="65">
        <f>VLOOKUP($A36,'Return Data'!$B$7:$R$1700,9,0)</f>
        <v>7.7622</v>
      </c>
      <c r="M36" s="66">
        <f t="shared" si="4"/>
        <v>12</v>
      </c>
      <c r="N36" s="65">
        <f>VLOOKUP($A36,'Return Data'!$B$7:$R$1700,10,0)</f>
        <v>8.0637000000000008</v>
      </c>
      <c r="O36" s="66">
        <f t="shared" si="5"/>
        <v>16</v>
      </c>
      <c r="P36" s="65">
        <f>VLOOKUP($A36,'Return Data'!$B$7:$R$1700,11,0)</f>
        <v>6.4211</v>
      </c>
      <c r="Q36" s="66">
        <f t="shared" si="11"/>
        <v>19</v>
      </c>
      <c r="R36" s="65">
        <f>VLOOKUP($A36,'Return Data'!$B$7:$R$1700,12,0)</f>
        <v>6.6692</v>
      </c>
      <c r="S36" s="66">
        <f t="shared" si="14"/>
        <v>16</v>
      </c>
      <c r="T36" s="65">
        <f>VLOOKUP($A36,'Return Data'!$B$7:$R$1700,13,0)</f>
        <v>7.1375999999999999</v>
      </c>
      <c r="U36" s="66">
        <f t="shared" si="15"/>
        <v>13</v>
      </c>
      <c r="V36" s="65">
        <f>VLOOKUP($A36,'Return Data'!$B$7:$R$1700,17,0)</f>
        <v>5.5182000000000002</v>
      </c>
      <c r="W36" s="66">
        <f>RANK(V36,V$8:V$37,0)</f>
        <v>16</v>
      </c>
      <c r="X36" s="65">
        <f>VLOOKUP($A36,'Return Data'!$B$7:$R$1700,14,0)</f>
        <v>6.0102000000000002</v>
      </c>
      <c r="Y36" s="66">
        <f>RANK(X36,X$8:X$37,0)</f>
        <v>15</v>
      </c>
      <c r="Z36" s="65">
        <f>VLOOKUP($A36,'Return Data'!$B$7:$R$1700,16,0)</f>
        <v>8.0330999999999992</v>
      </c>
      <c r="AA36" s="67">
        <f t="shared" si="9"/>
        <v>14</v>
      </c>
    </row>
    <row r="37" spans="1:27" x14ac:dyDescent="0.3">
      <c r="A37" s="63" t="s">
        <v>1648</v>
      </c>
      <c r="B37" s="64">
        <f>VLOOKUP($A37,'Return Data'!$B$7:$R$1700,3,0)</f>
        <v>44026</v>
      </c>
      <c r="C37" s="65">
        <f>VLOOKUP($A37,'Return Data'!$B$7:$R$1700,4,0)</f>
        <v>1059.0186000000001</v>
      </c>
      <c r="D37" s="65">
        <f>VLOOKUP($A37,'Return Data'!$B$7:$R$1700,5,0)</f>
        <v>2.1886999999999999</v>
      </c>
      <c r="E37" s="66">
        <f t="shared" si="0"/>
        <v>16</v>
      </c>
      <c r="F37" s="65">
        <f>VLOOKUP($A37,'Return Data'!$B$7:$R$1700,6,0)</f>
        <v>2.2244999999999999</v>
      </c>
      <c r="G37" s="66">
        <f t="shared" si="1"/>
        <v>23</v>
      </c>
      <c r="H37" s="65">
        <f>VLOOKUP($A37,'Return Data'!$B$7:$R$1700,7,0)</f>
        <v>2.2683</v>
      </c>
      <c r="I37" s="66">
        <f t="shared" si="2"/>
        <v>29</v>
      </c>
      <c r="J37" s="65">
        <f>VLOOKUP($A37,'Return Data'!$B$7:$R$1700,8,0)</f>
        <v>2.2037</v>
      </c>
      <c r="K37" s="66">
        <f t="shared" si="3"/>
        <v>29</v>
      </c>
      <c r="L37" s="65">
        <f>VLOOKUP($A37,'Return Data'!$B$7:$R$1700,9,0)</f>
        <v>2.1257999999999999</v>
      </c>
      <c r="M37" s="66">
        <f t="shared" si="4"/>
        <v>29</v>
      </c>
      <c r="N37" s="65">
        <f>VLOOKUP($A37,'Return Data'!$B$7:$R$1700,10,0)</f>
        <v>2.4376000000000002</v>
      </c>
      <c r="O37" s="66">
        <f t="shared" si="5"/>
        <v>29</v>
      </c>
      <c r="P37" s="65">
        <f>VLOOKUP($A37,'Return Data'!$B$7:$R$1700,11,0)</f>
        <v>3.7561</v>
      </c>
      <c r="Q37" s="66">
        <f t="shared" si="11"/>
        <v>27</v>
      </c>
      <c r="R37" s="65">
        <f>VLOOKUP($A37,'Return Data'!$B$7:$R$1700,12,0)</f>
        <v>4.3071000000000002</v>
      </c>
      <c r="S37" s="66">
        <f t="shared" si="14"/>
        <v>25</v>
      </c>
      <c r="T37" s="65">
        <f>VLOOKUP($A37,'Return Data'!$B$7:$R$1700,13,0)</f>
        <v>5.0597000000000003</v>
      </c>
      <c r="U37" s="66">
        <f t="shared" si="15"/>
        <v>24</v>
      </c>
      <c r="V37" s="65"/>
      <c r="W37" s="66"/>
      <c r="X37" s="65"/>
      <c r="Y37" s="66"/>
      <c r="Z37" s="65">
        <f>VLOOKUP($A37,'Return Data'!$B$7:$R$1700,16,0)</f>
        <v>5.3173000000000004</v>
      </c>
      <c r="AA37" s="67">
        <f t="shared" si="9"/>
        <v>28</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2.9705966666666663</v>
      </c>
      <c r="E39" s="74"/>
      <c r="F39" s="75">
        <f>AVERAGE(F8:F37)</f>
        <v>3.5378533333333326</v>
      </c>
      <c r="G39" s="74"/>
      <c r="H39" s="75">
        <f>AVERAGE(H8:H37)</f>
        <v>6.1147400000000003</v>
      </c>
      <c r="I39" s="74"/>
      <c r="J39" s="75">
        <f>AVERAGE(J8:J37)</f>
        <v>10.300126666666666</v>
      </c>
      <c r="K39" s="74"/>
      <c r="L39" s="75">
        <f>AVERAGE(L8:L37)</f>
        <v>8.9657266666666651</v>
      </c>
      <c r="M39" s="74"/>
      <c r="N39" s="75">
        <f>AVERAGE(N8:N37)</f>
        <v>8.2370166666666673</v>
      </c>
      <c r="O39" s="74"/>
      <c r="P39" s="75">
        <f>AVERAGE(P8:P37)</f>
        <v>6.5615827586206903</v>
      </c>
      <c r="Q39" s="74"/>
      <c r="R39" s="75">
        <f>AVERAGE(R8:R37)</f>
        <v>5.1769481481481474</v>
      </c>
      <c r="S39" s="74"/>
      <c r="T39" s="75">
        <f>AVERAGE(T8:T37)</f>
        <v>7.1366038461538466</v>
      </c>
      <c r="U39" s="74"/>
      <c r="V39" s="75">
        <f>AVERAGE(V8:V37)</f>
        <v>6.756314999999999</v>
      </c>
      <c r="W39" s="74"/>
      <c r="X39" s="75">
        <f>AVERAGE(X8:X37)</f>
        <v>6.8041578947368437</v>
      </c>
      <c r="Y39" s="74"/>
      <c r="Z39" s="75">
        <f>AVERAGE(Z8:Z37)</f>
        <v>6.5269933333333325</v>
      </c>
      <c r="AA39" s="76"/>
    </row>
    <row r="40" spans="1:27" x14ac:dyDescent="0.3">
      <c r="A40" s="73" t="s">
        <v>28</v>
      </c>
      <c r="B40" s="74"/>
      <c r="C40" s="74"/>
      <c r="D40" s="75">
        <f>MIN(D8:D37)</f>
        <v>-12.1159</v>
      </c>
      <c r="E40" s="74"/>
      <c r="F40" s="75">
        <f>MIN(F8:F37)</f>
        <v>-0.67810000000000004</v>
      </c>
      <c r="G40" s="74"/>
      <c r="H40" s="75">
        <f>MIN(H8:H37)</f>
        <v>0</v>
      </c>
      <c r="I40" s="74"/>
      <c r="J40" s="75">
        <f>MIN(J8:J37)</f>
        <v>0</v>
      </c>
      <c r="K40" s="74"/>
      <c r="L40" s="75">
        <f>MIN(L8:L37)</f>
        <v>0</v>
      </c>
      <c r="M40" s="74"/>
      <c r="N40" s="75">
        <f>MIN(N8:N37)</f>
        <v>0</v>
      </c>
      <c r="O40" s="74"/>
      <c r="P40" s="75">
        <f>MIN(P8:P37)</f>
        <v>-9.1999999999999998E-3</v>
      </c>
      <c r="Q40" s="74"/>
      <c r="R40" s="75">
        <f>MIN(R8:R37)</f>
        <v>-32.322800000000001</v>
      </c>
      <c r="S40" s="74"/>
      <c r="T40" s="75">
        <f>MIN(T8:T37)</f>
        <v>2.9763999999999999</v>
      </c>
      <c r="U40" s="74"/>
      <c r="V40" s="75">
        <f>MIN(V8:V37)</f>
        <v>-1.4129</v>
      </c>
      <c r="W40" s="74"/>
      <c r="X40" s="75">
        <f>MIN(X8:X37)</f>
        <v>1.0938000000000001</v>
      </c>
      <c r="Y40" s="74"/>
      <c r="Z40" s="75">
        <f>MIN(Z8:Z37)</f>
        <v>-30.226800000000001</v>
      </c>
      <c r="AA40" s="76"/>
    </row>
    <row r="41" spans="1:27" ht="15" thickBot="1" x14ac:dyDescent="0.35">
      <c r="A41" s="77" t="s">
        <v>29</v>
      </c>
      <c r="B41" s="78"/>
      <c r="C41" s="78"/>
      <c r="D41" s="79">
        <f>MAX(D8:D37)</f>
        <v>17.819099999999999</v>
      </c>
      <c r="E41" s="78"/>
      <c r="F41" s="79">
        <f>MAX(F8:F37)</f>
        <v>10.581099999999999</v>
      </c>
      <c r="G41" s="78"/>
      <c r="H41" s="79">
        <f>MAX(H8:H37)</f>
        <v>24.184200000000001</v>
      </c>
      <c r="I41" s="78"/>
      <c r="J41" s="79">
        <f>MAX(J8:J37)</f>
        <v>103.2175</v>
      </c>
      <c r="K41" s="78"/>
      <c r="L41" s="79">
        <f>MAX(L8:L37)</f>
        <v>49.111699999999999</v>
      </c>
      <c r="M41" s="78"/>
      <c r="N41" s="79">
        <f>MAX(N8:N37)</f>
        <v>21.529</v>
      </c>
      <c r="O41" s="78"/>
      <c r="P41" s="79">
        <f>MAX(P8:P37)</f>
        <v>13.0707</v>
      </c>
      <c r="Q41" s="78"/>
      <c r="R41" s="79">
        <f>MAX(R8:R37)</f>
        <v>8.2108000000000008</v>
      </c>
      <c r="S41" s="78"/>
      <c r="T41" s="79">
        <f>MAX(T8:T37)</f>
        <v>11.2674</v>
      </c>
      <c r="U41" s="78"/>
      <c r="V41" s="79">
        <f>MAX(V8:V37)</f>
        <v>10.9549</v>
      </c>
      <c r="W41" s="78"/>
      <c r="X41" s="79">
        <f>MAX(X8:X37)</f>
        <v>9.6562999999999999</v>
      </c>
      <c r="Y41" s="78"/>
      <c r="Z41" s="79">
        <f>MAX(Z8:Z37)</f>
        <v>9.3877000000000006</v>
      </c>
      <c r="AA41" s="80"/>
    </row>
    <row r="42" spans="1:27" x14ac:dyDescent="0.3">
      <c r="A42" s="112" t="s">
        <v>434</v>
      </c>
    </row>
    <row r="43" spans="1:27" x14ac:dyDescent="0.3">
      <c r="A43" s="14" t="s">
        <v>340</v>
      </c>
    </row>
  </sheetData>
  <sheetProtection algorithmName="SHA-512" hashValue="alg5z0q+MeF3fLtakvbEOdxdhXo/0qBbZ2zTxNnh86eRugMmMr+RX5sCaTDOMNMIiIKd7dtzNW40+DPzFOMRsQ==" saltValue="a2MgiXX8wxN9zVtRIk8ex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817CF145-E563-4F08-8D98-9208F140BF2E}"/>
  </hyperlink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3A7CD4-A753-4E9E-A23A-0236D1931AEA}">
  <dimension ref="A1:AA4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1678</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1589</v>
      </c>
      <c r="B8" s="64">
        <f>VLOOKUP($A8,'Return Data'!$B$7:$R$1700,3,0)</f>
        <v>44026</v>
      </c>
      <c r="C8" s="65">
        <f>VLOOKUP($A8,'Return Data'!$B$7:$R$1700,4,0)</f>
        <v>409.17430000000002</v>
      </c>
      <c r="D8" s="65">
        <f>VLOOKUP($A8,'Return Data'!$B$7:$R$1700,5,0)</f>
        <v>6.1471999999999998</v>
      </c>
      <c r="E8" s="66">
        <f t="shared" ref="E8:E37" si="0">RANK(D8,D$8:D$37,0)</f>
        <v>4</v>
      </c>
      <c r="F8" s="65">
        <f>VLOOKUP($A8,'Return Data'!$B$7:$R$1700,6,0)</f>
        <v>2.7528000000000001</v>
      </c>
      <c r="G8" s="66">
        <f t="shared" ref="G8:G37" si="1">RANK(F8,F$8:F$37,0)</f>
        <v>16</v>
      </c>
      <c r="H8" s="65">
        <f>VLOOKUP($A8,'Return Data'!$B$7:$R$1700,7,0)</f>
        <v>8.3475000000000001</v>
      </c>
      <c r="I8" s="66">
        <f t="shared" ref="I8:I37" si="2">RANK(H8,H$8:H$37,0)</f>
        <v>5</v>
      </c>
      <c r="J8" s="65">
        <f>VLOOKUP($A8,'Return Data'!$B$7:$R$1700,8,0)</f>
        <v>11.229900000000001</v>
      </c>
      <c r="K8" s="66">
        <f t="shared" ref="K8:K37" si="3">RANK(J8,J$8:J$37,0)</f>
        <v>5</v>
      </c>
      <c r="L8" s="65">
        <f>VLOOKUP($A8,'Return Data'!$B$7:$R$1700,9,0)</f>
        <v>12.655900000000001</v>
      </c>
      <c r="M8" s="66">
        <f t="shared" ref="M8:M37" si="4">RANK(L8,L$8:L$37,0)</f>
        <v>4</v>
      </c>
      <c r="N8" s="65">
        <f>VLOOKUP($A8,'Return Data'!$B$7:$R$1700,10,0)</f>
        <v>11.794</v>
      </c>
      <c r="O8" s="66">
        <f t="shared" ref="O8:O37" si="5">RANK(N8,N$8:N$37,0)</f>
        <v>2</v>
      </c>
      <c r="P8" s="65">
        <f>VLOOKUP($A8,'Return Data'!$B$7:$R$1700,11,0)</f>
        <v>8.4223999999999997</v>
      </c>
      <c r="Q8" s="66">
        <f t="shared" ref="Q8:Q16" si="6">RANK(P8,P$8:P$37,0)</f>
        <v>2</v>
      </c>
      <c r="R8" s="65">
        <f>VLOOKUP($A8,'Return Data'!$B$7:$R$1700,12,0)</f>
        <v>7.9157000000000002</v>
      </c>
      <c r="S8" s="66">
        <f t="shared" ref="S8:S16" si="7">RANK(R8,R$8:R$37,0)</f>
        <v>1</v>
      </c>
      <c r="T8" s="65">
        <f>VLOOKUP($A8,'Return Data'!$B$7:$R$1700,13,0)</f>
        <v>8.1689000000000007</v>
      </c>
      <c r="U8" s="66">
        <f t="shared" ref="U8:U16" si="8">RANK(T8,T$8:T$37,0)</f>
        <v>3</v>
      </c>
      <c r="V8" s="65">
        <f>VLOOKUP($A8,'Return Data'!$B$7:$R$1700,17,0)</f>
        <v>8.4370999999999992</v>
      </c>
      <c r="W8" s="66">
        <f>RANK(V8,V$8:V$37,0)</f>
        <v>2</v>
      </c>
      <c r="X8" s="65">
        <f>VLOOKUP($A8,'Return Data'!$B$7:$R$1700,14,0)</f>
        <v>7.8285999999999998</v>
      </c>
      <c r="Y8" s="66">
        <f>RANK(X8,X$8:X$37,0)</f>
        <v>2</v>
      </c>
      <c r="Z8" s="65">
        <f>VLOOKUP($A8,'Return Data'!$B$7:$R$1700,16,0)</f>
        <v>7.8228</v>
      </c>
      <c r="AA8" s="67">
        <f t="shared" ref="AA8:AA37" si="9">RANK(Z8,Z$8:Z$37,0)</f>
        <v>8</v>
      </c>
    </row>
    <row r="9" spans="1:27" x14ac:dyDescent="0.3">
      <c r="A9" s="63" t="s">
        <v>1591</v>
      </c>
      <c r="B9" s="64">
        <f>VLOOKUP($A9,'Return Data'!$B$7:$R$1700,3,0)</f>
        <v>44026</v>
      </c>
      <c r="C9" s="65">
        <f>VLOOKUP($A9,'Return Data'!$B$7:$R$1700,4,0)</f>
        <v>11.389099999999999</v>
      </c>
      <c r="D9" s="65">
        <f>VLOOKUP($A9,'Return Data'!$B$7:$R$1700,5,0)</f>
        <v>-0.64100000000000001</v>
      </c>
      <c r="E9" s="66">
        <f t="shared" si="0"/>
        <v>23</v>
      </c>
      <c r="F9" s="65">
        <f>VLOOKUP($A9,'Return Data'!$B$7:$R$1700,6,0)</f>
        <v>1.7629999999999999</v>
      </c>
      <c r="G9" s="66">
        <f t="shared" si="1"/>
        <v>21</v>
      </c>
      <c r="H9" s="65">
        <f>VLOOKUP($A9,'Return Data'!$B$7:$R$1700,7,0)</f>
        <v>5.6374000000000004</v>
      </c>
      <c r="I9" s="66">
        <f t="shared" si="2"/>
        <v>10</v>
      </c>
      <c r="J9" s="65">
        <f>VLOOKUP($A9,'Return Data'!$B$7:$R$1700,8,0)</f>
        <v>6.9546000000000001</v>
      </c>
      <c r="K9" s="66">
        <f t="shared" si="3"/>
        <v>11</v>
      </c>
      <c r="L9" s="65">
        <f>VLOOKUP($A9,'Return Data'!$B$7:$R$1700,9,0)</f>
        <v>7.7742000000000004</v>
      </c>
      <c r="M9" s="66">
        <f t="shared" si="4"/>
        <v>11</v>
      </c>
      <c r="N9" s="65">
        <f>VLOOKUP($A9,'Return Data'!$B$7:$R$1700,10,0)</f>
        <v>6.9580000000000002</v>
      </c>
      <c r="O9" s="66">
        <f t="shared" si="5"/>
        <v>23</v>
      </c>
      <c r="P9" s="65">
        <f>VLOOKUP($A9,'Return Data'!$B$7:$R$1700,11,0)</f>
        <v>6.0945999999999998</v>
      </c>
      <c r="Q9" s="66">
        <f t="shared" si="6"/>
        <v>16</v>
      </c>
      <c r="R9" s="65">
        <f>VLOOKUP($A9,'Return Data'!$B$7:$R$1700,12,0)</f>
        <v>6.1897000000000002</v>
      </c>
      <c r="S9" s="66">
        <f t="shared" si="7"/>
        <v>13</v>
      </c>
      <c r="T9" s="65">
        <f>VLOOKUP($A9,'Return Data'!$B$7:$R$1700,13,0)</f>
        <v>6.6260000000000003</v>
      </c>
      <c r="U9" s="66">
        <f t="shared" si="8"/>
        <v>12</v>
      </c>
      <c r="V9" s="65"/>
      <c r="W9" s="66"/>
      <c r="X9" s="65"/>
      <c r="Y9" s="66"/>
      <c r="Z9" s="65">
        <f>VLOOKUP($A9,'Return Data'!$B$7:$R$1700,16,0)</f>
        <v>7.3091999999999997</v>
      </c>
      <c r="AA9" s="67">
        <f t="shared" si="9"/>
        <v>17</v>
      </c>
    </row>
    <row r="10" spans="1:27" x14ac:dyDescent="0.3">
      <c r="A10" s="63" t="s">
        <v>1592</v>
      </c>
      <c r="B10" s="64">
        <f>VLOOKUP($A10,'Return Data'!$B$7:$R$1700,3,0)</f>
        <v>44026</v>
      </c>
      <c r="C10" s="65">
        <f>VLOOKUP($A10,'Return Data'!$B$7:$R$1700,4,0)</f>
        <v>1165.2968000000001</v>
      </c>
      <c r="D10" s="65">
        <f>VLOOKUP($A10,'Return Data'!$B$7:$R$1700,5,0)</f>
        <v>1.6538999999999999</v>
      </c>
      <c r="E10" s="66">
        <f t="shared" si="0"/>
        <v>18</v>
      </c>
      <c r="F10" s="65">
        <f>VLOOKUP($A10,'Return Data'!$B$7:$R$1700,6,0)</f>
        <v>1.7035</v>
      </c>
      <c r="G10" s="66">
        <f t="shared" si="1"/>
        <v>23</v>
      </c>
      <c r="H10" s="65">
        <f>VLOOKUP($A10,'Return Data'!$B$7:$R$1700,7,0)</f>
        <v>3.6839</v>
      </c>
      <c r="I10" s="66">
        <f t="shared" si="2"/>
        <v>25</v>
      </c>
      <c r="J10" s="65">
        <f>VLOOKUP($A10,'Return Data'!$B$7:$R$1700,8,0)</f>
        <v>4.5533000000000001</v>
      </c>
      <c r="K10" s="66">
        <f t="shared" si="3"/>
        <v>24</v>
      </c>
      <c r="L10" s="65">
        <f>VLOOKUP($A10,'Return Data'!$B$7:$R$1700,9,0)</f>
        <v>4.8840000000000003</v>
      </c>
      <c r="M10" s="66">
        <f t="shared" si="4"/>
        <v>24</v>
      </c>
      <c r="N10" s="65">
        <f>VLOOKUP($A10,'Return Data'!$B$7:$R$1700,10,0)</f>
        <v>7.0907999999999998</v>
      </c>
      <c r="O10" s="66">
        <f t="shared" si="5"/>
        <v>20</v>
      </c>
      <c r="P10" s="65">
        <f>VLOOKUP($A10,'Return Data'!$B$7:$R$1700,11,0)</f>
        <v>6.2051999999999996</v>
      </c>
      <c r="Q10" s="66">
        <f t="shared" si="6"/>
        <v>13</v>
      </c>
      <c r="R10" s="65">
        <f>VLOOKUP($A10,'Return Data'!$B$7:$R$1700,12,0)</f>
        <v>6.1238000000000001</v>
      </c>
      <c r="S10" s="66">
        <f t="shared" si="7"/>
        <v>14</v>
      </c>
      <c r="T10" s="65">
        <f>VLOOKUP($A10,'Return Data'!$B$7:$R$1700,13,0)</f>
        <v>6.5574000000000003</v>
      </c>
      <c r="U10" s="66">
        <f t="shared" si="8"/>
        <v>13</v>
      </c>
      <c r="V10" s="65">
        <f>VLOOKUP($A10,'Return Data'!$B$7:$R$1700,17,0)</f>
        <v>7.3352000000000004</v>
      </c>
      <c r="W10" s="66">
        <f t="shared" ref="W10:W15" si="10">RANK(V10,V$8:V$37,0)</f>
        <v>8</v>
      </c>
      <c r="X10" s="65"/>
      <c r="Y10" s="66"/>
      <c r="Z10" s="65">
        <f>VLOOKUP($A10,'Return Data'!$B$7:$R$1700,16,0)</f>
        <v>7.4805999999999999</v>
      </c>
      <c r="AA10" s="67">
        <f t="shared" si="9"/>
        <v>14</v>
      </c>
    </row>
    <row r="11" spans="1:27" x14ac:dyDescent="0.3">
      <c r="A11" s="63" t="s">
        <v>1595</v>
      </c>
      <c r="B11" s="64">
        <f>VLOOKUP($A11,'Return Data'!$B$7:$R$1700,3,0)</f>
        <v>44026</v>
      </c>
      <c r="C11" s="65">
        <f>VLOOKUP($A11,'Return Data'!$B$7:$R$1700,4,0)</f>
        <v>2462.9094</v>
      </c>
      <c r="D11" s="65">
        <f>VLOOKUP($A11,'Return Data'!$B$7:$R$1700,5,0)</f>
        <v>-1.2522</v>
      </c>
      <c r="E11" s="66">
        <f t="shared" si="0"/>
        <v>25</v>
      </c>
      <c r="F11" s="65">
        <f>VLOOKUP($A11,'Return Data'!$B$7:$R$1700,6,0)</f>
        <v>1.4756</v>
      </c>
      <c r="G11" s="66">
        <f t="shared" si="1"/>
        <v>25</v>
      </c>
      <c r="H11" s="65">
        <f>VLOOKUP($A11,'Return Data'!$B$7:$R$1700,7,0)</f>
        <v>3.8357000000000001</v>
      </c>
      <c r="I11" s="66">
        <f t="shared" si="2"/>
        <v>23</v>
      </c>
      <c r="J11" s="65">
        <f>VLOOKUP($A11,'Return Data'!$B$7:$R$1700,8,0)</f>
        <v>5.4622999999999999</v>
      </c>
      <c r="K11" s="66">
        <f t="shared" si="3"/>
        <v>20</v>
      </c>
      <c r="L11" s="65">
        <f>VLOOKUP($A11,'Return Data'!$B$7:$R$1700,9,0)</f>
        <v>5.6611000000000002</v>
      </c>
      <c r="M11" s="66">
        <f t="shared" si="4"/>
        <v>22</v>
      </c>
      <c r="N11" s="65">
        <f>VLOOKUP($A11,'Return Data'!$B$7:$R$1700,10,0)</f>
        <v>7.0942999999999996</v>
      </c>
      <c r="O11" s="66">
        <f t="shared" si="5"/>
        <v>19</v>
      </c>
      <c r="P11" s="65">
        <f>VLOOKUP($A11,'Return Data'!$B$7:$R$1700,11,0)</f>
        <v>6.0975999999999999</v>
      </c>
      <c r="Q11" s="66">
        <f t="shared" si="6"/>
        <v>15</v>
      </c>
      <c r="R11" s="65">
        <f>VLOOKUP($A11,'Return Data'!$B$7:$R$1700,12,0)</f>
        <v>6.0308999999999999</v>
      </c>
      <c r="S11" s="66">
        <f t="shared" si="7"/>
        <v>16</v>
      </c>
      <c r="T11" s="65">
        <f>VLOOKUP($A11,'Return Data'!$B$7:$R$1700,13,0)</f>
        <v>6.5340999999999996</v>
      </c>
      <c r="U11" s="66">
        <f t="shared" si="8"/>
        <v>14</v>
      </c>
      <c r="V11" s="65">
        <f>VLOOKUP($A11,'Return Data'!$B$7:$R$1700,17,0)</f>
        <v>7.2142999999999997</v>
      </c>
      <c r="W11" s="66">
        <f t="shared" si="10"/>
        <v>10</v>
      </c>
      <c r="X11" s="65">
        <f>VLOOKUP($A11,'Return Data'!$B$7:$R$1700,14,0)</f>
        <v>7.2519999999999998</v>
      </c>
      <c r="Y11" s="66">
        <f>RANK(X11,X$8:X$37,0)</f>
        <v>7</v>
      </c>
      <c r="Z11" s="65">
        <f>VLOOKUP($A11,'Return Data'!$B$7:$R$1700,16,0)</f>
        <v>7.7986000000000004</v>
      </c>
      <c r="AA11" s="67">
        <f t="shared" si="9"/>
        <v>10</v>
      </c>
    </row>
    <row r="12" spans="1:27" x14ac:dyDescent="0.3">
      <c r="A12" s="63" t="s">
        <v>1597</v>
      </c>
      <c r="B12" s="64">
        <f>VLOOKUP($A12,'Return Data'!$B$7:$R$1700,3,0)</f>
        <v>44026</v>
      </c>
      <c r="C12" s="65">
        <f>VLOOKUP($A12,'Return Data'!$B$7:$R$1700,4,0)</f>
        <v>2988.6314000000002</v>
      </c>
      <c r="D12" s="65">
        <f>VLOOKUP($A12,'Return Data'!$B$7:$R$1700,5,0)</f>
        <v>1.5316000000000001</v>
      </c>
      <c r="E12" s="66">
        <f t="shared" si="0"/>
        <v>19</v>
      </c>
      <c r="F12" s="65">
        <f>VLOOKUP($A12,'Return Data'!$B$7:$R$1700,6,0)</f>
        <v>1.7007000000000001</v>
      </c>
      <c r="G12" s="66">
        <f t="shared" si="1"/>
        <v>24</v>
      </c>
      <c r="H12" s="65">
        <f>VLOOKUP($A12,'Return Data'!$B$7:$R$1700,7,0)</f>
        <v>3.9287000000000001</v>
      </c>
      <c r="I12" s="66">
        <f t="shared" si="2"/>
        <v>21</v>
      </c>
      <c r="J12" s="65">
        <f>VLOOKUP($A12,'Return Data'!$B$7:$R$1700,8,0)</f>
        <v>5.4317000000000002</v>
      </c>
      <c r="K12" s="66">
        <f t="shared" si="3"/>
        <v>21</v>
      </c>
      <c r="L12" s="65">
        <f>VLOOKUP($A12,'Return Data'!$B$7:$R$1700,9,0)</f>
        <v>6.7210000000000001</v>
      </c>
      <c r="M12" s="66">
        <f t="shared" si="4"/>
        <v>15</v>
      </c>
      <c r="N12" s="65">
        <f>VLOOKUP($A12,'Return Data'!$B$7:$R$1700,10,0)</f>
        <v>7.0331999999999999</v>
      </c>
      <c r="O12" s="66">
        <f t="shared" si="5"/>
        <v>21</v>
      </c>
      <c r="P12" s="65">
        <f>VLOOKUP($A12,'Return Data'!$B$7:$R$1700,11,0)</f>
        <v>5.9149000000000003</v>
      </c>
      <c r="Q12" s="66">
        <f t="shared" si="6"/>
        <v>18</v>
      </c>
      <c r="R12" s="65">
        <f>VLOOKUP($A12,'Return Data'!$B$7:$R$1700,12,0)</f>
        <v>5.7996999999999996</v>
      </c>
      <c r="S12" s="66">
        <f t="shared" si="7"/>
        <v>19</v>
      </c>
      <c r="T12" s="65">
        <f>VLOOKUP($A12,'Return Data'!$B$7:$R$1700,13,0)</f>
        <v>6.0909000000000004</v>
      </c>
      <c r="U12" s="66">
        <f t="shared" si="8"/>
        <v>18</v>
      </c>
      <c r="V12" s="65">
        <f>VLOOKUP($A12,'Return Data'!$B$7:$R$1700,17,0)</f>
        <v>6.3941999999999997</v>
      </c>
      <c r="W12" s="66">
        <f t="shared" si="10"/>
        <v>13</v>
      </c>
      <c r="X12" s="65">
        <f>VLOOKUP($A12,'Return Data'!$B$7:$R$1700,14,0)</f>
        <v>6.1516999999999999</v>
      </c>
      <c r="Y12" s="66">
        <f>RANK(X12,X$8:X$37,0)</f>
        <v>12</v>
      </c>
      <c r="Z12" s="65">
        <f>VLOOKUP($A12,'Return Data'!$B$7:$R$1700,16,0)</f>
        <v>7.5903</v>
      </c>
      <c r="AA12" s="67">
        <f t="shared" si="9"/>
        <v>13</v>
      </c>
    </row>
    <row r="13" spans="1:27" x14ac:dyDescent="0.3">
      <c r="A13" s="63" t="s">
        <v>1599</v>
      </c>
      <c r="B13" s="64">
        <f>VLOOKUP($A13,'Return Data'!$B$7:$R$1700,3,0)</f>
        <v>44026</v>
      </c>
      <c r="C13" s="65">
        <f>VLOOKUP($A13,'Return Data'!$B$7:$R$1700,4,0)</f>
        <v>2647.7332000000001</v>
      </c>
      <c r="D13" s="65">
        <f>VLOOKUP($A13,'Return Data'!$B$7:$R$1700,5,0)</f>
        <v>-3.3868</v>
      </c>
      <c r="E13" s="66">
        <f t="shared" si="0"/>
        <v>28</v>
      </c>
      <c r="F13" s="65">
        <f>VLOOKUP($A13,'Return Data'!$B$7:$R$1700,6,0)</f>
        <v>0.93610000000000004</v>
      </c>
      <c r="G13" s="66">
        <f t="shared" si="1"/>
        <v>27</v>
      </c>
      <c r="H13" s="65">
        <f>VLOOKUP($A13,'Return Data'!$B$7:$R$1700,7,0)</f>
        <v>3.1257999999999999</v>
      </c>
      <c r="I13" s="66">
        <f t="shared" si="2"/>
        <v>26</v>
      </c>
      <c r="J13" s="65">
        <f>VLOOKUP($A13,'Return Data'!$B$7:$R$1700,8,0)</f>
        <v>4.2892999999999999</v>
      </c>
      <c r="K13" s="66">
        <f t="shared" si="3"/>
        <v>26</v>
      </c>
      <c r="L13" s="65">
        <f>VLOOKUP($A13,'Return Data'!$B$7:$R$1700,9,0)</f>
        <v>4.7695999999999996</v>
      </c>
      <c r="M13" s="66">
        <f t="shared" si="4"/>
        <v>26</v>
      </c>
      <c r="N13" s="65">
        <f>VLOOKUP($A13,'Return Data'!$B$7:$R$1700,10,0)</f>
        <v>7.1005000000000003</v>
      </c>
      <c r="O13" s="66">
        <f t="shared" si="5"/>
        <v>18</v>
      </c>
      <c r="P13" s="65">
        <f>VLOOKUP($A13,'Return Data'!$B$7:$R$1700,11,0)</f>
        <v>5.9260999999999999</v>
      </c>
      <c r="Q13" s="66">
        <f t="shared" si="6"/>
        <v>17</v>
      </c>
      <c r="R13" s="65">
        <f>VLOOKUP($A13,'Return Data'!$B$7:$R$1700,12,0)</f>
        <v>5.8559000000000001</v>
      </c>
      <c r="S13" s="66">
        <f t="shared" si="7"/>
        <v>18</v>
      </c>
      <c r="T13" s="65">
        <f>VLOOKUP($A13,'Return Data'!$B$7:$R$1700,13,0)</f>
        <v>6.3244999999999996</v>
      </c>
      <c r="U13" s="66">
        <f t="shared" si="8"/>
        <v>17</v>
      </c>
      <c r="V13" s="65">
        <f>VLOOKUP($A13,'Return Data'!$B$7:$R$1700,17,0)</f>
        <v>5.9295999999999998</v>
      </c>
      <c r="W13" s="66">
        <f t="shared" si="10"/>
        <v>15</v>
      </c>
      <c r="X13" s="65">
        <f>VLOOKUP($A13,'Return Data'!$B$7:$R$1700,14,0)</f>
        <v>6.0434999999999999</v>
      </c>
      <c r="Y13" s="66">
        <f>RANK(X13,X$8:X$37,0)</f>
        <v>14</v>
      </c>
      <c r="Z13" s="65">
        <f>VLOOKUP($A13,'Return Data'!$B$7:$R$1700,16,0)</f>
        <v>7.2215999999999996</v>
      </c>
      <c r="AA13" s="67">
        <f t="shared" si="9"/>
        <v>18</v>
      </c>
    </row>
    <row r="14" spans="1:27" x14ac:dyDescent="0.3">
      <c r="A14" s="63" t="s">
        <v>1601</v>
      </c>
      <c r="B14" s="64">
        <f>VLOOKUP($A14,'Return Data'!$B$7:$R$1700,3,0)</f>
        <v>44026</v>
      </c>
      <c r="C14" s="65">
        <f>VLOOKUP($A14,'Return Data'!$B$7:$R$1700,4,0)</f>
        <v>2163.5462000000002</v>
      </c>
      <c r="D14" s="65">
        <f>VLOOKUP($A14,'Return Data'!$B$7:$R$1700,5,0)</f>
        <v>-3.8645999999999998</v>
      </c>
      <c r="E14" s="66">
        <f t="shared" si="0"/>
        <v>29</v>
      </c>
      <c r="F14" s="65">
        <f>VLOOKUP($A14,'Return Data'!$B$7:$R$1700,6,0)</f>
        <v>-5.2699999999999997E-2</v>
      </c>
      <c r="G14" s="66">
        <f t="shared" si="1"/>
        <v>29</v>
      </c>
      <c r="H14" s="65">
        <f>VLOOKUP($A14,'Return Data'!$B$7:$R$1700,7,0)</f>
        <v>1.5863</v>
      </c>
      <c r="I14" s="66">
        <f t="shared" si="2"/>
        <v>29</v>
      </c>
      <c r="J14" s="65">
        <f>VLOOKUP($A14,'Return Data'!$B$7:$R$1700,8,0)</f>
        <v>3.8391999999999999</v>
      </c>
      <c r="K14" s="66">
        <f t="shared" si="3"/>
        <v>27</v>
      </c>
      <c r="L14" s="65">
        <f>VLOOKUP($A14,'Return Data'!$B$7:$R$1700,9,0)</f>
        <v>5.0243000000000002</v>
      </c>
      <c r="M14" s="66">
        <f t="shared" si="4"/>
        <v>23</v>
      </c>
      <c r="N14" s="65">
        <f>VLOOKUP($A14,'Return Data'!$B$7:$R$1700,10,0)</f>
        <v>5.7233000000000001</v>
      </c>
      <c r="O14" s="66">
        <f t="shared" si="5"/>
        <v>25</v>
      </c>
      <c r="P14" s="65">
        <f>VLOOKUP($A14,'Return Data'!$B$7:$R$1700,11,0)</f>
        <v>5.1344000000000003</v>
      </c>
      <c r="Q14" s="66">
        <f t="shared" si="6"/>
        <v>24</v>
      </c>
      <c r="R14" s="65">
        <f>VLOOKUP($A14,'Return Data'!$B$7:$R$1700,12,0)</f>
        <v>4.9904999999999999</v>
      </c>
      <c r="S14" s="66">
        <f t="shared" si="7"/>
        <v>24</v>
      </c>
      <c r="T14" s="65">
        <f>VLOOKUP($A14,'Return Data'!$B$7:$R$1700,13,0)</f>
        <v>5.3493000000000004</v>
      </c>
      <c r="U14" s="66">
        <f t="shared" si="8"/>
        <v>23</v>
      </c>
      <c r="V14" s="65">
        <f>VLOOKUP($A14,'Return Data'!$B$7:$R$1700,17,0)</f>
        <v>6.1510999999999996</v>
      </c>
      <c r="W14" s="66">
        <f t="shared" si="10"/>
        <v>14</v>
      </c>
      <c r="X14" s="65">
        <f>VLOOKUP($A14,'Return Data'!$B$7:$R$1700,14,0)</f>
        <v>6.0930999999999997</v>
      </c>
      <c r="Y14" s="66">
        <f>RANK(X14,X$8:X$37,0)</f>
        <v>13</v>
      </c>
      <c r="Z14" s="65">
        <f>VLOOKUP($A14,'Return Data'!$B$7:$R$1700,16,0)</f>
        <v>7.6986999999999997</v>
      </c>
      <c r="AA14" s="67">
        <f t="shared" si="9"/>
        <v>12</v>
      </c>
    </row>
    <row r="15" spans="1:27" x14ac:dyDescent="0.3">
      <c r="A15" s="63" t="s">
        <v>1604</v>
      </c>
      <c r="B15" s="64">
        <f>VLOOKUP($A15,'Return Data'!$B$7:$R$1700,3,0)</f>
        <v>44026</v>
      </c>
      <c r="C15" s="65">
        <f>VLOOKUP($A15,'Return Data'!$B$7:$R$1700,4,0)</f>
        <v>28.177199999999999</v>
      </c>
      <c r="D15" s="65">
        <f>VLOOKUP($A15,'Return Data'!$B$7:$R$1700,5,0)</f>
        <v>15.5511</v>
      </c>
      <c r="E15" s="66">
        <f t="shared" si="0"/>
        <v>2</v>
      </c>
      <c r="F15" s="65">
        <f>VLOOKUP($A15,'Return Data'!$B$7:$R$1700,6,0)</f>
        <v>9.7905999999999995</v>
      </c>
      <c r="G15" s="66">
        <f t="shared" si="1"/>
        <v>2</v>
      </c>
      <c r="H15" s="65">
        <f>VLOOKUP($A15,'Return Data'!$B$7:$R$1700,7,0)</f>
        <v>12.316599999999999</v>
      </c>
      <c r="I15" s="66">
        <f t="shared" si="2"/>
        <v>2</v>
      </c>
      <c r="J15" s="65">
        <f>VLOOKUP($A15,'Return Data'!$B$7:$R$1700,8,0)</f>
        <v>11.6547</v>
      </c>
      <c r="K15" s="66">
        <f t="shared" si="3"/>
        <v>3</v>
      </c>
      <c r="L15" s="65">
        <f>VLOOKUP($A15,'Return Data'!$B$7:$R$1700,9,0)</f>
        <v>12.279</v>
      </c>
      <c r="M15" s="66">
        <f t="shared" si="4"/>
        <v>5</v>
      </c>
      <c r="N15" s="65">
        <f>VLOOKUP($A15,'Return Data'!$B$7:$R$1700,10,0)</f>
        <v>9.1264000000000003</v>
      </c>
      <c r="O15" s="66">
        <f t="shared" si="5"/>
        <v>6</v>
      </c>
      <c r="P15" s="65">
        <f>VLOOKUP($A15,'Return Data'!$B$7:$R$1700,11,0)</f>
        <v>-0.1053</v>
      </c>
      <c r="Q15" s="66">
        <f t="shared" si="6"/>
        <v>29</v>
      </c>
      <c r="R15" s="65">
        <f>VLOOKUP($A15,'Return Data'!$B$7:$R$1700,12,0)</f>
        <v>2.9679000000000002</v>
      </c>
      <c r="S15" s="66">
        <f t="shared" si="7"/>
        <v>26</v>
      </c>
      <c r="T15" s="65">
        <f>VLOOKUP($A15,'Return Data'!$B$7:$R$1700,13,0)</f>
        <v>4.5669000000000004</v>
      </c>
      <c r="U15" s="66">
        <f t="shared" si="8"/>
        <v>24</v>
      </c>
      <c r="V15" s="65">
        <f>VLOOKUP($A15,'Return Data'!$B$7:$R$1700,17,0)</f>
        <v>7.0740999999999996</v>
      </c>
      <c r="W15" s="66">
        <f t="shared" si="10"/>
        <v>11</v>
      </c>
      <c r="X15" s="65">
        <f>VLOOKUP($A15,'Return Data'!$B$7:$R$1700,14,0)</f>
        <v>7.2653999999999996</v>
      </c>
      <c r="Y15" s="66">
        <f>RANK(X15,X$8:X$37,0)</f>
        <v>6</v>
      </c>
      <c r="Z15" s="65">
        <f>VLOOKUP($A15,'Return Data'!$B$7:$R$1700,16,0)</f>
        <v>8.5827000000000009</v>
      </c>
      <c r="AA15" s="67">
        <f t="shared" si="9"/>
        <v>1</v>
      </c>
    </row>
    <row r="16" spans="1:27" x14ac:dyDescent="0.3">
      <c r="A16" s="63" t="s">
        <v>1607</v>
      </c>
      <c r="B16" s="64">
        <f>VLOOKUP($A16,'Return Data'!$B$7:$R$1700,3,0)</f>
        <v>44026</v>
      </c>
      <c r="C16" s="65">
        <f>VLOOKUP($A16,'Return Data'!$B$7:$R$1700,4,0)</f>
        <v>11.5063</v>
      </c>
      <c r="D16" s="65">
        <f>VLOOKUP($A16,'Return Data'!$B$7:$R$1700,5,0)</f>
        <v>5.3935000000000004</v>
      </c>
      <c r="E16" s="66">
        <f t="shared" si="0"/>
        <v>6</v>
      </c>
      <c r="F16" s="65">
        <f>VLOOKUP($A16,'Return Data'!$B$7:$R$1700,6,0)</f>
        <v>4.9988999999999999</v>
      </c>
      <c r="G16" s="66">
        <f t="shared" si="1"/>
        <v>6</v>
      </c>
      <c r="H16" s="65">
        <f>VLOOKUP($A16,'Return Data'!$B$7:$R$1700,7,0)</f>
        <v>7.8061999999999996</v>
      </c>
      <c r="I16" s="66">
        <f t="shared" si="2"/>
        <v>6</v>
      </c>
      <c r="J16" s="65">
        <f>VLOOKUP($A16,'Return Data'!$B$7:$R$1700,8,0)</f>
        <v>9.3688000000000002</v>
      </c>
      <c r="K16" s="66">
        <f t="shared" si="3"/>
        <v>7</v>
      </c>
      <c r="L16" s="65">
        <f>VLOOKUP($A16,'Return Data'!$B$7:$R$1700,9,0)</f>
        <v>9.8184000000000005</v>
      </c>
      <c r="M16" s="66">
        <f t="shared" si="4"/>
        <v>7</v>
      </c>
      <c r="N16" s="65">
        <f>VLOOKUP($A16,'Return Data'!$B$7:$R$1700,10,0)</f>
        <v>10.5265</v>
      </c>
      <c r="O16" s="66">
        <f t="shared" si="5"/>
        <v>3</v>
      </c>
      <c r="P16" s="65">
        <f>VLOOKUP($A16,'Return Data'!$B$7:$R$1700,11,0)</f>
        <v>8.0756999999999994</v>
      </c>
      <c r="Q16" s="66">
        <f t="shared" si="6"/>
        <v>3</v>
      </c>
      <c r="R16" s="65">
        <f>VLOOKUP($A16,'Return Data'!$B$7:$R$1700,12,0)</f>
        <v>7.3311000000000002</v>
      </c>
      <c r="S16" s="66">
        <f t="shared" si="7"/>
        <v>3</v>
      </c>
      <c r="T16" s="65">
        <f>VLOOKUP($A16,'Return Data'!$B$7:$R$1700,13,0)</f>
        <v>7.5488999999999997</v>
      </c>
      <c r="U16" s="66">
        <f t="shared" si="8"/>
        <v>5</v>
      </c>
      <c r="V16" s="65"/>
      <c r="W16" s="66"/>
      <c r="X16" s="65"/>
      <c r="Y16" s="66"/>
      <c r="Z16" s="65">
        <f>VLOOKUP($A16,'Return Data'!$B$7:$R$1700,16,0)</f>
        <v>8.0813000000000006</v>
      </c>
      <c r="AA16" s="67">
        <f t="shared" si="9"/>
        <v>5</v>
      </c>
    </row>
    <row r="17" spans="1:27" x14ac:dyDescent="0.3">
      <c r="A17" s="63" t="s">
        <v>1609</v>
      </c>
      <c r="B17" s="64">
        <f>VLOOKUP($A17,'Return Data'!$B$7:$R$1700,3,0)</f>
        <v>44026</v>
      </c>
      <c r="C17" s="65">
        <f>VLOOKUP($A17,'Return Data'!$B$7:$R$1700,4,0)</f>
        <v>1031.279</v>
      </c>
      <c r="D17" s="65">
        <f>VLOOKUP($A17,'Return Data'!$B$7:$R$1700,5,0)</f>
        <v>-1.6846000000000001</v>
      </c>
      <c r="E17" s="66">
        <f t="shared" si="0"/>
        <v>26</v>
      </c>
      <c r="F17" s="65">
        <f>VLOOKUP($A17,'Return Data'!$B$7:$R$1700,6,0)</f>
        <v>2.8986999999999998</v>
      </c>
      <c r="G17" s="66">
        <f t="shared" si="1"/>
        <v>15</v>
      </c>
      <c r="H17" s="65">
        <f>VLOOKUP($A17,'Return Data'!$B$7:$R$1700,7,0)</f>
        <v>5.7809999999999997</v>
      </c>
      <c r="I17" s="66">
        <f t="shared" si="2"/>
        <v>8</v>
      </c>
      <c r="J17" s="65">
        <f>VLOOKUP($A17,'Return Data'!$B$7:$R$1700,8,0)</f>
        <v>6.6510999999999996</v>
      </c>
      <c r="K17" s="66">
        <f t="shared" si="3"/>
        <v>12</v>
      </c>
      <c r="L17" s="65">
        <f>VLOOKUP($A17,'Return Data'!$B$7:$R$1700,9,0)</f>
        <v>7.1664000000000003</v>
      </c>
      <c r="M17" s="66">
        <f t="shared" si="4"/>
        <v>13</v>
      </c>
      <c r="N17" s="65">
        <f>VLOOKUP($A17,'Return Data'!$B$7:$R$1700,10,0)</f>
        <v>8.1926000000000005</v>
      </c>
      <c r="O17" s="66">
        <f t="shared" si="5"/>
        <v>13</v>
      </c>
      <c r="P17" s="65"/>
      <c r="Q17" s="66"/>
      <c r="R17" s="65"/>
      <c r="S17" s="66"/>
      <c r="T17" s="65"/>
      <c r="U17" s="66"/>
      <c r="V17" s="65"/>
      <c r="W17" s="66"/>
      <c r="X17" s="65"/>
      <c r="Y17" s="66"/>
      <c r="Z17" s="65">
        <f>VLOOKUP($A17,'Return Data'!$B$7:$R$1700,16,0)</f>
        <v>6.8364000000000003</v>
      </c>
      <c r="AA17" s="67">
        <f t="shared" si="9"/>
        <v>21</v>
      </c>
    </row>
    <row r="18" spans="1:27" x14ac:dyDescent="0.3">
      <c r="A18" s="63" t="s">
        <v>1610</v>
      </c>
      <c r="B18" s="64">
        <f>VLOOKUP($A18,'Return Data'!$B$7:$R$1700,3,0)</f>
        <v>44026</v>
      </c>
      <c r="C18" s="65">
        <f>VLOOKUP($A18,'Return Data'!$B$7:$R$1700,4,0)</f>
        <v>20.8413</v>
      </c>
      <c r="D18" s="65">
        <f>VLOOKUP($A18,'Return Data'!$B$7:$R$1700,5,0)</f>
        <v>4.0285000000000002</v>
      </c>
      <c r="E18" s="66">
        <f t="shared" si="0"/>
        <v>9</v>
      </c>
      <c r="F18" s="65">
        <f>VLOOKUP($A18,'Return Data'!$B$7:$R$1700,6,0)</f>
        <v>6.1337999999999999</v>
      </c>
      <c r="G18" s="66">
        <f t="shared" si="1"/>
        <v>4</v>
      </c>
      <c r="H18" s="65">
        <f>VLOOKUP($A18,'Return Data'!$B$7:$R$1700,7,0)</f>
        <v>10.906000000000001</v>
      </c>
      <c r="I18" s="66">
        <f t="shared" si="2"/>
        <v>3</v>
      </c>
      <c r="J18" s="65">
        <f>VLOOKUP($A18,'Return Data'!$B$7:$R$1700,8,0)</f>
        <v>11.2317</v>
      </c>
      <c r="K18" s="66">
        <f t="shared" si="3"/>
        <v>4</v>
      </c>
      <c r="L18" s="65">
        <f>VLOOKUP($A18,'Return Data'!$B$7:$R$1700,9,0)</f>
        <v>13.1256</v>
      </c>
      <c r="M18" s="66">
        <f t="shared" si="4"/>
        <v>3</v>
      </c>
      <c r="N18" s="65">
        <f>VLOOKUP($A18,'Return Data'!$B$7:$R$1700,10,0)</f>
        <v>9.0976999999999997</v>
      </c>
      <c r="O18" s="66">
        <f t="shared" si="5"/>
        <v>7</v>
      </c>
      <c r="P18" s="65">
        <f>VLOOKUP($A18,'Return Data'!$B$7:$R$1700,11,0)</f>
        <v>7.3540000000000001</v>
      </c>
      <c r="Q18" s="66">
        <f t="shared" ref="Q18:Q37" si="11">RANK(P18,P$8:P$37,0)</f>
        <v>9</v>
      </c>
      <c r="R18" s="65">
        <f>VLOOKUP($A18,'Return Data'!$B$7:$R$1700,12,0)</f>
        <v>7.5681000000000003</v>
      </c>
      <c r="S18" s="66">
        <f t="shared" ref="S18:S25" si="12">RANK(R18,R$8:R$37,0)</f>
        <v>2</v>
      </c>
      <c r="T18" s="65">
        <f>VLOOKUP($A18,'Return Data'!$B$7:$R$1700,13,0)</f>
        <v>7.8061999999999996</v>
      </c>
      <c r="U18" s="66">
        <f t="shared" ref="U18:U25" si="13">RANK(T18,T$8:T$37,0)</f>
        <v>4</v>
      </c>
      <c r="V18" s="65">
        <f>VLOOKUP($A18,'Return Data'!$B$7:$R$1700,17,0)</f>
        <v>8.0873000000000008</v>
      </c>
      <c r="W18" s="66">
        <f>RANK(V18,V$8:V$37,0)</f>
        <v>3</v>
      </c>
      <c r="X18" s="65">
        <f>VLOOKUP($A18,'Return Data'!$B$7:$R$1700,14,0)</f>
        <v>7.5366999999999997</v>
      </c>
      <c r="Y18" s="66">
        <f>RANK(X18,X$8:X$37,0)</f>
        <v>4</v>
      </c>
      <c r="Z18" s="65">
        <f>VLOOKUP($A18,'Return Data'!$B$7:$R$1700,16,0)</f>
        <v>8.3041999999999998</v>
      </c>
      <c r="AA18" s="67">
        <f t="shared" si="9"/>
        <v>4</v>
      </c>
    </row>
    <row r="19" spans="1:27" x14ac:dyDescent="0.3">
      <c r="A19" s="63" t="s">
        <v>1612</v>
      </c>
      <c r="B19" s="64">
        <f>VLOOKUP($A19,'Return Data'!$B$7:$R$1700,3,0)</f>
        <v>44026</v>
      </c>
      <c r="C19" s="65">
        <f>VLOOKUP($A19,'Return Data'!$B$7:$R$1700,4,0)</f>
        <v>2102.3380000000002</v>
      </c>
      <c r="D19" s="65">
        <f>VLOOKUP($A19,'Return Data'!$B$7:$R$1700,5,0)</f>
        <v>17.418500000000002</v>
      </c>
      <c r="E19" s="66">
        <f t="shared" si="0"/>
        <v>1</v>
      </c>
      <c r="F19" s="65">
        <f>VLOOKUP($A19,'Return Data'!$B$7:$R$1700,6,0)</f>
        <v>6.4253</v>
      </c>
      <c r="G19" s="66">
        <f t="shared" si="1"/>
        <v>3</v>
      </c>
      <c r="H19" s="65">
        <f>VLOOKUP($A19,'Return Data'!$B$7:$R$1700,7,0)</f>
        <v>10.0242</v>
      </c>
      <c r="I19" s="66">
        <f t="shared" si="2"/>
        <v>4</v>
      </c>
      <c r="J19" s="65">
        <f>VLOOKUP($A19,'Return Data'!$B$7:$R$1700,8,0)</f>
        <v>9.5465</v>
      </c>
      <c r="K19" s="66">
        <f t="shared" si="3"/>
        <v>6</v>
      </c>
      <c r="L19" s="65">
        <f>VLOOKUP($A19,'Return Data'!$B$7:$R$1700,9,0)</f>
        <v>10.016400000000001</v>
      </c>
      <c r="M19" s="66">
        <f t="shared" si="4"/>
        <v>6</v>
      </c>
      <c r="N19" s="65">
        <f>VLOOKUP($A19,'Return Data'!$B$7:$R$1700,10,0)</f>
        <v>5.6311999999999998</v>
      </c>
      <c r="O19" s="66">
        <f t="shared" si="5"/>
        <v>26</v>
      </c>
      <c r="P19" s="65">
        <f>VLOOKUP($A19,'Return Data'!$B$7:$R$1700,11,0)</f>
        <v>5.1620999999999997</v>
      </c>
      <c r="Q19" s="66">
        <f t="shared" si="11"/>
        <v>23</v>
      </c>
      <c r="R19" s="65">
        <f>VLOOKUP($A19,'Return Data'!$B$7:$R$1700,12,0)</f>
        <v>5.7092000000000001</v>
      </c>
      <c r="S19" s="66">
        <f t="shared" si="12"/>
        <v>20</v>
      </c>
      <c r="T19" s="65">
        <f>VLOOKUP($A19,'Return Data'!$B$7:$R$1700,13,0)</f>
        <v>10.6713</v>
      </c>
      <c r="U19" s="66">
        <f t="shared" si="13"/>
        <v>2</v>
      </c>
      <c r="V19" s="65">
        <f>VLOOKUP($A19,'Return Data'!$B$7:$R$1700,17,0)</f>
        <v>6.5392000000000001</v>
      </c>
      <c r="W19" s="66">
        <f>RANK(V19,V$8:V$37,0)</f>
        <v>12</v>
      </c>
      <c r="X19" s="65">
        <f>VLOOKUP($A19,'Return Data'!$B$7:$R$1700,14,0)</f>
        <v>6.399</v>
      </c>
      <c r="Y19" s="66">
        <f>RANK(X19,X$8:X$37,0)</f>
        <v>11</v>
      </c>
      <c r="Z19" s="65">
        <f>VLOOKUP($A19,'Return Data'!$B$7:$R$1700,16,0)</f>
        <v>7.8201999999999998</v>
      </c>
      <c r="AA19" s="67">
        <f t="shared" si="9"/>
        <v>9</v>
      </c>
    </row>
    <row r="20" spans="1:27" x14ac:dyDescent="0.3">
      <c r="A20" s="63" t="s">
        <v>1615</v>
      </c>
      <c r="B20" s="64">
        <f>VLOOKUP($A20,'Return Data'!$B$7:$R$1700,3,0)</f>
        <v>44026</v>
      </c>
      <c r="C20" s="65">
        <f>VLOOKUP($A20,'Return Data'!$B$7:$R$1700,4,0)</f>
        <v>11.6387</v>
      </c>
      <c r="D20" s="65">
        <f>VLOOKUP($A20,'Return Data'!$B$7:$R$1700,5,0)</f>
        <v>3.45</v>
      </c>
      <c r="E20" s="66">
        <f t="shared" si="0"/>
        <v>12</v>
      </c>
      <c r="F20" s="65">
        <f>VLOOKUP($A20,'Return Data'!$B$7:$R$1700,6,0)</f>
        <v>3.2155999999999998</v>
      </c>
      <c r="G20" s="66">
        <f t="shared" si="1"/>
        <v>12</v>
      </c>
      <c r="H20" s="65">
        <f>VLOOKUP($A20,'Return Data'!$B$7:$R$1700,7,0)</f>
        <v>4.4390999999999998</v>
      </c>
      <c r="I20" s="66">
        <f t="shared" si="2"/>
        <v>16</v>
      </c>
      <c r="J20" s="65">
        <f>VLOOKUP($A20,'Return Data'!$B$7:$R$1700,8,0)</f>
        <v>5.6797000000000004</v>
      </c>
      <c r="K20" s="66">
        <f t="shared" si="3"/>
        <v>19</v>
      </c>
      <c r="L20" s="65">
        <f>VLOOKUP($A20,'Return Data'!$B$7:$R$1700,9,0)</f>
        <v>6.7133000000000003</v>
      </c>
      <c r="M20" s="66">
        <f t="shared" si="4"/>
        <v>16</v>
      </c>
      <c r="N20" s="65">
        <f>VLOOKUP($A20,'Return Data'!$B$7:$R$1700,10,0)</f>
        <v>8.6876999999999995</v>
      </c>
      <c r="O20" s="66">
        <f t="shared" si="5"/>
        <v>8</v>
      </c>
      <c r="P20" s="65">
        <f>VLOOKUP($A20,'Return Data'!$B$7:$R$1700,11,0)</f>
        <v>7.3819999999999997</v>
      </c>
      <c r="Q20" s="66">
        <f t="shared" si="11"/>
        <v>7</v>
      </c>
      <c r="R20" s="65">
        <f>VLOOKUP($A20,'Return Data'!$B$7:$R$1700,12,0)</f>
        <v>7.0551000000000004</v>
      </c>
      <c r="S20" s="66">
        <f t="shared" si="12"/>
        <v>6</v>
      </c>
      <c r="T20" s="65">
        <f>VLOOKUP($A20,'Return Data'!$B$7:$R$1700,13,0)</f>
        <v>7.3728999999999996</v>
      </c>
      <c r="U20" s="66">
        <f t="shared" si="13"/>
        <v>7</v>
      </c>
      <c r="V20" s="65"/>
      <c r="W20" s="66"/>
      <c r="X20" s="65"/>
      <c r="Y20" s="66"/>
      <c r="Z20" s="65">
        <f>VLOOKUP($A20,'Return Data'!$B$7:$R$1700,16,0)</f>
        <v>7.9165999999999999</v>
      </c>
      <c r="AA20" s="67">
        <f t="shared" si="9"/>
        <v>7</v>
      </c>
    </row>
    <row r="21" spans="1:27" x14ac:dyDescent="0.3">
      <c r="A21" s="63" t="s">
        <v>1616</v>
      </c>
      <c r="B21" s="64">
        <f>VLOOKUP($A21,'Return Data'!$B$7:$R$1700,3,0)</f>
        <v>44026</v>
      </c>
      <c r="C21" s="65">
        <f>VLOOKUP($A21,'Return Data'!$B$7:$R$1700,4,0)</f>
        <v>1980.1225999999999</v>
      </c>
      <c r="D21" s="65">
        <f>VLOOKUP($A21,'Return Data'!$B$7:$R$1700,5,0)</f>
        <v>-12.666600000000001</v>
      </c>
      <c r="E21" s="66">
        <f t="shared" si="0"/>
        <v>30</v>
      </c>
      <c r="F21" s="65">
        <f>VLOOKUP($A21,'Return Data'!$B$7:$R$1700,6,0)</f>
        <v>-1.2283999999999999</v>
      </c>
      <c r="G21" s="66">
        <f t="shared" si="1"/>
        <v>30</v>
      </c>
      <c r="H21" s="65">
        <f>VLOOKUP($A21,'Return Data'!$B$7:$R$1700,7,0)</f>
        <v>3.7067000000000001</v>
      </c>
      <c r="I21" s="66">
        <f t="shared" si="2"/>
        <v>24</v>
      </c>
      <c r="J21" s="65">
        <f>VLOOKUP($A21,'Return Data'!$B$7:$R$1700,8,0)</f>
        <v>5.3815</v>
      </c>
      <c r="K21" s="66">
        <f t="shared" si="3"/>
        <v>22</v>
      </c>
      <c r="L21" s="65">
        <f>VLOOKUP($A21,'Return Data'!$B$7:$R$1700,9,0)</f>
        <v>4.5247999999999999</v>
      </c>
      <c r="M21" s="66">
        <f t="shared" si="4"/>
        <v>27</v>
      </c>
      <c r="N21" s="65">
        <f>VLOOKUP($A21,'Return Data'!$B$7:$R$1700,10,0)</f>
        <v>7.7389000000000001</v>
      </c>
      <c r="O21" s="66">
        <f t="shared" si="5"/>
        <v>15</v>
      </c>
      <c r="P21" s="65">
        <f>VLOOKUP($A21,'Return Data'!$B$7:$R$1700,11,0)</f>
        <v>7.0636999999999999</v>
      </c>
      <c r="Q21" s="66">
        <f t="shared" si="11"/>
        <v>11</v>
      </c>
      <c r="R21" s="65">
        <f>VLOOKUP($A21,'Return Data'!$B$7:$R$1700,12,0)</f>
        <v>6.6371000000000002</v>
      </c>
      <c r="S21" s="66">
        <f t="shared" si="12"/>
        <v>9</v>
      </c>
      <c r="T21" s="65">
        <f>VLOOKUP($A21,'Return Data'!$B$7:$R$1700,13,0)</f>
        <v>6.8141999999999996</v>
      </c>
      <c r="U21" s="66">
        <f t="shared" si="13"/>
        <v>10</v>
      </c>
      <c r="V21" s="65">
        <f>VLOOKUP($A21,'Return Data'!$B$7:$R$1700,17,0)</f>
        <v>7.3183999999999996</v>
      </c>
      <c r="W21" s="66">
        <f>RANK(V21,V$8:V$37,0)</f>
        <v>9</v>
      </c>
      <c r="X21" s="65">
        <f>VLOOKUP($A21,'Return Data'!$B$7:$R$1700,14,0)</f>
        <v>7.1073000000000004</v>
      </c>
      <c r="Y21" s="66">
        <f>RANK(X21,X$8:X$37,0)</f>
        <v>10</v>
      </c>
      <c r="Z21" s="65">
        <f>VLOOKUP($A21,'Return Data'!$B$7:$R$1700,16,0)</f>
        <v>8.3423999999999996</v>
      </c>
      <c r="AA21" s="67">
        <f t="shared" si="9"/>
        <v>3</v>
      </c>
    </row>
    <row r="22" spans="1:27" x14ac:dyDescent="0.3">
      <c r="A22" s="63" t="s">
        <v>1618</v>
      </c>
      <c r="B22" s="64">
        <f>VLOOKUP($A22,'Return Data'!$B$7:$R$1700,3,0)</f>
        <v>44026</v>
      </c>
      <c r="C22" s="65">
        <f>VLOOKUP($A22,'Return Data'!$B$7:$R$1700,4,0)</f>
        <v>2083.7680999999998</v>
      </c>
      <c r="D22" s="65">
        <f>VLOOKUP($A22,'Return Data'!$B$7:$R$1700,5,0)</f>
        <v>5.4062999999999999</v>
      </c>
      <c r="E22" s="66">
        <f t="shared" si="0"/>
        <v>5</v>
      </c>
      <c r="F22" s="65">
        <f>VLOOKUP($A22,'Return Data'!$B$7:$R$1700,6,0)</f>
        <v>3.3679000000000001</v>
      </c>
      <c r="G22" s="66">
        <f t="shared" si="1"/>
        <v>9</v>
      </c>
      <c r="H22" s="65">
        <f>VLOOKUP($A22,'Return Data'!$B$7:$R$1700,7,0)</f>
        <v>5.1795</v>
      </c>
      <c r="I22" s="66">
        <f t="shared" si="2"/>
        <v>11</v>
      </c>
      <c r="J22" s="65">
        <f>VLOOKUP($A22,'Return Data'!$B$7:$R$1700,8,0)</f>
        <v>6.6391999999999998</v>
      </c>
      <c r="K22" s="66">
        <f t="shared" si="3"/>
        <v>13</v>
      </c>
      <c r="L22" s="65">
        <f>VLOOKUP($A22,'Return Data'!$B$7:$R$1700,9,0)</f>
        <v>6.9257999999999997</v>
      </c>
      <c r="M22" s="66">
        <f t="shared" si="4"/>
        <v>14</v>
      </c>
      <c r="N22" s="65">
        <f>VLOOKUP($A22,'Return Data'!$B$7:$R$1700,10,0)</f>
        <v>8.4319000000000006</v>
      </c>
      <c r="O22" s="66">
        <f t="shared" si="5"/>
        <v>11</v>
      </c>
      <c r="P22" s="65">
        <f>VLOOKUP($A22,'Return Data'!$B$7:$R$1700,11,0)</f>
        <v>6.6726000000000001</v>
      </c>
      <c r="Q22" s="66">
        <f t="shared" si="11"/>
        <v>12</v>
      </c>
      <c r="R22" s="65">
        <f>VLOOKUP($A22,'Return Data'!$B$7:$R$1700,12,0)</f>
        <v>6.4202000000000004</v>
      </c>
      <c r="S22" s="66">
        <f t="shared" si="12"/>
        <v>11</v>
      </c>
      <c r="T22" s="65">
        <f>VLOOKUP($A22,'Return Data'!$B$7:$R$1700,13,0)</f>
        <v>6.8113000000000001</v>
      </c>
      <c r="U22" s="66">
        <f t="shared" si="13"/>
        <v>11</v>
      </c>
      <c r="V22" s="65">
        <f>VLOOKUP($A22,'Return Data'!$B$7:$R$1700,17,0)</f>
        <v>7.3874000000000004</v>
      </c>
      <c r="W22" s="66">
        <f>RANK(V22,V$8:V$37,0)</f>
        <v>7</v>
      </c>
      <c r="X22" s="65">
        <f>VLOOKUP($A22,'Return Data'!$B$7:$R$1700,14,0)</f>
        <v>7.109</v>
      </c>
      <c r="Y22" s="66">
        <f>RANK(X22,X$8:X$37,0)</f>
        <v>9</v>
      </c>
      <c r="Z22" s="65">
        <f>VLOOKUP($A22,'Return Data'!$B$7:$R$1700,16,0)</f>
        <v>7.9950999999999999</v>
      </c>
      <c r="AA22" s="67">
        <f t="shared" si="9"/>
        <v>6</v>
      </c>
    </row>
    <row r="23" spans="1:27" x14ac:dyDescent="0.3">
      <c r="A23" s="63" t="s">
        <v>1620</v>
      </c>
      <c r="B23" s="64">
        <f>VLOOKUP($A23,'Return Data'!$B$7:$R$1700,3,0)</f>
        <v>44026</v>
      </c>
      <c r="C23" s="65">
        <f>VLOOKUP($A23,'Return Data'!$B$7:$R$1700,4,0)</f>
        <v>26.5898</v>
      </c>
      <c r="D23" s="65">
        <f>VLOOKUP($A23,'Return Data'!$B$7:$R$1700,5,0)</f>
        <v>-0.13730000000000001</v>
      </c>
      <c r="E23" s="66">
        <f t="shared" si="0"/>
        <v>22</v>
      </c>
      <c r="F23" s="65">
        <f>VLOOKUP($A23,'Return Data'!$B$7:$R$1700,6,0)</f>
        <v>1.8878999999999999</v>
      </c>
      <c r="G23" s="66">
        <f t="shared" si="1"/>
        <v>20</v>
      </c>
      <c r="H23" s="65">
        <f>VLOOKUP($A23,'Return Data'!$B$7:$R$1700,7,0)</f>
        <v>3.9445999999999999</v>
      </c>
      <c r="I23" s="66">
        <f t="shared" si="2"/>
        <v>20</v>
      </c>
      <c r="J23" s="65">
        <f>VLOOKUP($A23,'Return Data'!$B$7:$R$1700,8,0)</f>
        <v>102.69750000000001</v>
      </c>
      <c r="K23" s="66">
        <f t="shared" si="3"/>
        <v>1</v>
      </c>
      <c r="L23" s="65">
        <f>VLOOKUP($A23,'Return Data'!$B$7:$R$1700,9,0)</f>
        <v>48.593299999999999</v>
      </c>
      <c r="M23" s="66">
        <f t="shared" si="4"/>
        <v>1</v>
      </c>
      <c r="N23" s="65">
        <f>VLOOKUP($A23,'Return Data'!$B$7:$R$1700,10,0)</f>
        <v>21.001899999999999</v>
      </c>
      <c r="O23" s="66">
        <f t="shared" si="5"/>
        <v>1</v>
      </c>
      <c r="P23" s="65">
        <f>VLOOKUP($A23,'Return Data'!$B$7:$R$1700,11,0)</f>
        <v>12.538500000000001</v>
      </c>
      <c r="Q23" s="66">
        <f t="shared" si="11"/>
        <v>1</v>
      </c>
      <c r="R23" s="65">
        <f>VLOOKUP($A23,'Return Data'!$B$7:$R$1700,12,0)</f>
        <v>6.5712999999999999</v>
      </c>
      <c r="S23" s="66">
        <f t="shared" si="12"/>
        <v>10</v>
      </c>
      <c r="T23" s="65">
        <f>VLOOKUP($A23,'Return Data'!$B$7:$R$1700,13,0)</f>
        <v>6.0690999999999997</v>
      </c>
      <c r="U23" s="66">
        <f t="shared" si="13"/>
        <v>19</v>
      </c>
      <c r="V23" s="65">
        <f>VLOOKUP($A23,'Return Data'!$B$7:$R$1700,17,0)</f>
        <v>3.7187999999999999</v>
      </c>
      <c r="W23" s="66">
        <f>RANK(V23,V$8:V$37,0)</f>
        <v>18</v>
      </c>
      <c r="X23" s="65">
        <f>VLOOKUP($A23,'Return Data'!$B$7:$R$1700,14,0)</f>
        <v>4.476</v>
      </c>
      <c r="Y23" s="66">
        <f>RANK(X23,X$8:X$37,0)</f>
        <v>17</v>
      </c>
      <c r="Z23" s="65">
        <f>VLOOKUP($A23,'Return Data'!$B$7:$R$1700,16,0)</f>
        <v>7.3407</v>
      </c>
      <c r="AA23" s="67">
        <f t="shared" si="9"/>
        <v>16</v>
      </c>
    </row>
    <row r="24" spans="1:27" x14ac:dyDescent="0.3">
      <c r="A24" s="63" t="s">
        <v>1622</v>
      </c>
      <c r="B24" s="64">
        <f>VLOOKUP($A24,'Return Data'!$B$7:$R$1700,3,0)</f>
        <v>44026</v>
      </c>
      <c r="C24" s="65">
        <f>VLOOKUP($A24,'Return Data'!$B$7:$R$1700,4,0)</f>
        <v>32.889800000000001</v>
      </c>
      <c r="D24" s="65">
        <f>VLOOKUP($A24,'Return Data'!$B$7:$R$1700,5,0)</f>
        <v>3.3296000000000001</v>
      </c>
      <c r="E24" s="66">
        <f t="shared" si="0"/>
        <v>13</v>
      </c>
      <c r="F24" s="65">
        <f>VLOOKUP($A24,'Return Data'!$B$7:$R$1700,6,0)</f>
        <v>3.2471999999999999</v>
      </c>
      <c r="G24" s="66">
        <f t="shared" si="1"/>
        <v>10</v>
      </c>
      <c r="H24" s="65">
        <f>VLOOKUP($A24,'Return Data'!$B$7:$R$1700,7,0)</f>
        <v>5.9836999999999998</v>
      </c>
      <c r="I24" s="66">
        <f t="shared" si="2"/>
        <v>7</v>
      </c>
      <c r="J24" s="65">
        <f>VLOOKUP($A24,'Return Data'!$B$7:$R$1700,8,0)</f>
        <v>8.6450999999999993</v>
      </c>
      <c r="K24" s="66">
        <f t="shared" si="3"/>
        <v>8</v>
      </c>
      <c r="L24" s="65">
        <f>VLOOKUP($A24,'Return Data'!$B$7:$R$1700,9,0)</f>
        <v>9.1450999999999993</v>
      </c>
      <c r="M24" s="66">
        <f t="shared" si="4"/>
        <v>8</v>
      </c>
      <c r="N24" s="65">
        <f>VLOOKUP($A24,'Return Data'!$B$7:$R$1700,10,0)</f>
        <v>9.5336999999999996</v>
      </c>
      <c r="O24" s="66">
        <f t="shared" si="5"/>
        <v>4</v>
      </c>
      <c r="P24" s="65">
        <f>VLOOKUP($A24,'Return Data'!$B$7:$R$1700,11,0)</f>
        <v>7.4661999999999997</v>
      </c>
      <c r="Q24" s="66">
        <f t="shared" si="11"/>
        <v>5</v>
      </c>
      <c r="R24" s="65">
        <f>VLOOKUP($A24,'Return Data'!$B$7:$R$1700,12,0)</f>
        <v>7.1022999999999996</v>
      </c>
      <c r="S24" s="66">
        <f t="shared" si="12"/>
        <v>5</v>
      </c>
      <c r="T24" s="65">
        <f>VLOOKUP($A24,'Return Data'!$B$7:$R$1700,13,0)</f>
        <v>7.3404999999999996</v>
      </c>
      <c r="U24" s="66">
        <f t="shared" si="13"/>
        <v>8</v>
      </c>
      <c r="V24" s="65">
        <f>VLOOKUP($A24,'Return Data'!$B$7:$R$1700,17,0)</f>
        <v>7.7248000000000001</v>
      </c>
      <c r="W24" s="66">
        <f>RANK(V24,V$8:V$37,0)</f>
        <v>5</v>
      </c>
      <c r="X24" s="65">
        <f>VLOOKUP($A24,'Return Data'!$B$7:$R$1700,14,0)</f>
        <v>7.3346</v>
      </c>
      <c r="Y24" s="66">
        <f>RANK(X24,X$8:X$37,0)</f>
        <v>5</v>
      </c>
      <c r="Z24" s="65">
        <f>VLOOKUP($A24,'Return Data'!$B$7:$R$1700,16,0)</f>
        <v>7.7607999999999997</v>
      </c>
      <c r="AA24" s="67">
        <f t="shared" si="9"/>
        <v>11</v>
      </c>
    </row>
    <row r="25" spans="1:27" x14ac:dyDescent="0.3">
      <c r="A25" s="63" t="s">
        <v>1624</v>
      </c>
      <c r="B25" s="64">
        <f>VLOOKUP($A25,'Return Data'!$B$7:$R$1700,3,0)</f>
        <v>44026</v>
      </c>
      <c r="C25" s="65">
        <f>VLOOKUP($A25,'Return Data'!$B$7:$R$1700,4,0)</f>
        <v>33.429499999999997</v>
      </c>
      <c r="D25" s="65">
        <f>VLOOKUP($A25,'Return Data'!$B$7:$R$1700,5,0)</f>
        <v>-0.65510000000000002</v>
      </c>
      <c r="E25" s="66">
        <f t="shared" si="0"/>
        <v>24</v>
      </c>
      <c r="F25" s="65">
        <f>VLOOKUP($A25,'Return Data'!$B$7:$R$1700,6,0)</f>
        <v>2.2387999999999999</v>
      </c>
      <c r="G25" s="66">
        <f t="shared" si="1"/>
        <v>19</v>
      </c>
      <c r="H25" s="65">
        <f>VLOOKUP($A25,'Return Data'!$B$7:$R$1700,7,0)</f>
        <v>4.7304000000000004</v>
      </c>
      <c r="I25" s="66">
        <f t="shared" si="2"/>
        <v>15</v>
      </c>
      <c r="J25" s="65">
        <f>VLOOKUP($A25,'Return Data'!$B$7:$R$1700,8,0)</f>
        <v>5.7605000000000004</v>
      </c>
      <c r="K25" s="66">
        <f t="shared" si="3"/>
        <v>18</v>
      </c>
      <c r="L25" s="65">
        <f>VLOOKUP($A25,'Return Data'!$B$7:$R$1700,9,0)</f>
        <v>6.0610999999999997</v>
      </c>
      <c r="M25" s="66">
        <f t="shared" si="4"/>
        <v>21</v>
      </c>
      <c r="N25" s="65">
        <f>VLOOKUP($A25,'Return Data'!$B$7:$R$1700,10,0)</f>
        <v>8.6363000000000003</v>
      </c>
      <c r="O25" s="66">
        <f t="shared" si="5"/>
        <v>9</v>
      </c>
      <c r="P25" s="65">
        <f>VLOOKUP($A25,'Return Data'!$B$7:$R$1700,11,0)</f>
        <v>7.3555000000000001</v>
      </c>
      <c r="Q25" s="66">
        <f t="shared" si="11"/>
        <v>8</v>
      </c>
      <c r="R25" s="65">
        <f>VLOOKUP($A25,'Return Data'!$B$7:$R$1700,12,0)</f>
        <v>6.8490000000000002</v>
      </c>
      <c r="S25" s="66">
        <f t="shared" si="12"/>
        <v>7</v>
      </c>
      <c r="T25" s="65">
        <f>VLOOKUP($A25,'Return Data'!$B$7:$R$1700,13,0)</f>
        <v>7.1212999999999997</v>
      </c>
      <c r="U25" s="66">
        <f t="shared" si="13"/>
        <v>9</v>
      </c>
      <c r="V25" s="65">
        <f>VLOOKUP($A25,'Return Data'!$B$7:$R$1700,17,0)</f>
        <v>7.5579999999999998</v>
      </c>
      <c r="W25" s="66">
        <f>RANK(V25,V$8:V$37,0)</f>
        <v>6</v>
      </c>
      <c r="X25" s="65">
        <f>VLOOKUP($A25,'Return Data'!$B$7:$R$1700,14,0)</f>
        <v>7.2244000000000002</v>
      </c>
      <c r="Y25" s="66">
        <f>RANK(X25,X$8:X$37,0)</f>
        <v>8</v>
      </c>
      <c r="Z25" s="65">
        <f>VLOOKUP($A25,'Return Data'!$B$7:$R$1700,16,0)</f>
        <v>3.8656000000000001</v>
      </c>
      <c r="AA25" s="67">
        <f t="shared" si="9"/>
        <v>29</v>
      </c>
    </row>
    <row r="26" spans="1:27" x14ac:dyDescent="0.3">
      <c r="A26" s="63" t="s">
        <v>1627</v>
      </c>
      <c r="B26" s="64">
        <f>VLOOKUP($A26,'Return Data'!$B$7:$R$1700,3,0)</f>
        <v>44026</v>
      </c>
      <c r="C26" s="65">
        <f>VLOOKUP($A26,'Return Data'!$B$7:$R$1700,4,0)</f>
        <v>1031.6255000000001</v>
      </c>
      <c r="D26" s="65">
        <f>VLOOKUP($A26,'Return Data'!$B$7:$R$1700,5,0)</f>
        <v>0.1946</v>
      </c>
      <c r="E26" s="66">
        <f t="shared" si="0"/>
        <v>20</v>
      </c>
      <c r="F26" s="65">
        <f>VLOOKUP($A26,'Return Data'!$B$7:$R$1700,6,0)</f>
        <v>2.9251999999999998</v>
      </c>
      <c r="G26" s="66">
        <f t="shared" si="1"/>
        <v>14</v>
      </c>
      <c r="H26" s="65">
        <f>VLOOKUP($A26,'Return Data'!$B$7:$R$1700,7,0)</f>
        <v>3.8812000000000002</v>
      </c>
      <c r="I26" s="66">
        <f t="shared" si="2"/>
        <v>22</v>
      </c>
      <c r="J26" s="65">
        <f>VLOOKUP($A26,'Return Data'!$B$7:$R$1700,8,0)</f>
        <v>5.2202999999999999</v>
      </c>
      <c r="K26" s="66">
        <f t="shared" si="3"/>
        <v>23</v>
      </c>
      <c r="L26" s="65">
        <f>VLOOKUP($A26,'Return Data'!$B$7:$R$1700,9,0)</f>
        <v>6.0632999999999999</v>
      </c>
      <c r="M26" s="66">
        <f t="shared" si="4"/>
        <v>20</v>
      </c>
      <c r="N26" s="65">
        <f>VLOOKUP($A26,'Return Data'!$B$7:$R$1700,10,0)</f>
        <v>6.0103999999999997</v>
      </c>
      <c r="O26" s="66">
        <f t="shared" si="5"/>
        <v>24</v>
      </c>
      <c r="P26" s="65">
        <f>VLOOKUP($A26,'Return Data'!$B$7:$R$1700,11,0)</f>
        <v>4.8890000000000002</v>
      </c>
      <c r="Q26" s="66">
        <f t="shared" si="11"/>
        <v>26</v>
      </c>
      <c r="R26" s="65"/>
      <c r="S26" s="66"/>
      <c r="T26" s="65"/>
      <c r="U26" s="66"/>
      <c r="V26" s="65"/>
      <c r="W26" s="66"/>
      <c r="X26" s="65"/>
      <c r="Y26" s="66"/>
      <c r="Z26" s="65">
        <f>VLOOKUP($A26,'Return Data'!$B$7:$R$1700,16,0)</f>
        <v>5.0187999999999997</v>
      </c>
      <c r="AA26" s="67">
        <f t="shared" si="9"/>
        <v>26</v>
      </c>
    </row>
    <row r="27" spans="1:27" x14ac:dyDescent="0.3">
      <c r="A27" s="63" t="s">
        <v>1629</v>
      </c>
      <c r="B27" s="64">
        <f>VLOOKUP($A27,'Return Data'!$B$7:$R$1700,3,0)</f>
        <v>44026</v>
      </c>
      <c r="C27" s="65">
        <f>VLOOKUP($A27,'Return Data'!$B$7:$R$1700,4,0)</f>
        <v>1053.6089999999999</v>
      </c>
      <c r="D27" s="65">
        <f>VLOOKUP($A27,'Return Data'!$B$7:$R$1700,5,0)</f>
        <v>4.5248999999999997</v>
      </c>
      <c r="E27" s="66">
        <f t="shared" si="0"/>
        <v>8</v>
      </c>
      <c r="F27" s="65">
        <f>VLOOKUP($A27,'Return Data'!$B$7:$R$1700,6,0)</f>
        <v>3.0097</v>
      </c>
      <c r="G27" s="66">
        <f t="shared" si="1"/>
        <v>13</v>
      </c>
      <c r="H27" s="65">
        <f>VLOOKUP($A27,'Return Data'!$B$7:$R$1700,7,0)</f>
        <v>4.7835999999999999</v>
      </c>
      <c r="I27" s="66">
        <f t="shared" si="2"/>
        <v>14</v>
      </c>
      <c r="J27" s="65">
        <f>VLOOKUP($A27,'Return Data'!$B$7:$R$1700,8,0)</f>
        <v>6.3322000000000003</v>
      </c>
      <c r="K27" s="66">
        <f t="shared" si="3"/>
        <v>15</v>
      </c>
      <c r="L27" s="65">
        <f>VLOOKUP($A27,'Return Data'!$B$7:$R$1700,9,0)</f>
        <v>8.0664999999999996</v>
      </c>
      <c r="M27" s="66">
        <f t="shared" si="4"/>
        <v>10</v>
      </c>
      <c r="N27" s="65">
        <f>VLOOKUP($A27,'Return Data'!$B$7:$R$1700,10,0)</f>
        <v>8.6240000000000006</v>
      </c>
      <c r="O27" s="66">
        <f t="shared" si="5"/>
        <v>10</v>
      </c>
      <c r="P27" s="65">
        <f>VLOOKUP($A27,'Return Data'!$B$7:$R$1700,11,0)</f>
        <v>7.5410000000000004</v>
      </c>
      <c r="Q27" s="66">
        <f t="shared" si="11"/>
        <v>4</v>
      </c>
      <c r="R27" s="65"/>
      <c r="S27" s="66"/>
      <c r="T27" s="65"/>
      <c r="U27" s="66"/>
      <c r="V27" s="65"/>
      <c r="W27" s="66"/>
      <c r="X27" s="65"/>
      <c r="Y27" s="66"/>
      <c r="Z27" s="65">
        <f>VLOOKUP($A27,'Return Data'!$B$7:$R$1700,16,0)</f>
        <v>7.2203999999999997</v>
      </c>
      <c r="AA27" s="67">
        <f t="shared" si="9"/>
        <v>19</v>
      </c>
    </row>
    <row r="28" spans="1:27" x14ac:dyDescent="0.3">
      <c r="A28" s="63" t="s">
        <v>1631</v>
      </c>
      <c r="B28" s="64">
        <f>VLOOKUP($A28,'Return Data'!$B$7:$R$1700,3,0)</f>
        <v>44026</v>
      </c>
      <c r="C28" s="65">
        <f>VLOOKUP($A28,'Return Data'!$B$7:$R$1700,4,0)</f>
        <v>13.258699999999999</v>
      </c>
      <c r="D28" s="65">
        <f>VLOOKUP($A28,'Return Data'!$B$7:$R$1700,5,0)</f>
        <v>1.9271</v>
      </c>
      <c r="E28" s="66">
        <f t="shared" si="0"/>
        <v>16</v>
      </c>
      <c r="F28" s="65">
        <f>VLOOKUP($A28,'Return Data'!$B$7:$R$1700,6,0)</f>
        <v>2.6848999999999998</v>
      </c>
      <c r="G28" s="66">
        <f t="shared" si="1"/>
        <v>17</v>
      </c>
      <c r="H28" s="65">
        <f>VLOOKUP($A28,'Return Data'!$B$7:$R$1700,7,0)</f>
        <v>2.8331</v>
      </c>
      <c r="I28" s="66">
        <f t="shared" si="2"/>
        <v>27</v>
      </c>
      <c r="J28" s="65">
        <f>VLOOKUP($A28,'Return Data'!$B$7:$R$1700,8,0)</f>
        <v>2.7164000000000001</v>
      </c>
      <c r="K28" s="66">
        <f t="shared" si="3"/>
        <v>28</v>
      </c>
      <c r="L28" s="65">
        <f>VLOOKUP($A28,'Return Data'!$B$7:$R$1700,9,0)</f>
        <v>3.2006000000000001</v>
      </c>
      <c r="M28" s="66">
        <f t="shared" si="4"/>
        <v>28</v>
      </c>
      <c r="N28" s="65">
        <f>VLOOKUP($A28,'Return Data'!$B$7:$R$1700,10,0)</f>
        <v>4.4694000000000003</v>
      </c>
      <c r="O28" s="66">
        <f t="shared" si="5"/>
        <v>28</v>
      </c>
      <c r="P28" s="65">
        <f>VLOOKUP($A28,'Return Data'!$B$7:$R$1700,11,0)</f>
        <v>5.1699000000000002</v>
      </c>
      <c r="Q28" s="66">
        <f t="shared" si="11"/>
        <v>22</v>
      </c>
      <c r="R28" s="65">
        <f>VLOOKUP($A28,'Return Data'!$B$7:$R$1700,12,0)</f>
        <v>5.1704999999999997</v>
      </c>
      <c r="S28" s="66">
        <f t="shared" ref="S28:S37" si="14">RANK(R28,R$8:R$37,0)</f>
        <v>22</v>
      </c>
      <c r="T28" s="65">
        <f>VLOOKUP($A28,'Return Data'!$B$7:$R$1700,13,0)</f>
        <v>5.4550999999999998</v>
      </c>
      <c r="U28" s="66">
        <f>RANK(T28,T$8:T$37,0)</f>
        <v>21</v>
      </c>
      <c r="V28" s="65">
        <f>VLOOKUP($A28,'Return Data'!$B$7:$R$1700,17,0)</f>
        <v>-1.4642999999999999</v>
      </c>
      <c r="W28" s="66">
        <f>RANK(V28,V$8:V$37,0)</f>
        <v>20</v>
      </c>
      <c r="X28" s="65">
        <f>VLOOKUP($A28,'Return Data'!$B$7:$R$1700,14,0)</f>
        <v>0.9032</v>
      </c>
      <c r="Y28" s="66">
        <f>RANK(X28,X$8:X$37,0)</f>
        <v>19</v>
      </c>
      <c r="Z28" s="65">
        <f>VLOOKUP($A28,'Return Data'!$B$7:$R$1700,16,0)</f>
        <v>4.1989999999999998</v>
      </c>
      <c r="AA28" s="67">
        <f t="shared" si="9"/>
        <v>28</v>
      </c>
    </row>
    <row r="29" spans="1:27" x14ac:dyDescent="0.3">
      <c r="A29" s="63" t="s">
        <v>1632</v>
      </c>
      <c r="B29" s="64">
        <f>VLOOKUP($A29,'Return Data'!$B$7:$R$1700,3,0)</f>
        <v>44026</v>
      </c>
      <c r="C29" s="65">
        <f>VLOOKUP($A29,'Return Data'!$B$7:$R$1700,4,0)</f>
        <v>2964.1770999999999</v>
      </c>
      <c r="D29" s="65">
        <f>VLOOKUP($A29,'Return Data'!$B$7:$R$1700,5,0)</f>
        <v>10.8627</v>
      </c>
      <c r="E29" s="66">
        <f t="shared" si="0"/>
        <v>3</v>
      </c>
      <c r="F29" s="65">
        <f>VLOOKUP($A29,'Return Data'!$B$7:$R$1700,6,0)</f>
        <v>9.8081999999999994</v>
      </c>
      <c r="G29" s="66">
        <f t="shared" si="1"/>
        <v>1</v>
      </c>
      <c r="H29" s="65">
        <f>VLOOKUP($A29,'Return Data'!$B$7:$R$1700,7,0)</f>
        <v>23.410399999999999</v>
      </c>
      <c r="I29" s="66">
        <f t="shared" si="2"/>
        <v>1</v>
      </c>
      <c r="J29" s="65">
        <f>VLOOKUP($A29,'Return Data'!$B$7:$R$1700,8,0)</f>
        <v>17.4253</v>
      </c>
      <c r="K29" s="66">
        <f t="shared" si="3"/>
        <v>2</v>
      </c>
      <c r="L29" s="65">
        <f>VLOOKUP($A29,'Return Data'!$B$7:$R$1700,9,0)</f>
        <v>14.818099999999999</v>
      </c>
      <c r="M29" s="66">
        <f t="shared" si="4"/>
        <v>2</v>
      </c>
      <c r="N29" s="65">
        <f>VLOOKUP($A29,'Return Data'!$B$7:$R$1700,10,0)</f>
        <v>7.9650999999999996</v>
      </c>
      <c r="O29" s="66">
        <f t="shared" si="5"/>
        <v>14</v>
      </c>
      <c r="P29" s="65">
        <f>VLOOKUP($A29,'Return Data'!$B$7:$R$1700,11,0)</f>
        <v>5.7496999999999998</v>
      </c>
      <c r="Q29" s="66">
        <f t="shared" si="11"/>
        <v>21</v>
      </c>
      <c r="R29" s="65">
        <f>VLOOKUP($A29,'Return Data'!$B$7:$R$1700,12,0)</f>
        <v>6.3544999999999998</v>
      </c>
      <c r="S29" s="66">
        <f t="shared" si="14"/>
        <v>12</v>
      </c>
      <c r="T29" s="65">
        <f>VLOOKUP($A29,'Return Data'!$B$7:$R$1700,13,0)</f>
        <v>2.1802000000000001</v>
      </c>
      <c r="U29" s="66">
        <f>RANK(T29,T$8:T$37,0)</f>
        <v>26</v>
      </c>
      <c r="V29" s="65">
        <f>VLOOKUP($A29,'Return Data'!$B$7:$R$1700,17,0)</f>
        <v>3.8380999999999998</v>
      </c>
      <c r="W29" s="66">
        <f>RANK(V29,V$8:V$37,0)</f>
        <v>17</v>
      </c>
      <c r="X29" s="65">
        <f>VLOOKUP($A29,'Return Data'!$B$7:$R$1700,14,0)</f>
        <v>4.6588000000000003</v>
      </c>
      <c r="Y29" s="66">
        <f>RANK(X29,X$8:X$37,0)</f>
        <v>16</v>
      </c>
      <c r="Z29" s="65">
        <f>VLOOKUP($A29,'Return Data'!$B$7:$R$1700,16,0)</f>
        <v>6.0105000000000004</v>
      </c>
      <c r="AA29" s="67">
        <f t="shared" si="9"/>
        <v>25</v>
      </c>
    </row>
    <row r="30" spans="1:27" x14ac:dyDescent="0.3">
      <c r="A30" s="63" t="s">
        <v>1634</v>
      </c>
      <c r="B30" s="64">
        <f>VLOOKUP($A30,'Return Data'!$B$7:$R$1700,3,0)</f>
        <v>44026</v>
      </c>
      <c r="C30" s="65">
        <f>VLOOKUP($A30,'Return Data'!$B$7:$R$1700,4,0)</f>
        <v>32.707000000000001</v>
      </c>
      <c r="D30" s="65">
        <f>VLOOKUP($A30,'Return Data'!$B$7:$R$1700,5,0)</f>
        <v>0</v>
      </c>
      <c r="E30" s="66">
        <f t="shared" si="0"/>
        <v>21</v>
      </c>
      <c r="F30" s="65">
        <f>VLOOKUP($A30,'Return Data'!$B$7:$R$1700,6,0)</f>
        <v>0</v>
      </c>
      <c r="G30" s="66">
        <f t="shared" si="1"/>
        <v>28</v>
      </c>
      <c r="H30" s="65">
        <f>VLOOKUP($A30,'Return Data'!$B$7:$R$1700,7,0)</f>
        <v>0</v>
      </c>
      <c r="I30" s="66">
        <f t="shared" si="2"/>
        <v>30</v>
      </c>
      <c r="J30" s="65">
        <f>VLOOKUP($A30,'Return Data'!$B$7:$R$1700,8,0)</f>
        <v>0</v>
      </c>
      <c r="K30" s="66">
        <f t="shared" si="3"/>
        <v>30</v>
      </c>
      <c r="L30" s="65">
        <f>VLOOKUP($A30,'Return Data'!$B$7:$R$1700,9,0)</f>
        <v>0</v>
      </c>
      <c r="M30" s="66">
        <f t="shared" si="4"/>
        <v>30</v>
      </c>
      <c r="N30" s="65">
        <f>VLOOKUP($A30,'Return Data'!$B$7:$R$1700,10,0)</f>
        <v>0</v>
      </c>
      <c r="O30" s="66">
        <f t="shared" si="5"/>
        <v>30</v>
      </c>
      <c r="P30" s="65">
        <f>VLOOKUP($A30,'Return Data'!$B$7:$R$1700,11,0)</f>
        <v>0</v>
      </c>
      <c r="Q30" s="66">
        <f t="shared" si="11"/>
        <v>28</v>
      </c>
      <c r="R30" s="65">
        <f>VLOOKUP($A30,'Return Data'!$B$7:$R$1700,12,0)</f>
        <v>-32.322899999999997</v>
      </c>
      <c r="S30" s="66">
        <f t="shared" si="14"/>
        <v>27</v>
      </c>
      <c r="T30" s="65"/>
      <c r="U30" s="66"/>
      <c r="V30" s="65"/>
      <c r="W30" s="66"/>
      <c r="X30" s="65"/>
      <c r="Y30" s="66"/>
      <c r="Z30" s="65">
        <f>VLOOKUP($A30,'Return Data'!$B$7:$R$1700,16,0)</f>
        <v>-30.226800000000001</v>
      </c>
      <c r="AA30" s="67">
        <f t="shared" si="9"/>
        <v>30</v>
      </c>
    </row>
    <row r="31" spans="1:27" x14ac:dyDescent="0.3">
      <c r="A31" s="63" t="s">
        <v>1636</v>
      </c>
      <c r="B31" s="64">
        <f>VLOOKUP($A31,'Return Data'!$B$7:$R$1700,3,0)</f>
        <v>44026</v>
      </c>
      <c r="C31" s="65">
        <f>VLOOKUP($A31,'Return Data'!$B$7:$R$1700,4,0)</f>
        <v>26.376200000000001</v>
      </c>
      <c r="D31" s="65">
        <f>VLOOKUP($A31,'Return Data'!$B$7:$R$1700,5,0)</f>
        <v>3.5983000000000001</v>
      </c>
      <c r="E31" s="66">
        <f t="shared" si="0"/>
        <v>11</v>
      </c>
      <c r="F31" s="65">
        <f>VLOOKUP($A31,'Return Data'!$B$7:$R$1700,6,0)</f>
        <v>3.4954999999999998</v>
      </c>
      <c r="G31" s="66">
        <f t="shared" si="1"/>
        <v>8</v>
      </c>
      <c r="H31" s="65">
        <f>VLOOKUP($A31,'Return Data'!$B$7:$R$1700,7,0)</f>
        <v>4.9667000000000003</v>
      </c>
      <c r="I31" s="66">
        <f t="shared" si="2"/>
        <v>12</v>
      </c>
      <c r="J31" s="65">
        <f>VLOOKUP($A31,'Return Data'!$B$7:$R$1700,8,0)</f>
        <v>6.2023999999999999</v>
      </c>
      <c r="K31" s="66">
        <f t="shared" si="3"/>
        <v>16</v>
      </c>
      <c r="L31" s="65">
        <f>VLOOKUP($A31,'Return Data'!$B$7:$R$1700,9,0)</f>
        <v>6.5631000000000004</v>
      </c>
      <c r="M31" s="66">
        <f t="shared" si="4"/>
        <v>17</v>
      </c>
      <c r="N31" s="65">
        <f>VLOOKUP($A31,'Return Data'!$B$7:$R$1700,10,0)</f>
        <v>8.4050999999999991</v>
      </c>
      <c r="O31" s="66">
        <f t="shared" si="5"/>
        <v>12</v>
      </c>
      <c r="P31" s="65">
        <f>VLOOKUP($A31,'Return Data'!$B$7:$R$1700,11,0)</f>
        <v>7.0971000000000002</v>
      </c>
      <c r="Q31" s="66">
        <f t="shared" si="11"/>
        <v>10</v>
      </c>
      <c r="R31" s="65">
        <f>VLOOKUP($A31,'Return Data'!$B$7:$R$1700,12,0)</f>
        <v>6.8483999999999998</v>
      </c>
      <c r="S31" s="66">
        <f t="shared" si="14"/>
        <v>8</v>
      </c>
      <c r="T31" s="65">
        <f>VLOOKUP($A31,'Return Data'!$B$7:$R$1700,13,0)</f>
        <v>11.259600000000001</v>
      </c>
      <c r="U31" s="66">
        <f t="shared" ref="U31:U37" si="15">RANK(T31,T$8:T$37,0)</f>
        <v>1</v>
      </c>
      <c r="V31" s="65">
        <f>VLOOKUP($A31,'Return Data'!$B$7:$R$1700,17,0)</f>
        <v>10.7666</v>
      </c>
      <c r="W31" s="66">
        <f>RANK(V31,V$8:V$37,0)</f>
        <v>1</v>
      </c>
      <c r="X31" s="65">
        <f>VLOOKUP($A31,'Return Data'!$B$7:$R$1700,14,0)</f>
        <v>9.4413</v>
      </c>
      <c r="Y31" s="66">
        <f>RANK(X31,X$8:X$37,0)</f>
        <v>1</v>
      </c>
      <c r="Z31" s="65">
        <f>VLOOKUP($A31,'Return Data'!$B$7:$R$1700,16,0)</f>
        <v>8.3919999999999995</v>
      </c>
      <c r="AA31" s="67">
        <f t="shared" si="9"/>
        <v>2</v>
      </c>
    </row>
    <row r="32" spans="1:27" x14ac:dyDescent="0.3">
      <c r="A32" s="63" t="s">
        <v>1638</v>
      </c>
      <c r="B32" s="64">
        <f>VLOOKUP($A32,'Return Data'!$B$7:$R$1700,3,0)</f>
        <v>44026</v>
      </c>
      <c r="C32" s="65">
        <f>VLOOKUP($A32,'Return Data'!$B$7:$R$1700,4,0)</f>
        <v>2134.9139</v>
      </c>
      <c r="D32" s="65">
        <f>VLOOKUP($A32,'Return Data'!$B$7:$R$1700,5,0)</f>
        <v>3.2366999999999999</v>
      </c>
      <c r="E32" s="66">
        <f t="shared" si="0"/>
        <v>14</v>
      </c>
      <c r="F32" s="65">
        <f>VLOOKUP($A32,'Return Data'!$B$7:$R$1700,6,0)</f>
        <v>2.4946999999999999</v>
      </c>
      <c r="G32" s="66">
        <f t="shared" si="1"/>
        <v>18</v>
      </c>
      <c r="H32" s="65">
        <f>VLOOKUP($A32,'Return Data'!$B$7:$R$1700,7,0)</f>
        <v>4.0831999999999997</v>
      </c>
      <c r="I32" s="66">
        <f t="shared" si="2"/>
        <v>19</v>
      </c>
      <c r="J32" s="65">
        <f>VLOOKUP($A32,'Return Data'!$B$7:$R$1700,8,0)</f>
        <v>4.4004000000000003</v>
      </c>
      <c r="K32" s="66">
        <f t="shared" si="3"/>
        <v>25</v>
      </c>
      <c r="L32" s="65">
        <f>VLOOKUP($A32,'Return Data'!$B$7:$R$1700,9,0)</f>
        <v>4.8798000000000004</v>
      </c>
      <c r="M32" s="66">
        <f t="shared" si="4"/>
        <v>25</v>
      </c>
      <c r="N32" s="65">
        <f>VLOOKUP($A32,'Return Data'!$B$7:$R$1700,10,0)</f>
        <v>5.5846</v>
      </c>
      <c r="O32" s="66">
        <f t="shared" si="5"/>
        <v>27</v>
      </c>
      <c r="P32" s="65">
        <f>VLOOKUP($A32,'Return Data'!$B$7:$R$1700,11,0)</f>
        <v>5.0392999999999999</v>
      </c>
      <c r="Q32" s="66">
        <f t="shared" si="11"/>
        <v>25</v>
      </c>
      <c r="R32" s="65">
        <f>VLOOKUP($A32,'Return Data'!$B$7:$R$1700,12,0)</f>
        <v>5.0345000000000004</v>
      </c>
      <c r="S32" s="66">
        <f t="shared" si="14"/>
        <v>23</v>
      </c>
      <c r="T32" s="65">
        <f>VLOOKUP($A32,'Return Data'!$B$7:$R$1700,13,0)</f>
        <v>5.3738999999999999</v>
      </c>
      <c r="U32" s="66">
        <f t="shared" si="15"/>
        <v>22</v>
      </c>
      <c r="V32" s="65">
        <f>VLOOKUP($A32,'Return Data'!$B$7:$R$1700,17,0)</f>
        <v>3.3035000000000001</v>
      </c>
      <c r="W32" s="66">
        <f>RANK(V32,V$8:V$37,0)</f>
        <v>19</v>
      </c>
      <c r="X32" s="65">
        <f>VLOOKUP($A32,'Return Data'!$B$7:$R$1700,14,0)</f>
        <v>4.3208000000000002</v>
      </c>
      <c r="Y32" s="66">
        <f>RANK(X32,X$8:X$37,0)</f>
        <v>18</v>
      </c>
      <c r="Z32" s="65">
        <f>VLOOKUP($A32,'Return Data'!$B$7:$R$1700,16,0)</f>
        <v>6.2278000000000002</v>
      </c>
      <c r="AA32" s="67">
        <f t="shared" si="9"/>
        <v>23</v>
      </c>
    </row>
    <row r="33" spans="1:27" x14ac:dyDescent="0.3">
      <c r="A33" s="63" t="s">
        <v>1641</v>
      </c>
      <c r="B33" s="64">
        <f>VLOOKUP($A33,'Return Data'!$B$7:$R$1700,3,0)</f>
        <v>44026</v>
      </c>
      <c r="C33" s="65">
        <f>VLOOKUP($A33,'Return Data'!$B$7:$R$1700,4,0)</f>
        <v>4556.1463999999996</v>
      </c>
      <c r="D33" s="65">
        <f>VLOOKUP($A33,'Return Data'!$B$7:$R$1700,5,0)</f>
        <v>3.8929999999999998</v>
      </c>
      <c r="E33" s="66">
        <f t="shared" si="0"/>
        <v>10</v>
      </c>
      <c r="F33" s="65">
        <f>VLOOKUP($A33,'Return Data'!$B$7:$R$1700,6,0)</f>
        <v>3.6894</v>
      </c>
      <c r="G33" s="66">
        <f t="shared" si="1"/>
        <v>7</v>
      </c>
      <c r="H33" s="65">
        <f>VLOOKUP($A33,'Return Data'!$B$7:$R$1700,7,0)</f>
        <v>5.7169999999999996</v>
      </c>
      <c r="I33" s="66">
        <f t="shared" si="2"/>
        <v>9</v>
      </c>
      <c r="J33" s="65">
        <f>VLOOKUP($A33,'Return Data'!$B$7:$R$1700,8,0)</f>
        <v>7.2152000000000003</v>
      </c>
      <c r="K33" s="66">
        <f t="shared" si="3"/>
        <v>9</v>
      </c>
      <c r="L33" s="65">
        <f>VLOOKUP($A33,'Return Data'!$B$7:$R$1700,9,0)</f>
        <v>8.1293000000000006</v>
      </c>
      <c r="M33" s="66">
        <f t="shared" si="4"/>
        <v>9</v>
      </c>
      <c r="N33" s="65">
        <f>VLOOKUP($A33,'Return Data'!$B$7:$R$1700,10,0)</f>
        <v>9.2423999999999999</v>
      </c>
      <c r="O33" s="66">
        <f t="shared" si="5"/>
        <v>5</v>
      </c>
      <c r="P33" s="65">
        <f>VLOOKUP($A33,'Return Data'!$B$7:$R$1700,11,0)</f>
        <v>7.4099000000000004</v>
      </c>
      <c r="Q33" s="66">
        <f t="shared" si="11"/>
        <v>6</v>
      </c>
      <c r="R33" s="65">
        <f>VLOOKUP($A33,'Return Data'!$B$7:$R$1700,12,0)</f>
        <v>7.1506999999999996</v>
      </c>
      <c r="S33" s="66">
        <f t="shared" si="14"/>
        <v>4</v>
      </c>
      <c r="T33" s="65">
        <f>VLOOKUP($A33,'Return Data'!$B$7:$R$1700,13,0)</f>
        <v>7.4641000000000002</v>
      </c>
      <c r="U33" s="66">
        <f t="shared" si="15"/>
        <v>6</v>
      </c>
      <c r="V33" s="65">
        <f>VLOOKUP($A33,'Return Data'!$B$7:$R$1700,17,0)</f>
        <v>7.9047999999999998</v>
      </c>
      <c r="W33" s="66">
        <f>RANK(V33,V$8:V$37,0)</f>
        <v>4</v>
      </c>
      <c r="X33" s="65">
        <f>VLOOKUP($A33,'Return Data'!$B$7:$R$1700,14,0)</f>
        <v>7.6315999999999997</v>
      </c>
      <c r="Y33" s="66">
        <f>RANK(X33,X$8:X$37,0)</f>
        <v>3</v>
      </c>
      <c r="Z33" s="65">
        <f>VLOOKUP($A33,'Return Data'!$B$7:$R$1700,16,0)</f>
        <v>7.4261999999999997</v>
      </c>
      <c r="AA33" s="67">
        <f t="shared" si="9"/>
        <v>15</v>
      </c>
    </row>
    <row r="34" spans="1:27" x14ac:dyDescent="0.3">
      <c r="A34" s="63" t="s">
        <v>1643</v>
      </c>
      <c r="B34" s="64">
        <f>VLOOKUP($A34,'Return Data'!$B$7:$R$1700,3,0)</f>
        <v>44026</v>
      </c>
      <c r="C34" s="65">
        <f>VLOOKUP($A34,'Return Data'!$B$7:$R$1700,4,0)</f>
        <v>10.647600000000001</v>
      </c>
      <c r="D34" s="65">
        <f>VLOOKUP($A34,'Return Data'!$B$7:$R$1700,5,0)</f>
        <v>-2.7422</v>
      </c>
      <c r="E34" s="66">
        <f t="shared" si="0"/>
        <v>27</v>
      </c>
      <c r="F34" s="65">
        <f>VLOOKUP($A34,'Return Data'!$B$7:$R$1700,6,0)</f>
        <v>0.94279999999999997</v>
      </c>
      <c r="G34" s="66">
        <f t="shared" si="1"/>
        <v>26</v>
      </c>
      <c r="H34" s="65">
        <f>VLOOKUP($A34,'Return Data'!$B$7:$R$1700,7,0)</f>
        <v>4.3131000000000004</v>
      </c>
      <c r="I34" s="66">
        <f t="shared" si="2"/>
        <v>18</v>
      </c>
      <c r="J34" s="65">
        <f>VLOOKUP($A34,'Return Data'!$B$7:$R$1700,8,0)</f>
        <v>6.3327</v>
      </c>
      <c r="K34" s="66">
        <f t="shared" si="3"/>
        <v>14</v>
      </c>
      <c r="L34" s="65">
        <f>VLOOKUP($A34,'Return Data'!$B$7:$R$1700,9,0)</f>
        <v>6.4964000000000004</v>
      </c>
      <c r="M34" s="66">
        <f t="shared" si="4"/>
        <v>18</v>
      </c>
      <c r="N34" s="65">
        <f>VLOOKUP($A34,'Return Data'!$B$7:$R$1700,10,0)</f>
        <v>6.9649999999999999</v>
      </c>
      <c r="O34" s="66">
        <f t="shared" si="5"/>
        <v>22</v>
      </c>
      <c r="P34" s="65">
        <f>VLOOKUP($A34,'Return Data'!$B$7:$R$1700,11,0)</f>
        <v>5.8543000000000003</v>
      </c>
      <c r="Q34" s="66">
        <f t="shared" si="11"/>
        <v>19</v>
      </c>
      <c r="R34" s="65">
        <f>VLOOKUP($A34,'Return Data'!$B$7:$R$1700,12,0)</f>
        <v>5.6087999999999996</v>
      </c>
      <c r="S34" s="66">
        <f t="shared" si="14"/>
        <v>21</v>
      </c>
      <c r="T34" s="65">
        <f>VLOOKUP($A34,'Return Data'!$B$7:$R$1700,13,0)</f>
        <v>5.9093</v>
      </c>
      <c r="U34" s="66">
        <f t="shared" si="15"/>
        <v>20</v>
      </c>
      <c r="V34" s="65"/>
      <c r="W34" s="66"/>
      <c r="X34" s="65"/>
      <c r="Y34" s="66"/>
      <c r="Z34" s="65">
        <f>VLOOKUP($A34,'Return Data'!$B$7:$R$1700,16,0)</f>
        <v>6.1131000000000002</v>
      </c>
      <c r="AA34" s="67">
        <f t="shared" si="9"/>
        <v>24</v>
      </c>
    </row>
    <row r="35" spans="1:27" x14ac:dyDescent="0.3">
      <c r="A35" s="63" t="s">
        <v>1645</v>
      </c>
      <c r="B35" s="64">
        <f>VLOOKUP($A35,'Return Data'!$B$7:$R$1700,3,0)</f>
        <v>44026</v>
      </c>
      <c r="C35" s="65">
        <f>VLOOKUP($A35,'Return Data'!$B$7:$R$1700,4,0)</f>
        <v>11.0146</v>
      </c>
      <c r="D35" s="65">
        <f>VLOOKUP($A35,'Return Data'!$B$7:$R$1700,5,0)</f>
        <v>2.9826000000000001</v>
      </c>
      <c r="E35" s="66">
        <f t="shared" si="0"/>
        <v>15</v>
      </c>
      <c r="F35" s="65">
        <f>VLOOKUP($A35,'Return Data'!$B$7:$R$1700,6,0)</f>
        <v>3.2321</v>
      </c>
      <c r="G35" s="66">
        <f t="shared" si="1"/>
        <v>11</v>
      </c>
      <c r="H35" s="65">
        <f>VLOOKUP($A35,'Return Data'!$B$7:$R$1700,7,0)</f>
        <v>4.8331</v>
      </c>
      <c r="I35" s="66">
        <f t="shared" si="2"/>
        <v>13</v>
      </c>
      <c r="J35" s="65">
        <f>VLOOKUP($A35,'Return Data'!$B$7:$R$1700,8,0)</f>
        <v>5.9546999999999999</v>
      </c>
      <c r="K35" s="66">
        <f t="shared" si="3"/>
        <v>17</v>
      </c>
      <c r="L35" s="65">
        <f>VLOOKUP($A35,'Return Data'!$B$7:$R$1700,9,0)</f>
        <v>6.2263999999999999</v>
      </c>
      <c r="M35" s="66">
        <f t="shared" si="4"/>
        <v>19</v>
      </c>
      <c r="N35" s="65">
        <f>VLOOKUP($A35,'Return Data'!$B$7:$R$1700,10,0)</f>
        <v>7.1242000000000001</v>
      </c>
      <c r="O35" s="66">
        <f t="shared" si="5"/>
        <v>17</v>
      </c>
      <c r="P35" s="65">
        <f>VLOOKUP($A35,'Return Data'!$B$7:$R$1700,11,0)</f>
        <v>6.1554000000000002</v>
      </c>
      <c r="Q35" s="66">
        <f t="shared" si="11"/>
        <v>14</v>
      </c>
      <c r="R35" s="65">
        <f>VLOOKUP($A35,'Return Data'!$B$7:$R$1700,12,0)</f>
        <v>5.9969999999999999</v>
      </c>
      <c r="S35" s="66">
        <f t="shared" si="14"/>
        <v>17</v>
      </c>
      <c r="T35" s="65">
        <f>VLOOKUP($A35,'Return Data'!$B$7:$R$1700,13,0)</f>
        <v>6.3597000000000001</v>
      </c>
      <c r="U35" s="66">
        <f t="shared" si="15"/>
        <v>16</v>
      </c>
      <c r="V35" s="65"/>
      <c r="W35" s="66"/>
      <c r="X35" s="65"/>
      <c r="Y35" s="66"/>
      <c r="Z35" s="65">
        <f>VLOOKUP($A35,'Return Data'!$B$7:$R$1700,16,0)</f>
        <v>6.7629000000000001</v>
      </c>
      <c r="AA35" s="67">
        <f t="shared" si="9"/>
        <v>22</v>
      </c>
    </row>
    <row r="36" spans="1:27" x14ac:dyDescent="0.3">
      <c r="A36" s="63" t="s">
        <v>1647</v>
      </c>
      <c r="B36" s="64">
        <f>VLOOKUP($A36,'Return Data'!$B$7:$R$1700,3,0)</f>
        <v>44026</v>
      </c>
      <c r="C36" s="65">
        <f>VLOOKUP($A36,'Return Data'!$B$7:$R$1700,4,0)</f>
        <v>3168.6801999999998</v>
      </c>
      <c r="D36" s="65">
        <f>VLOOKUP($A36,'Return Data'!$B$7:$R$1700,5,0)</f>
        <v>5.0979000000000001</v>
      </c>
      <c r="E36" s="66">
        <f t="shared" si="0"/>
        <v>7</v>
      </c>
      <c r="F36" s="65">
        <f>VLOOKUP($A36,'Return Data'!$B$7:$R$1700,6,0)</f>
        <v>5.4587000000000003</v>
      </c>
      <c r="G36" s="66">
        <f t="shared" si="1"/>
        <v>5</v>
      </c>
      <c r="H36" s="65">
        <f>VLOOKUP($A36,'Return Data'!$B$7:$R$1700,7,0)</f>
        <v>4.4290000000000003</v>
      </c>
      <c r="I36" s="66">
        <f t="shared" si="2"/>
        <v>17</v>
      </c>
      <c r="J36" s="65">
        <f>VLOOKUP($A36,'Return Data'!$B$7:$R$1700,8,0)</f>
        <v>6.9901999999999997</v>
      </c>
      <c r="K36" s="66">
        <f t="shared" si="3"/>
        <v>10</v>
      </c>
      <c r="L36" s="65">
        <f>VLOOKUP($A36,'Return Data'!$B$7:$R$1700,9,0)</f>
        <v>7.2161</v>
      </c>
      <c r="M36" s="66">
        <f t="shared" si="4"/>
        <v>12</v>
      </c>
      <c r="N36" s="65">
        <f>VLOOKUP($A36,'Return Data'!$B$7:$R$1700,10,0)</f>
        <v>7.4984000000000002</v>
      </c>
      <c r="O36" s="66">
        <f t="shared" si="5"/>
        <v>16</v>
      </c>
      <c r="P36" s="65">
        <f>VLOOKUP($A36,'Return Data'!$B$7:$R$1700,11,0)</f>
        <v>5.8367000000000004</v>
      </c>
      <c r="Q36" s="66">
        <f t="shared" si="11"/>
        <v>20</v>
      </c>
      <c r="R36" s="65">
        <f>VLOOKUP($A36,'Return Data'!$B$7:$R$1700,12,0)</f>
        <v>6.0669000000000004</v>
      </c>
      <c r="S36" s="66">
        <f t="shared" si="14"/>
        <v>15</v>
      </c>
      <c r="T36" s="65">
        <f>VLOOKUP($A36,'Return Data'!$B$7:$R$1700,13,0)</f>
        <v>6.5221999999999998</v>
      </c>
      <c r="U36" s="66">
        <f t="shared" si="15"/>
        <v>15</v>
      </c>
      <c r="V36" s="65">
        <f>VLOOKUP($A36,'Return Data'!$B$7:$R$1700,17,0)</f>
        <v>4.9328000000000003</v>
      </c>
      <c r="W36" s="66">
        <f>RANK(V36,V$8:V$37,0)</f>
        <v>16</v>
      </c>
      <c r="X36" s="65">
        <f>VLOOKUP($A36,'Return Data'!$B$7:$R$1700,14,0)</f>
        <v>5.3825000000000003</v>
      </c>
      <c r="Y36" s="66">
        <f>RANK(X36,X$8:X$37,0)</f>
        <v>15</v>
      </c>
      <c r="Z36" s="65">
        <f>VLOOKUP($A36,'Return Data'!$B$7:$R$1700,16,0)</f>
        <v>7.0678999999999998</v>
      </c>
      <c r="AA36" s="67">
        <f t="shared" si="9"/>
        <v>20</v>
      </c>
    </row>
    <row r="37" spans="1:27" x14ac:dyDescent="0.3">
      <c r="A37" s="63" t="s">
        <v>1649</v>
      </c>
      <c r="B37" s="64">
        <f>VLOOKUP($A37,'Return Data'!$B$7:$R$1700,3,0)</f>
        <v>44026</v>
      </c>
      <c r="C37" s="65">
        <f>VLOOKUP($A37,'Return Data'!$B$7:$R$1700,4,0)</f>
        <v>1052.6087</v>
      </c>
      <c r="D37" s="65">
        <f>VLOOKUP($A37,'Return Data'!$B$7:$R$1700,5,0)</f>
        <v>1.6853</v>
      </c>
      <c r="E37" s="66">
        <f t="shared" si="0"/>
        <v>17</v>
      </c>
      <c r="F37" s="65">
        <f>VLOOKUP($A37,'Return Data'!$B$7:$R$1700,6,0)</f>
        <v>1.7237</v>
      </c>
      <c r="G37" s="66">
        <f t="shared" si="1"/>
        <v>22</v>
      </c>
      <c r="H37" s="65">
        <f>VLOOKUP($A37,'Return Data'!$B$7:$R$1700,7,0)</f>
        <v>1.7681</v>
      </c>
      <c r="I37" s="66">
        <f t="shared" si="2"/>
        <v>28</v>
      </c>
      <c r="J37" s="65">
        <f>VLOOKUP($A37,'Return Data'!$B$7:$R$1700,8,0)</f>
        <v>1.7029000000000001</v>
      </c>
      <c r="K37" s="66">
        <f t="shared" si="3"/>
        <v>29</v>
      </c>
      <c r="L37" s="65">
        <f>VLOOKUP($A37,'Return Data'!$B$7:$R$1700,9,0)</f>
        <v>1.625</v>
      </c>
      <c r="M37" s="66">
        <f t="shared" si="4"/>
        <v>29</v>
      </c>
      <c r="N37" s="65">
        <f>VLOOKUP($A37,'Return Data'!$B$7:$R$1700,10,0)</f>
        <v>1.9345000000000001</v>
      </c>
      <c r="O37" s="66">
        <f t="shared" si="5"/>
        <v>29</v>
      </c>
      <c r="P37" s="65">
        <f>VLOOKUP($A37,'Return Data'!$B$7:$R$1700,11,0)</f>
        <v>3.2477999999999998</v>
      </c>
      <c r="Q37" s="66">
        <f t="shared" si="11"/>
        <v>27</v>
      </c>
      <c r="R37" s="65">
        <f>VLOOKUP($A37,'Return Data'!$B$7:$R$1700,12,0)</f>
        <v>3.7686000000000002</v>
      </c>
      <c r="S37" s="66">
        <f t="shared" si="14"/>
        <v>25</v>
      </c>
      <c r="T37" s="65">
        <f>VLOOKUP($A37,'Return Data'!$B$7:$R$1700,13,0)</f>
        <v>4.4916</v>
      </c>
      <c r="U37" s="66">
        <f t="shared" si="15"/>
        <v>25</v>
      </c>
      <c r="V37" s="65"/>
      <c r="W37" s="66"/>
      <c r="X37" s="65"/>
      <c r="Y37" s="66"/>
      <c r="Z37" s="65">
        <f>VLOOKUP($A37,'Return Data'!$B$7:$R$1700,16,0)</f>
        <v>4.7412000000000001</v>
      </c>
      <c r="AA37" s="67">
        <f t="shared" si="9"/>
        <v>27</v>
      </c>
    </row>
    <row r="38" spans="1:27" x14ac:dyDescent="0.3">
      <c r="A38" s="69"/>
      <c r="B38" s="70"/>
      <c r="C38" s="70"/>
      <c r="D38" s="71"/>
      <c r="E38" s="70"/>
      <c r="F38" s="71"/>
      <c r="G38" s="70"/>
      <c r="H38" s="71"/>
      <c r="I38" s="70"/>
      <c r="J38" s="71"/>
      <c r="K38" s="70"/>
      <c r="L38" s="71"/>
      <c r="M38" s="70"/>
      <c r="N38" s="71"/>
      <c r="O38" s="70"/>
      <c r="P38" s="71"/>
      <c r="Q38" s="70"/>
      <c r="R38" s="71"/>
      <c r="S38" s="70"/>
      <c r="T38" s="71"/>
      <c r="U38" s="70"/>
      <c r="V38" s="71"/>
      <c r="W38" s="70"/>
      <c r="X38" s="71"/>
      <c r="Y38" s="70"/>
      <c r="Z38" s="71"/>
      <c r="AA38" s="72"/>
    </row>
    <row r="39" spans="1:27" x14ac:dyDescent="0.3">
      <c r="A39" s="73" t="s">
        <v>27</v>
      </c>
      <c r="B39" s="74"/>
      <c r="C39" s="74"/>
      <c r="D39" s="75">
        <f>AVERAGE(D8:D37)</f>
        <v>2.4960966666666669</v>
      </c>
      <c r="E39" s="74"/>
      <c r="F39" s="75">
        <f>AVERAGE(F8:F37)</f>
        <v>3.0906733333333332</v>
      </c>
      <c r="G39" s="74"/>
      <c r="H39" s="75">
        <f>AVERAGE(H8:H37)</f>
        <v>5.6660600000000008</v>
      </c>
      <c r="I39" s="74"/>
      <c r="J39" s="75">
        <f>AVERAGE(J8:J37)</f>
        <v>9.8503100000000003</v>
      </c>
      <c r="K39" s="74"/>
      <c r="L39" s="75">
        <f>AVERAGE(L8:L37)</f>
        <v>8.5047966666666674</v>
      </c>
      <c r="M39" s="74"/>
      <c r="N39" s="75">
        <f>AVERAGE(N8:N37)</f>
        <v>7.7740666666666689</v>
      </c>
      <c r="O39" s="74"/>
      <c r="P39" s="75">
        <f>AVERAGE(P8:P37)</f>
        <v>6.0948379310344833</v>
      </c>
      <c r="Q39" s="74"/>
      <c r="R39" s="75">
        <f>AVERAGE(R8:R37)</f>
        <v>4.696092592592592</v>
      </c>
      <c r="S39" s="74"/>
      <c r="T39" s="75">
        <f>AVERAGE(T8:T37)</f>
        <v>6.6457461538461553</v>
      </c>
      <c r="U39" s="74"/>
      <c r="V39" s="75">
        <f>AVERAGE(V8:V37)</f>
        <v>6.3075500000000009</v>
      </c>
      <c r="W39" s="74"/>
      <c r="X39" s="75">
        <f>AVERAGE(X8:X37)</f>
        <v>6.3241842105263162</v>
      </c>
      <c r="Y39" s="74"/>
      <c r="Z39" s="75">
        <f>AVERAGE(Z8:Z37)</f>
        <v>5.8240266666666676</v>
      </c>
      <c r="AA39" s="76"/>
    </row>
    <row r="40" spans="1:27" x14ac:dyDescent="0.3">
      <c r="A40" s="73" t="s">
        <v>28</v>
      </c>
      <c r="B40" s="74"/>
      <c r="C40" s="74"/>
      <c r="D40" s="75">
        <f>MIN(D8:D37)</f>
        <v>-12.666600000000001</v>
      </c>
      <c r="E40" s="74"/>
      <c r="F40" s="75">
        <f>MIN(F8:F37)</f>
        <v>-1.2283999999999999</v>
      </c>
      <c r="G40" s="74"/>
      <c r="H40" s="75">
        <f>MIN(H8:H37)</f>
        <v>0</v>
      </c>
      <c r="I40" s="74"/>
      <c r="J40" s="75">
        <f>MIN(J8:J37)</f>
        <v>0</v>
      </c>
      <c r="K40" s="74"/>
      <c r="L40" s="75">
        <f>MIN(L8:L37)</f>
        <v>0</v>
      </c>
      <c r="M40" s="74"/>
      <c r="N40" s="75">
        <f>MIN(N8:N37)</f>
        <v>0</v>
      </c>
      <c r="O40" s="74"/>
      <c r="P40" s="75">
        <f>MIN(P8:P37)</f>
        <v>-0.1053</v>
      </c>
      <c r="Q40" s="74"/>
      <c r="R40" s="75">
        <f>MIN(R8:R37)</f>
        <v>-32.322899999999997</v>
      </c>
      <c r="S40" s="74"/>
      <c r="T40" s="75">
        <f>MIN(T8:T37)</f>
        <v>2.1802000000000001</v>
      </c>
      <c r="U40" s="74"/>
      <c r="V40" s="75">
        <f>MIN(V8:V37)</f>
        <v>-1.4642999999999999</v>
      </c>
      <c r="W40" s="74"/>
      <c r="X40" s="75">
        <f>MIN(X8:X37)</f>
        <v>0.9032</v>
      </c>
      <c r="Y40" s="74"/>
      <c r="Z40" s="75">
        <f>MIN(Z8:Z37)</f>
        <v>-30.226800000000001</v>
      </c>
      <c r="AA40" s="76"/>
    </row>
    <row r="41" spans="1:27" ht="15" thickBot="1" x14ac:dyDescent="0.35">
      <c r="A41" s="77" t="s">
        <v>29</v>
      </c>
      <c r="B41" s="78"/>
      <c r="C41" s="78"/>
      <c r="D41" s="79">
        <f>MAX(D8:D37)</f>
        <v>17.418500000000002</v>
      </c>
      <c r="E41" s="78"/>
      <c r="F41" s="79">
        <f>MAX(F8:F37)</f>
        <v>9.8081999999999994</v>
      </c>
      <c r="G41" s="78"/>
      <c r="H41" s="79">
        <f>MAX(H8:H37)</f>
        <v>23.410399999999999</v>
      </c>
      <c r="I41" s="78"/>
      <c r="J41" s="79">
        <f>MAX(J8:J37)</f>
        <v>102.69750000000001</v>
      </c>
      <c r="K41" s="78"/>
      <c r="L41" s="79">
        <f>MAX(L8:L37)</f>
        <v>48.593299999999999</v>
      </c>
      <c r="M41" s="78"/>
      <c r="N41" s="79">
        <f>MAX(N8:N37)</f>
        <v>21.001899999999999</v>
      </c>
      <c r="O41" s="78"/>
      <c r="P41" s="79">
        <f>MAX(P8:P37)</f>
        <v>12.538500000000001</v>
      </c>
      <c r="Q41" s="78"/>
      <c r="R41" s="79">
        <f>MAX(R8:R37)</f>
        <v>7.9157000000000002</v>
      </c>
      <c r="S41" s="78"/>
      <c r="T41" s="79">
        <f>MAX(T8:T37)</f>
        <v>11.259600000000001</v>
      </c>
      <c r="U41" s="78"/>
      <c r="V41" s="79">
        <f>MAX(V8:V37)</f>
        <v>10.7666</v>
      </c>
      <c r="W41" s="78"/>
      <c r="X41" s="79">
        <f>MAX(X8:X37)</f>
        <v>9.4413</v>
      </c>
      <c r="Y41" s="78"/>
      <c r="Z41" s="79">
        <f>MAX(Z8:Z37)</f>
        <v>8.5827000000000009</v>
      </c>
      <c r="AA41" s="80"/>
    </row>
    <row r="42" spans="1:27" x14ac:dyDescent="0.3">
      <c r="A42" s="112" t="s">
        <v>434</v>
      </c>
    </row>
    <row r="43" spans="1:27" x14ac:dyDescent="0.3">
      <c r="A43" s="14" t="s">
        <v>340</v>
      </c>
    </row>
  </sheetData>
  <sheetProtection algorithmName="SHA-512" hashValue="UClA7dxFFh97qfg3pLiEZR3ObEaAi6DMs+l+rdTrqpC82UnUHo7XBrLoKAqdRM3/WKyrwn0jJx+YNxnGaNIXvg==" saltValue="BBQBcb7vjNNfuZy+pR7Cn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074CB4DA-94D6-4ED5-9DA5-297D8D7DF77A}"/>
  </hyperlinks>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04BED-7ABD-4C4E-A8FF-51B4DCC1106A}">
  <dimension ref="A1:AA3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1681</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1242</v>
      </c>
      <c r="B8" s="64">
        <f>VLOOKUP($A8,'Return Data'!$B$7:$R$1700,3,0)</f>
        <v>44026</v>
      </c>
      <c r="C8" s="65">
        <f>VLOOKUP($A8,'Return Data'!$B$7:$R$1700,4,0)</f>
        <v>278.78530000000001</v>
      </c>
      <c r="D8" s="65">
        <f>VLOOKUP($A8,'Return Data'!$B$7:$R$1700,5,0)</f>
        <v>-1.8329</v>
      </c>
      <c r="E8" s="66">
        <f>RANK(D8,D$8:D$27,0)</f>
        <v>13</v>
      </c>
      <c r="F8" s="65">
        <f>VLOOKUP($A8,'Return Data'!$B$7:$R$1700,6,0)</f>
        <v>4.1914999999999996</v>
      </c>
      <c r="G8" s="66">
        <f>RANK(F8,F$8:F$27,0)</f>
        <v>3</v>
      </c>
      <c r="H8" s="65">
        <f>VLOOKUP($A8,'Return Data'!$B$7:$R$1700,7,0)</f>
        <v>8.4678000000000004</v>
      </c>
      <c r="I8" s="66">
        <f>RANK(H8,H$8:H$27,0)</f>
        <v>2</v>
      </c>
      <c r="J8" s="65">
        <f>VLOOKUP($A8,'Return Data'!$B$7:$R$1700,8,0)</f>
        <v>10.4107</v>
      </c>
      <c r="K8" s="66">
        <f>RANK(J8,J$8:J$27,0)</f>
        <v>1</v>
      </c>
      <c r="L8" s="65">
        <f>VLOOKUP($A8,'Return Data'!$B$7:$R$1700,9,0)</f>
        <v>9.4411000000000005</v>
      </c>
      <c r="M8" s="66">
        <f>RANK(L8,L$8:L$27,0)</f>
        <v>2</v>
      </c>
      <c r="N8" s="65">
        <f>VLOOKUP($A8,'Return Data'!$B$7:$R$1700,10,0)</f>
        <v>10.9543</v>
      </c>
      <c r="O8" s="66">
        <f>RANK(N8,N$8:N$27,0)</f>
        <v>3</v>
      </c>
      <c r="P8" s="65">
        <f>VLOOKUP($A8,'Return Data'!$B$7:$R$1700,11,0)</f>
        <v>8.7903000000000002</v>
      </c>
      <c r="Q8" s="66">
        <f>RANK(P8,P$8:P$27,0)</f>
        <v>2</v>
      </c>
      <c r="R8" s="65">
        <f>VLOOKUP($A8,'Return Data'!$B$7:$R$1700,12,0)</f>
        <v>7.9732000000000003</v>
      </c>
      <c r="S8" s="66">
        <f>RANK(R8,R$8:R$27,0)</f>
        <v>2</v>
      </c>
      <c r="T8" s="65">
        <f>VLOOKUP($A8,'Return Data'!$B$7:$R$1700,13,0)</f>
        <v>8.1392000000000007</v>
      </c>
      <c r="U8" s="66">
        <f>RANK(T8,T$8:T$27,0)</f>
        <v>3</v>
      </c>
      <c r="V8" s="65">
        <f>VLOOKUP($A8,'Return Data'!$B$7:$R$1700,17,0)</f>
        <v>8.4161999999999999</v>
      </c>
      <c r="W8" s="66">
        <f>RANK(V8,V$8:V$27,0)</f>
        <v>1</v>
      </c>
      <c r="X8" s="65">
        <f>VLOOKUP($A8,'Return Data'!$B$7:$R$1700,14,0)</f>
        <v>8.0289000000000001</v>
      </c>
      <c r="Y8" s="66">
        <f>RANK(X8,X$8:X$27,0)</f>
        <v>2</v>
      </c>
      <c r="Z8" s="65">
        <f>VLOOKUP($A8,'Return Data'!$B$7:$R$1700,16,0)</f>
        <v>8.3224999999999998</v>
      </c>
      <c r="AA8" s="67">
        <f>RANK(Z8,Z$8:Z$27,0)</f>
        <v>6</v>
      </c>
    </row>
    <row r="9" spans="1:27" x14ac:dyDescent="0.3">
      <c r="A9" s="63" t="s">
        <v>1243</v>
      </c>
      <c r="B9" s="64">
        <f>VLOOKUP($A9,'Return Data'!$B$7:$R$1700,3,0)</f>
        <v>44026</v>
      </c>
      <c r="C9" s="65">
        <f>VLOOKUP($A9,'Return Data'!$B$7:$R$1700,4,0)</f>
        <v>1075.2064</v>
      </c>
      <c r="D9" s="65">
        <f>VLOOKUP($A9,'Return Data'!$B$7:$R$1700,5,0)</f>
        <v>-6.0993000000000004</v>
      </c>
      <c r="E9" s="66">
        <f t="shared" ref="E9:E27" si="0">RANK(D9,D$8:D$27,0)</f>
        <v>17</v>
      </c>
      <c r="F9" s="65">
        <f>VLOOKUP($A9,'Return Data'!$B$7:$R$1700,6,0)</f>
        <v>2.1705999999999999</v>
      </c>
      <c r="G9" s="66">
        <f t="shared" ref="G9:G27" si="1">RANK(F9,F$8:F$27,0)</f>
        <v>16</v>
      </c>
      <c r="H9" s="65">
        <f>VLOOKUP($A9,'Return Data'!$B$7:$R$1700,7,0)</f>
        <v>5.8756000000000004</v>
      </c>
      <c r="I9" s="66">
        <f t="shared" ref="I9:I27" si="2">RANK(H9,H$8:H$27,0)</f>
        <v>12</v>
      </c>
      <c r="J9" s="65">
        <f>VLOOKUP($A9,'Return Data'!$B$7:$R$1700,8,0)</f>
        <v>8.0000999999999998</v>
      </c>
      <c r="K9" s="66">
        <f t="shared" ref="K9:K27" si="3">RANK(J9,J$8:J$27,0)</f>
        <v>10</v>
      </c>
      <c r="L9" s="65">
        <f>VLOOKUP($A9,'Return Data'!$B$7:$R$1700,9,0)</f>
        <v>8.1989999999999998</v>
      </c>
      <c r="M9" s="66">
        <f t="shared" ref="M9:M27" si="4">RANK(L9,L$8:L$27,0)</f>
        <v>9</v>
      </c>
      <c r="N9" s="65">
        <f>VLOOKUP($A9,'Return Data'!$B$7:$R$1700,10,0)</f>
        <v>9.8668999999999993</v>
      </c>
      <c r="O9" s="66">
        <f t="shared" ref="O9:O27" si="5">RANK(N9,N$8:N$27,0)</f>
        <v>9</v>
      </c>
      <c r="P9" s="65">
        <f>VLOOKUP($A9,'Return Data'!$B$7:$R$1700,11,0)</f>
        <v>8.1534999999999993</v>
      </c>
      <c r="Q9" s="66">
        <f t="shared" ref="Q9:Q27" si="6">RANK(P9,P$8:P$27,0)</f>
        <v>6</v>
      </c>
      <c r="R9" s="65">
        <f>VLOOKUP($A9,'Return Data'!$B$7:$R$1700,12,0)</f>
        <v>7.7149000000000001</v>
      </c>
      <c r="S9" s="66">
        <f t="shared" ref="S9:S27" si="7">RANK(R9,R$8:R$27,0)</f>
        <v>3</v>
      </c>
      <c r="T9" s="65"/>
      <c r="U9" s="66"/>
      <c r="V9" s="65"/>
      <c r="W9" s="66"/>
      <c r="X9" s="65"/>
      <c r="Y9" s="66"/>
      <c r="Z9" s="65">
        <f>VLOOKUP($A9,'Return Data'!$B$7:$R$1700,16,0)</f>
        <v>8.0030000000000001</v>
      </c>
      <c r="AA9" s="67">
        <f t="shared" ref="AA9:AA27" si="8">RANK(Z9,Z$8:Z$27,0)</f>
        <v>13</v>
      </c>
    </row>
    <row r="10" spans="1:27" x14ac:dyDescent="0.3">
      <c r="A10" s="63" t="s">
        <v>1245</v>
      </c>
      <c r="B10" s="64">
        <f>VLOOKUP($A10,'Return Data'!$B$7:$R$1700,3,0)</f>
        <v>44026</v>
      </c>
      <c r="C10" s="65">
        <f>VLOOKUP($A10,'Return Data'!$B$7:$R$1700,4,0)</f>
        <v>1066.8814</v>
      </c>
      <c r="D10" s="65">
        <f>VLOOKUP($A10,'Return Data'!$B$7:$R$1700,5,0)</f>
        <v>1.7278</v>
      </c>
      <c r="E10" s="66">
        <f t="shared" si="0"/>
        <v>6</v>
      </c>
      <c r="F10" s="65">
        <f>VLOOKUP($A10,'Return Data'!$B$7:$R$1700,6,0)</f>
        <v>2.4519000000000002</v>
      </c>
      <c r="G10" s="66">
        <f t="shared" si="1"/>
        <v>15</v>
      </c>
      <c r="H10" s="65">
        <f>VLOOKUP($A10,'Return Data'!$B$7:$R$1700,7,0)</f>
        <v>2.6194999999999999</v>
      </c>
      <c r="I10" s="66">
        <f t="shared" si="2"/>
        <v>20</v>
      </c>
      <c r="J10" s="65">
        <f>VLOOKUP($A10,'Return Data'!$B$7:$R$1700,8,0)</f>
        <v>2.4558</v>
      </c>
      <c r="K10" s="66">
        <f t="shared" si="3"/>
        <v>20</v>
      </c>
      <c r="L10" s="65">
        <f>VLOOKUP($A10,'Return Data'!$B$7:$R$1700,9,0)</f>
        <v>3.1261999999999999</v>
      </c>
      <c r="M10" s="66">
        <f t="shared" si="4"/>
        <v>18</v>
      </c>
      <c r="N10" s="65">
        <f>VLOOKUP($A10,'Return Data'!$B$7:$R$1700,10,0)</f>
        <v>4.5221999999999998</v>
      </c>
      <c r="O10" s="66">
        <f t="shared" si="5"/>
        <v>18</v>
      </c>
      <c r="P10" s="65">
        <f>VLOOKUP($A10,'Return Data'!$B$7:$R$1700,11,0)</f>
        <v>4.9870000000000001</v>
      </c>
      <c r="Q10" s="66">
        <f t="shared" si="6"/>
        <v>17</v>
      </c>
      <c r="R10" s="65">
        <f>VLOOKUP($A10,'Return Data'!$B$7:$R$1700,12,0)</f>
        <v>5.29</v>
      </c>
      <c r="S10" s="66">
        <f t="shared" si="7"/>
        <v>17</v>
      </c>
      <c r="T10" s="65">
        <f>VLOOKUP($A10,'Return Data'!$B$7:$R$1700,13,0)</f>
        <v>5.9894999999999996</v>
      </c>
      <c r="U10" s="66">
        <f t="shared" ref="U10:U27" si="9">RANK(T10,T$8:T$27,0)</f>
        <v>16</v>
      </c>
      <c r="V10" s="65"/>
      <c r="W10" s="66"/>
      <c r="X10" s="65"/>
      <c r="Y10" s="66"/>
      <c r="Z10" s="65">
        <f>VLOOKUP($A10,'Return Data'!$B$7:$R$1700,16,0)</f>
        <v>6.2298</v>
      </c>
      <c r="AA10" s="67">
        <f t="shared" si="8"/>
        <v>20</v>
      </c>
    </row>
    <row r="11" spans="1:27" x14ac:dyDescent="0.3">
      <c r="A11" s="63" t="s">
        <v>1247</v>
      </c>
      <c r="B11" s="64">
        <f>VLOOKUP($A11,'Return Data'!$B$7:$R$1700,3,0)</f>
        <v>44026</v>
      </c>
      <c r="C11" s="65">
        <f>VLOOKUP($A11,'Return Data'!$B$7:$R$1700,4,0)</f>
        <v>41.022799999999997</v>
      </c>
      <c r="D11" s="65">
        <f>VLOOKUP($A11,'Return Data'!$B$7:$R$1700,5,0)</f>
        <v>-11.4742</v>
      </c>
      <c r="E11" s="66">
        <f t="shared" si="0"/>
        <v>20</v>
      </c>
      <c r="F11" s="65">
        <f>VLOOKUP($A11,'Return Data'!$B$7:$R$1700,6,0)</f>
        <v>1.8466</v>
      </c>
      <c r="G11" s="66">
        <f t="shared" si="1"/>
        <v>19</v>
      </c>
      <c r="H11" s="65">
        <f>VLOOKUP($A11,'Return Data'!$B$7:$R$1700,7,0)</f>
        <v>6.7199</v>
      </c>
      <c r="I11" s="66">
        <f t="shared" si="2"/>
        <v>9</v>
      </c>
      <c r="J11" s="65">
        <f>VLOOKUP($A11,'Return Data'!$B$7:$R$1700,8,0)</f>
        <v>9.4911999999999992</v>
      </c>
      <c r="K11" s="66">
        <f t="shared" si="3"/>
        <v>4</v>
      </c>
      <c r="L11" s="65">
        <f>VLOOKUP($A11,'Return Data'!$B$7:$R$1700,9,0)</f>
        <v>8.6539999999999999</v>
      </c>
      <c r="M11" s="66">
        <f t="shared" si="4"/>
        <v>4</v>
      </c>
      <c r="N11" s="65">
        <f>VLOOKUP($A11,'Return Data'!$B$7:$R$1700,10,0)</f>
        <v>11.2963</v>
      </c>
      <c r="O11" s="66">
        <f t="shared" si="5"/>
        <v>2</v>
      </c>
      <c r="P11" s="65">
        <f>VLOOKUP($A11,'Return Data'!$B$7:$R$1700,11,0)</f>
        <v>7.8677000000000001</v>
      </c>
      <c r="Q11" s="66">
        <f t="shared" si="6"/>
        <v>8</v>
      </c>
      <c r="R11" s="65">
        <f>VLOOKUP($A11,'Return Data'!$B$7:$R$1700,12,0)</f>
        <v>7.2477999999999998</v>
      </c>
      <c r="S11" s="66">
        <f t="shared" si="7"/>
        <v>10</v>
      </c>
      <c r="T11" s="65">
        <f>VLOOKUP($A11,'Return Data'!$B$7:$R$1700,13,0)</f>
        <v>7.6623999999999999</v>
      </c>
      <c r="U11" s="66">
        <f t="shared" si="9"/>
        <v>8</v>
      </c>
      <c r="V11" s="65">
        <f>VLOOKUP($A11,'Return Data'!$B$7:$R$1700,17,0)</f>
        <v>8.0177999999999994</v>
      </c>
      <c r="W11" s="66">
        <f t="shared" ref="W11:W27" si="10">RANK(V11,V$8:V$27,0)</f>
        <v>9</v>
      </c>
      <c r="X11" s="65">
        <f>VLOOKUP($A11,'Return Data'!$B$7:$R$1700,14,0)</f>
        <v>7.5366</v>
      </c>
      <c r="Y11" s="66">
        <f t="shared" ref="Y11:Y27" si="11">RANK(X11,X$8:X$27,0)</f>
        <v>10</v>
      </c>
      <c r="Z11" s="65">
        <f>VLOOKUP($A11,'Return Data'!$B$7:$R$1700,16,0)</f>
        <v>7.8710000000000004</v>
      </c>
      <c r="AA11" s="67">
        <f t="shared" si="8"/>
        <v>14</v>
      </c>
    </row>
    <row r="12" spans="1:27" x14ac:dyDescent="0.3">
      <c r="A12" s="63" t="s">
        <v>1250</v>
      </c>
      <c r="B12" s="64">
        <f>VLOOKUP($A12,'Return Data'!$B$7:$R$1700,3,0)</f>
        <v>44026</v>
      </c>
      <c r="C12" s="65">
        <f>VLOOKUP($A12,'Return Data'!$B$7:$R$1700,4,0)</f>
        <v>38.9148</v>
      </c>
      <c r="D12" s="65">
        <f>VLOOKUP($A12,'Return Data'!$B$7:$R$1700,5,0)</f>
        <v>1.0318000000000001</v>
      </c>
      <c r="E12" s="66">
        <f t="shared" si="0"/>
        <v>7</v>
      </c>
      <c r="F12" s="65">
        <f>VLOOKUP($A12,'Return Data'!$B$7:$R$1700,6,0)</f>
        <v>5.2789999999999999</v>
      </c>
      <c r="G12" s="66">
        <f t="shared" si="1"/>
        <v>1</v>
      </c>
      <c r="H12" s="65">
        <f>VLOOKUP($A12,'Return Data'!$B$7:$R$1700,7,0)</f>
        <v>8.4686000000000003</v>
      </c>
      <c r="I12" s="66">
        <f t="shared" si="2"/>
        <v>1</v>
      </c>
      <c r="J12" s="65">
        <f>VLOOKUP($A12,'Return Data'!$B$7:$R$1700,8,0)</f>
        <v>9.5888000000000009</v>
      </c>
      <c r="K12" s="66">
        <f t="shared" si="3"/>
        <v>3</v>
      </c>
      <c r="L12" s="65">
        <f>VLOOKUP($A12,'Return Data'!$B$7:$R$1700,9,0)</f>
        <v>8.5490999999999993</v>
      </c>
      <c r="M12" s="66">
        <f t="shared" si="4"/>
        <v>6</v>
      </c>
      <c r="N12" s="65">
        <f>VLOOKUP($A12,'Return Data'!$B$7:$R$1700,10,0)</f>
        <v>9.9641000000000002</v>
      </c>
      <c r="O12" s="66">
        <f t="shared" si="5"/>
        <v>7</v>
      </c>
      <c r="P12" s="65">
        <f>VLOOKUP($A12,'Return Data'!$B$7:$R$1700,11,0)</f>
        <v>8.1768999999999998</v>
      </c>
      <c r="Q12" s="66">
        <f t="shared" si="6"/>
        <v>5</v>
      </c>
      <c r="R12" s="65">
        <f>VLOOKUP($A12,'Return Data'!$B$7:$R$1700,12,0)</f>
        <v>7.6426999999999996</v>
      </c>
      <c r="S12" s="66">
        <f t="shared" si="7"/>
        <v>4</v>
      </c>
      <c r="T12" s="65">
        <f>VLOOKUP($A12,'Return Data'!$B$7:$R$1700,13,0)</f>
        <v>8.0711999999999993</v>
      </c>
      <c r="U12" s="66">
        <f t="shared" si="9"/>
        <v>4</v>
      </c>
      <c r="V12" s="65">
        <f>VLOOKUP($A12,'Return Data'!$B$7:$R$1700,17,0)</f>
        <v>8.3794000000000004</v>
      </c>
      <c r="W12" s="66">
        <f t="shared" si="10"/>
        <v>3</v>
      </c>
      <c r="X12" s="65">
        <f>VLOOKUP($A12,'Return Data'!$B$7:$R$1700,14,0)</f>
        <v>7.9340999999999999</v>
      </c>
      <c r="Y12" s="66">
        <f t="shared" si="11"/>
        <v>3</v>
      </c>
      <c r="Z12" s="65">
        <f>VLOOKUP($A12,'Return Data'!$B$7:$R$1700,16,0)</f>
        <v>8.5531000000000006</v>
      </c>
      <c r="AA12" s="67">
        <f t="shared" si="8"/>
        <v>4</v>
      </c>
    </row>
    <row r="13" spans="1:27" x14ac:dyDescent="0.3">
      <c r="A13" s="63" t="s">
        <v>1252</v>
      </c>
      <c r="B13" s="64">
        <f>VLOOKUP($A13,'Return Data'!$B$7:$R$1700,3,0)</f>
        <v>44026</v>
      </c>
      <c r="C13" s="65">
        <f>VLOOKUP($A13,'Return Data'!$B$7:$R$1700,4,0)</f>
        <v>4346.9558999999999</v>
      </c>
      <c r="D13" s="65">
        <f>VLOOKUP($A13,'Return Data'!$B$7:$R$1700,5,0)</f>
        <v>-11.115500000000001</v>
      </c>
      <c r="E13" s="66">
        <f t="shared" si="0"/>
        <v>19</v>
      </c>
      <c r="F13" s="65">
        <f>VLOOKUP($A13,'Return Data'!$B$7:$R$1700,6,0)</f>
        <v>2.0893999999999999</v>
      </c>
      <c r="G13" s="66">
        <f t="shared" si="1"/>
        <v>17</v>
      </c>
      <c r="H13" s="65">
        <f>VLOOKUP($A13,'Return Data'!$B$7:$R$1700,7,0)</f>
        <v>6.9383999999999997</v>
      </c>
      <c r="I13" s="66">
        <f t="shared" si="2"/>
        <v>5</v>
      </c>
      <c r="J13" s="65">
        <f>VLOOKUP($A13,'Return Data'!$B$7:$R$1700,8,0)</f>
        <v>10.089399999999999</v>
      </c>
      <c r="K13" s="66">
        <f t="shared" si="3"/>
        <v>2</v>
      </c>
      <c r="L13" s="65">
        <f>VLOOKUP($A13,'Return Data'!$B$7:$R$1700,9,0)</f>
        <v>9.4494000000000007</v>
      </c>
      <c r="M13" s="66">
        <f t="shared" si="4"/>
        <v>1</v>
      </c>
      <c r="N13" s="65">
        <f>VLOOKUP($A13,'Return Data'!$B$7:$R$1700,10,0)</f>
        <v>11.7155</v>
      </c>
      <c r="O13" s="66">
        <f t="shared" si="5"/>
        <v>1</v>
      </c>
      <c r="P13" s="65">
        <f>VLOOKUP($A13,'Return Data'!$B$7:$R$1700,11,0)</f>
        <v>8.9268000000000001</v>
      </c>
      <c r="Q13" s="66">
        <f t="shared" si="6"/>
        <v>1</v>
      </c>
      <c r="R13" s="65">
        <f>VLOOKUP($A13,'Return Data'!$B$7:$R$1700,12,0)</f>
        <v>8.0373000000000001</v>
      </c>
      <c r="S13" s="66">
        <f t="shared" si="7"/>
        <v>1</v>
      </c>
      <c r="T13" s="65">
        <f>VLOOKUP($A13,'Return Data'!$B$7:$R$1700,13,0)</f>
        <v>8.2681000000000004</v>
      </c>
      <c r="U13" s="66">
        <f t="shared" si="9"/>
        <v>2</v>
      </c>
      <c r="V13" s="65">
        <f>VLOOKUP($A13,'Return Data'!$B$7:$R$1700,17,0)</f>
        <v>8.3826000000000001</v>
      </c>
      <c r="W13" s="66">
        <f t="shared" si="10"/>
        <v>2</v>
      </c>
      <c r="X13" s="65">
        <f>VLOOKUP($A13,'Return Data'!$B$7:$R$1700,14,0)</f>
        <v>7.8948</v>
      </c>
      <c r="Y13" s="66">
        <f t="shared" si="11"/>
        <v>4</v>
      </c>
      <c r="Z13" s="65">
        <f>VLOOKUP($A13,'Return Data'!$B$7:$R$1700,16,0)</f>
        <v>8.2018000000000004</v>
      </c>
      <c r="AA13" s="67">
        <f t="shared" si="8"/>
        <v>7</v>
      </c>
    </row>
    <row r="14" spans="1:27" x14ac:dyDescent="0.3">
      <c r="A14" s="63" t="s">
        <v>1254</v>
      </c>
      <c r="B14" s="64">
        <f>VLOOKUP($A14,'Return Data'!$B$7:$R$1700,3,0)</f>
        <v>44026</v>
      </c>
      <c r="C14" s="65">
        <f>VLOOKUP($A14,'Return Data'!$B$7:$R$1700,4,0)</f>
        <v>287.01010000000002</v>
      </c>
      <c r="D14" s="65">
        <f>VLOOKUP($A14,'Return Data'!$B$7:$R$1700,5,0)</f>
        <v>-1.5005999999999999</v>
      </c>
      <c r="E14" s="66">
        <f t="shared" si="0"/>
        <v>12</v>
      </c>
      <c r="F14" s="65">
        <f>VLOOKUP($A14,'Return Data'!$B$7:$R$1700,6,0)</f>
        <v>3.4540999999999999</v>
      </c>
      <c r="G14" s="66">
        <f t="shared" si="1"/>
        <v>10</v>
      </c>
      <c r="H14" s="65">
        <f>VLOOKUP($A14,'Return Data'!$B$7:$R$1700,7,0)</f>
        <v>6.6577999999999999</v>
      </c>
      <c r="I14" s="66">
        <f t="shared" si="2"/>
        <v>11</v>
      </c>
      <c r="J14" s="65">
        <f>VLOOKUP($A14,'Return Data'!$B$7:$R$1700,8,0)</f>
        <v>8.7332999999999998</v>
      </c>
      <c r="K14" s="66">
        <f t="shared" si="3"/>
        <v>7</v>
      </c>
      <c r="L14" s="65">
        <f>VLOOKUP($A14,'Return Data'!$B$7:$R$1700,9,0)</f>
        <v>8.6158000000000001</v>
      </c>
      <c r="M14" s="66">
        <f t="shared" si="4"/>
        <v>5</v>
      </c>
      <c r="N14" s="65">
        <f>VLOOKUP($A14,'Return Data'!$B$7:$R$1700,10,0)</f>
        <v>10.461399999999999</v>
      </c>
      <c r="O14" s="66">
        <f t="shared" si="5"/>
        <v>4</v>
      </c>
      <c r="P14" s="65">
        <f>VLOOKUP($A14,'Return Data'!$B$7:$R$1700,11,0)</f>
        <v>8.2338000000000005</v>
      </c>
      <c r="Q14" s="66">
        <f t="shared" si="6"/>
        <v>4</v>
      </c>
      <c r="R14" s="65">
        <f>VLOOKUP($A14,'Return Data'!$B$7:$R$1700,12,0)</f>
        <v>7.5826000000000002</v>
      </c>
      <c r="S14" s="66">
        <f t="shared" si="7"/>
        <v>6</v>
      </c>
      <c r="T14" s="65">
        <f>VLOOKUP($A14,'Return Data'!$B$7:$R$1700,13,0)</f>
        <v>7.7885</v>
      </c>
      <c r="U14" s="66">
        <f t="shared" si="9"/>
        <v>6</v>
      </c>
      <c r="V14" s="65">
        <f>VLOOKUP($A14,'Return Data'!$B$7:$R$1700,17,0)</f>
        <v>8.0771999999999995</v>
      </c>
      <c r="W14" s="66">
        <f t="shared" si="10"/>
        <v>7</v>
      </c>
      <c r="X14" s="65">
        <f>VLOOKUP($A14,'Return Data'!$B$7:$R$1700,14,0)</f>
        <v>7.7601000000000004</v>
      </c>
      <c r="Y14" s="66">
        <f t="shared" si="11"/>
        <v>6</v>
      </c>
      <c r="Z14" s="65">
        <f>VLOOKUP($A14,'Return Data'!$B$7:$R$1700,16,0)</f>
        <v>8.1582000000000008</v>
      </c>
      <c r="AA14" s="67">
        <f t="shared" si="8"/>
        <v>10</v>
      </c>
    </row>
    <row r="15" spans="1:27" x14ac:dyDescent="0.3">
      <c r="A15" s="63" t="s">
        <v>1255</v>
      </c>
      <c r="B15" s="64">
        <f>VLOOKUP($A15,'Return Data'!$B$7:$R$1700,3,0)</f>
        <v>44026</v>
      </c>
      <c r="C15" s="65">
        <f>VLOOKUP($A15,'Return Data'!$B$7:$R$1700,4,0)</f>
        <v>32.7956</v>
      </c>
      <c r="D15" s="65">
        <f>VLOOKUP($A15,'Return Data'!$B$7:$R$1700,5,0)</f>
        <v>-3.5611000000000002</v>
      </c>
      <c r="E15" s="66">
        <f t="shared" si="0"/>
        <v>15</v>
      </c>
      <c r="F15" s="65">
        <f>VLOOKUP($A15,'Return Data'!$B$7:$R$1700,6,0)</f>
        <v>2.6162000000000001</v>
      </c>
      <c r="G15" s="66">
        <f t="shared" si="1"/>
        <v>14</v>
      </c>
      <c r="H15" s="65">
        <f>VLOOKUP($A15,'Return Data'!$B$7:$R$1700,7,0)</f>
        <v>5.4114000000000004</v>
      </c>
      <c r="I15" s="66">
        <f t="shared" si="2"/>
        <v>13</v>
      </c>
      <c r="J15" s="65">
        <f>VLOOKUP($A15,'Return Data'!$B$7:$R$1700,8,0)</f>
        <v>7.8460000000000001</v>
      </c>
      <c r="K15" s="66">
        <f t="shared" si="3"/>
        <v>11</v>
      </c>
      <c r="L15" s="65">
        <f>VLOOKUP($A15,'Return Data'!$B$7:$R$1700,9,0)</f>
        <v>7.4001999999999999</v>
      </c>
      <c r="M15" s="66">
        <f t="shared" si="4"/>
        <v>13</v>
      </c>
      <c r="N15" s="65">
        <f>VLOOKUP($A15,'Return Data'!$B$7:$R$1700,10,0)</f>
        <v>9.9528999999999996</v>
      </c>
      <c r="O15" s="66">
        <f t="shared" si="5"/>
        <v>8</v>
      </c>
      <c r="P15" s="65">
        <f>VLOOKUP($A15,'Return Data'!$B$7:$R$1700,11,0)</f>
        <v>7.7328999999999999</v>
      </c>
      <c r="Q15" s="66">
        <f t="shared" si="6"/>
        <v>10</v>
      </c>
      <c r="R15" s="65">
        <f>VLOOKUP($A15,'Return Data'!$B$7:$R$1700,12,0)</f>
        <v>7.2397999999999998</v>
      </c>
      <c r="S15" s="66">
        <f t="shared" si="7"/>
        <v>12</v>
      </c>
      <c r="T15" s="65">
        <f>VLOOKUP($A15,'Return Data'!$B$7:$R$1700,13,0)</f>
        <v>7.3052999999999999</v>
      </c>
      <c r="U15" s="66">
        <f t="shared" si="9"/>
        <v>12</v>
      </c>
      <c r="V15" s="65">
        <f>VLOOKUP($A15,'Return Data'!$B$7:$R$1700,17,0)</f>
        <v>7.5496999999999996</v>
      </c>
      <c r="W15" s="66">
        <f t="shared" si="10"/>
        <v>12</v>
      </c>
      <c r="X15" s="65">
        <f>VLOOKUP($A15,'Return Data'!$B$7:$R$1700,14,0)</f>
        <v>7.0304000000000002</v>
      </c>
      <c r="Y15" s="66">
        <f t="shared" si="11"/>
        <v>13</v>
      </c>
      <c r="Z15" s="65">
        <f>VLOOKUP($A15,'Return Data'!$B$7:$R$1700,16,0)</f>
        <v>8.1372</v>
      </c>
      <c r="AA15" s="67">
        <f t="shared" si="8"/>
        <v>11</v>
      </c>
    </row>
    <row r="16" spans="1:27" x14ac:dyDescent="0.3">
      <c r="A16" s="63" t="s">
        <v>1257</v>
      </c>
      <c r="B16" s="64">
        <f>VLOOKUP($A16,'Return Data'!$B$7:$R$1700,3,0)</f>
        <v>44026</v>
      </c>
      <c r="C16" s="65">
        <f>VLOOKUP($A16,'Return Data'!$B$7:$R$1700,4,0)</f>
        <v>1127.2330999999999</v>
      </c>
      <c r="D16" s="65">
        <f>VLOOKUP($A16,'Return Data'!$B$7:$R$1700,5,0)</f>
        <v>2.7363</v>
      </c>
      <c r="E16" s="66">
        <f t="shared" si="0"/>
        <v>4</v>
      </c>
      <c r="F16" s="65">
        <f>VLOOKUP($A16,'Return Data'!$B$7:$R$1700,6,0)</f>
        <v>2.7523</v>
      </c>
      <c r="G16" s="66">
        <f t="shared" si="1"/>
        <v>13</v>
      </c>
      <c r="H16" s="65">
        <f>VLOOKUP($A16,'Return Data'!$B$7:$R$1700,7,0)</f>
        <v>2.7616000000000001</v>
      </c>
      <c r="I16" s="66">
        <f t="shared" si="2"/>
        <v>19</v>
      </c>
      <c r="J16" s="65">
        <f>VLOOKUP($A16,'Return Data'!$B$7:$R$1700,8,0)</f>
        <v>2.6865999999999999</v>
      </c>
      <c r="K16" s="66">
        <f t="shared" si="3"/>
        <v>19</v>
      </c>
      <c r="L16" s="65">
        <f>VLOOKUP($A16,'Return Data'!$B$7:$R$1700,9,0)</f>
        <v>2.5659999999999998</v>
      </c>
      <c r="M16" s="66">
        <f t="shared" si="4"/>
        <v>20</v>
      </c>
      <c r="N16" s="65">
        <f>VLOOKUP($A16,'Return Data'!$B$7:$R$1700,10,0)</f>
        <v>3.3361000000000001</v>
      </c>
      <c r="O16" s="66">
        <f t="shared" si="5"/>
        <v>20</v>
      </c>
      <c r="P16" s="65">
        <f>VLOOKUP($A16,'Return Data'!$B$7:$R$1700,11,0)</f>
        <v>4.2591999999999999</v>
      </c>
      <c r="Q16" s="66">
        <f t="shared" si="6"/>
        <v>19</v>
      </c>
      <c r="R16" s="65">
        <f>VLOOKUP($A16,'Return Data'!$B$7:$R$1700,12,0)</f>
        <v>5.0685000000000002</v>
      </c>
      <c r="S16" s="66">
        <f t="shared" si="7"/>
        <v>18</v>
      </c>
      <c r="T16" s="65">
        <f>VLOOKUP($A16,'Return Data'!$B$7:$R$1700,13,0)</f>
        <v>5.6740000000000004</v>
      </c>
      <c r="U16" s="66">
        <f t="shared" si="9"/>
        <v>17</v>
      </c>
      <c r="V16" s="65"/>
      <c r="W16" s="66"/>
      <c r="X16" s="65"/>
      <c r="Y16" s="66"/>
      <c r="Z16" s="65">
        <f>VLOOKUP($A16,'Return Data'!$B$7:$R$1700,16,0)</f>
        <v>6.7938000000000001</v>
      </c>
      <c r="AA16" s="67">
        <f t="shared" si="8"/>
        <v>19</v>
      </c>
    </row>
    <row r="17" spans="1:27" x14ac:dyDescent="0.3">
      <c r="A17" s="63" t="s">
        <v>1260</v>
      </c>
      <c r="B17" s="64">
        <f>VLOOKUP($A17,'Return Data'!$B$7:$R$1700,3,0)</f>
        <v>44026</v>
      </c>
      <c r="C17" s="65">
        <f>VLOOKUP($A17,'Return Data'!$B$7:$R$1700,4,0)</f>
        <v>2379.2438999999999</v>
      </c>
      <c r="D17" s="65">
        <f>VLOOKUP($A17,'Return Data'!$B$7:$R$1700,5,0)</f>
        <v>-8.9876000000000005</v>
      </c>
      <c r="E17" s="66">
        <f t="shared" si="0"/>
        <v>18</v>
      </c>
      <c r="F17" s="65">
        <f>VLOOKUP($A17,'Return Data'!$B$7:$R$1700,6,0)</f>
        <v>1.4634</v>
      </c>
      <c r="G17" s="66">
        <f t="shared" si="1"/>
        <v>20</v>
      </c>
      <c r="H17" s="65">
        <f>VLOOKUP($A17,'Return Data'!$B$7:$R$1700,7,0)</f>
        <v>4.8773</v>
      </c>
      <c r="I17" s="66">
        <f t="shared" si="2"/>
        <v>15</v>
      </c>
      <c r="J17" s="65">
        <f>VLOOKUP($A17,'Return Data'!$B$7:$R$1700,8,0)</f>
        <v>7.2355999999999998</v>
      </c>
      <c r="K17" s="66">
        <f t="shared" si="3"/>
        <v>14</v>
      </c>
      <c r="L17" s="65">
        <f>VLOOKUP($A17,'Return Data'!$B$7:$R$1700,9,0)</f>
        <v>7.7289000000000003</v>
      </c>
      <c r="M17" s="66">
        <f t="shared" si="4"/>
        <v>10</v>
      </c>
      <c r="N17" s="65">
        <f>VLOOKUP($A17,'Return Data'!$B$7:$R$1700,10,0)</f>
        <v>10.441700000000001</v>
      </c>
      <c r="O17" s="66">
        <f t="shared" si="5"/>
        <v>5</v>
      </c>
      <c r="P17" s="65">
        <f>VLOOKUP($A17,'Return Data'!$B$7:$R$1700,11,0)</f>
        <v>8.1058000000000003</v>
      </c>
      <c r="Q17" s="66">
        <f t="shared" si="6"/>
        <v>7</v>
      </c>
      <c r="R17" s="65">
        <f>VLOOKUP($A17,'Return Data'!$B$7:$R$1700,12,0)</f>
        <v>7.4856999999999996</v>
      </c>
      <c r="S17" s="66">
        <f t="shared" si="7"/>
        <v>7</v>
      </c>
      <c r="T17" s="65">
        <f>VLOOKUP($A17,'Return Data'!$B$7:$R$1700,13,0)</f>
        <v>7.3365</v>
      </c>
      <c r="U17" s="66">
        <f t="shared" si="9"/>
        <v>11</v>
      </c>
      <c r="V17" s="65">
        <f>VLOOKUP($A17,'Return Data'!$B$7:$R$1700,17,0)</f>
        <v>7.6441999999999997</v>
      </c>
      <c r="W17" s="66">
        <f t="shared" si="10"/>
        <v>11</v>
      </c>
      <c r="X17" s="65">
        <f>VLOOKUP($A17,'Return Data'!$B$7:$R$1700,14,0)</f>
        <v>7.5289000000000001</v>
      </c>
      <c r="Y17" s="66">
        <f t="shared" si="11"/>
        <v>11</v>
      </c>
      <c r="Z17" s="65">
        <f>VLOOKUP($A17,'Return Data'!$B$7:$R$1700,16,0)</f>
        <v>8.6466999999999992</v>
      </c>
      <c r="AA17" s="67">
        <f t="shared" si="8"/>
        <v>1</v>
      </c>
    </row>
    <row r="18" spans="1:27" x14ac:dyDescent="0.3">
      <c r="A18" s="63" t="s">
        <v>1262</v>
      </c>
      <c r="B18" s="64">
        <f>VLOOKUP($A18,'Return Data'!$B$7:$R$1700,3,0)</f>
        <v>44026</v>
      </c>
      <c r="C18" s="65">
        <f>VLOOKUP($A18,'Return Data'!$B$7:$R$1700,4,0)</f>
        <v>28.583200000000001</v>
      </c>
      <c r="D18" s="65">
        <f>VLOOKUP($A18,'Return Data'!$B$7:$R$1700,5,0)</f>
        <v>2.5541</v>
      </c>
      <c r="E18" s="66">
        <f t="shared" si="0"/>
        <v>5</v>
      </c>
      <c r="F18" s="65">
        <f>VLOOKUP($A18,'Return Data'!$B$7:$R$1700,6,0)</f>
        <v>2.8102</v>
      </c>
      <c r="G18" s="66">
        <f t="shared" si="1"/>
        <v>12</v>
      </c>
      <c r="H18" s="65">
        <f>VLOOKUP($A18,'Return Data'!$B$7:$R$1700,7,0)</f>
        <v>2.8839000000000001</v>
      </c>
      <c r="I18" s="66">
        <f t="shared" si="2"/>
        <v>18</v>
      </c>
      <c r="J18" s="65">
        <f>VLOOKUP($A18,'Return Data'!$B$7:$R$1700,8,0)</f>
        <v>2.8031999999999999</v>
      </c>
      <c r="K18" s="66">
        <f t="shared" si="3"/>
        <v>18</v>
      </c>
      <c r="L18" s="65">
        <f>VLOOKUP($A18,'Return Data'!$B$7:$R$1700,9,0)</f>
        <v>2.9607000000000001</v>
      </c>
      <c r="M18" s="66">
        <f t="shared" si="4"/>
        <v>19</v>
      </c>
      <c r="N18" s="65">
        <f>VLOOKUP($A18,'Return Data'!$B$7:$R$1700,10,0)</f>
        <v>3.6164999999999998</v>
      </c>
      <c r="O18" s="66">
        <f t="shared" si="5"/>
        <v>19</v>
      </c>
      <c r="P18" s="65">
        <f>VLOOKUP($A18,'Return Data'!$B$7:$R$1700,11,0)</f>
        <v>4.2641999999999998</v>
      </c>
      <c r="Q18" s="66">
        <f t="shared" si="6"/>
        <v>18</v>
      </c>
      <c r="R18" s="65">
        <f>VLOOKUP($A18,'Return Data'!$B$7:$R$1700,12,0)</f>
        <v>4.4611000000000001</v>
      </c>
      <c r="S18" s="66">
        <f t="shared" si="7"/>
        <v>19</v>
      </c>
      <c r="T18" s="65">
        <f>VLOOKUP($A18,'Return Data'!$B$7:$R$1700,13,0)</f>
        <v>4.7134</v>
      </c>
      <c r="U18" s="66">
        <f t="shared" si="9"/>
        <v>18</v>
      </c>
      <c r="V18" s="65">
        <f>VLOOKUP($A18,'Return Data'!$B$7:$R$1700,17,0)</f>
        <v>6.0731000000000002</v>
      </c>
      <c r="W18" s="66">
        <f t="shared" si="10"/>
        <v>14</v>
      </c>
      <c r="X18" s="65">
        <f>VLOOKUP($A18,'Return Data'!$B$7:$R$1700,14,0)</f>
        <v>6.2929000000000004</v>
      </c>
      <c r="Y18" s="66">
        <f t="shared" si="11"/>
        <v>14</v>
      </c>
      <c r="Z18" s="65">
        <f>VLOOKUP($A18,'Return Data'!$B$7:$R$1700,16,0)</f>
        <v>7.6409000000000002</v>
      </c>
      <c r="AA18" s="67">
        <f t="shared" si="8"/>
        <v>16</v>
      </c>
    </row>
    <row r="19" spans="1:27" x14ac:dyDescent="0.3">
      <c r="A19" s="63" t="s">
        <v>1264</v>
      </c>
      <c r="B19" s="64">
        <f>VLOOKUP($A19,'Return Data'!$B$7:$R$1700,3,0)</f>
        <v>44026</v>
      </c>
      <c r="C19" s="65">
        <f>VLOOKUP($A19,'Return Data'!$B$7:$R$1700,4,0)</f>
        <v>3388.6694000000002</v>
      </c>
      <c r="D19" s="65">
        <f>VLOOKUP($A19,'Return Data'!$B$7:$R$1700,5,0)</f>
        <v>2.8664000000000001</v>
      </c>
      <c r="E19" s="66">
        <f t="shared" si="0"/>
        <v>3</v>
      </c>
      <c r="F19" s="65">
        <f>VLOOKUP($A19,'Return Data'!$B$7:$R$1700,6,0)</f>
        <v>3.9546999999999999</v>
      </c>
      <c r="G19" s="66">
        <f t="shared" si="1"/>
        <v>6</v>
      </c>
      <c r="H19" s="65">
        <f>VLOOKUP($A19,'Return Data'!$B$7:$R$1700,7,0)</f>
        <v>6.8719999999999999</v>
      </c>
      <c r="I19" s="66">
        <f t="shared" si="2"/>
        <v>7</v>
      </c>
      <c r="J19" s="65">
        <f>VLOOKUP($A19,'Return Data'!$B$7:$R$1700,8,0)</f>
        <v>8.0366999999999997</v>
      </c>
      <c r="K19" s="66">
        <f t="shared" si="3"/>
        <v>9</v>
      </c>
      <c r="L19" s="65">
        <f>VLOOKUP($A19,'Return Data'!$B$7:$R$1700,9,0)</f>
        <v>7.6144999999999996</v>
      </c>
      <c r="M19" s="66">
        <f t="shared" si="4"/>
        <v>11</v>
      </c>
      <c r="N19" s="65">
        <f>VLOOKUP($A19,'Return Data'!$B$7:$R$1700,10,0)</f>
        <v>8.2375000000000007</v>
      </c>
      <c r="O19" s="66">
        <f t="shared" si="5"/>
        <v>14</v>
      </c>
      <c r="P19" s="65">
        <f>VLOOKUP($A19,'Return Data'!$B$7:$R$1700,11,0)</f>
        <v>7.1464999999999996</v>
      </c>
      <c r="Q19" s="66">
        <f t="shared" si="6"/>
        <v>14</v>
      </c>
      <c r="R19" s="65">
        <f>VLOOKUP($A19,'Return Data'!$B$7:$R$1700,12,0)</f>
        <v>6.9325000000000001</v>
      </c>
      <c r="S19" s="66">
        <f t="shared" si="7"/>
        <v>14</v>
      </c>
      <c r="T19" s="65">
        <f>VLOOKUP($A19,'Return Data'!$B$7:$R$1700,13,0)</f>
        <v>7.2839999999999998</v>
      </c>
      <c r="U19" s="66">
        <f t="shared" si="9"/>
        <v>13</v>
      </c>
      <c r="V19" s="65">
        <f>VLOOKUP($A19,'Return Data'!$B$7:$R$1700,17,0)</f>
        <v>7.8895999999999997</v>
      </c>
      <c r="W19" s="66">
        <f t="shared" si="10"/>
        <v>10</v>
      </c>
      <c r="X19" s="65">
        <f>VLOOKUP($A19,'Return Data'!$B$7:$R$1700,14,0)</f>
        <v>7.593</v>
      </c>
      <c r="Y19" s="66">
        <f t="shared" si="11"/>
        <v>9</v>
      </c>
      <c r="Z19" s="65">
        <f>VLOOKUP($A19,'Return Data'!$B$7:$R$1700,16,0)</f>
        <v>8.1151</v>
      </c>
      <c r="AA19" s="67">
        <f t="shared" si="8"/>
        <v>12</v>
      </c>
    </row>
    <row r="20" spans="1:27" x14ac:dyDescent="0.3">
      <c r="A20" s="63" t="s">
        <v>1265</v>
      </c>
      <c r="B20" s="64">
        <f>VLOOKUP($A20,'Return Data'!$B$7:$R$1700,3,0)</f>
        <v>44026</v>
      </c>
      <c r="C20" s="65">
        <f>VLOOKUP($A20,'Return Data'!$B$7:$R$1700,4,0)</f>
        <v>31.407829608519599</v>
      </c>
      <c r="D20" s="65">
        <f>VLOOKUP($A20,'Return Data'!$B$7:$R$1700,5,0)</f>
        <v>-4.3573000000000004</v>
      </c>
      <c r="E20" s="66">
        <f t="shared" si="0"/>
        <v>16</v>
      </c>
      <c r="F20" s="65">
        <f>VLOOKUP($A20,'Return Data'!$B$7:$R$1700,6,0)</f>
        <v>2.0049999999999999</v>
      </c>
      <c r="G20" s="66">
        <f t="shared" si="1"/>
        <v>18</v>
      </c>
      <c r="H20" s="65">
        <f>VLOOKUP($A20,'Return Data'!$B$7:$R$1700,7,0)</f>
        <v>5.1597</v>
      </c>
      <c r="I20" s="66">
        <f t="shared" si="2"/>
        <v>14</v>
      </c>
      <c r="J20" s="65">
        <f>VLOOKUP($A20,'Return Data'!$B$7:$R$1700,8,0)</f>
        <v>6.7533000000000003</v>
      </c>
      <c r="K20" s="66">
        <f t="shared" si="3"/>
        <v>15</v>
      </c>
      <c r="L20" s="65">
        <f>VLOOKUP($A20,'Return Data'!$B$7:$R$1700,9,0)</f>
        <v>6.4531000000000001</v>
      </c>
      <c r="M20" s="66">
        <f t="shared" si="4"/>
        <v>15</v>
      </c>
      <c r="N20" s="65">
        <f>VLOOKUP($A20,'Return Data'!$B$7:$R$1700,10,0)</f>
        <v>9.1609999999999996</v>
      </c>
      <c r="O20" s="66">
        <f t="shared" si="5"/>
        <v>13</v>
      </c>
      <c r="P20" s="65">
        <f>VLOOKUP($A20,'Return Data'!$B$7:$R$1700,11,0)</f>
        <v>7.7150999999999996</v>
      </c>
      <c r="Q20" s="66">
        <f t="shared" si="6"/>
        <v>12</v>
      </c>
      <c r="R20" s="65">
        <f>VLOOKUP($A20,'Return Data'!$B$7:$R$1700,12,0)</f>
        <v>7.3158000000000003</v>
      </c>
      <c r="S20" s="66">
        <f t="shared" si="7"/>
        <v>9</v>
      </c>
      <c r="T20" s="65">
        <f>VLOOKUP($A20,'Return Data'!$B$7:$R$1700,13,0)</f>
        <v>9.5841999999999992</v>
      </c>
      <c r="U20" s="66">
        <f t="shared" si="9"/>
        <v>1</v>
      </c>
      <c r="V20" s="65">
        <f>VLOOKUP($A20,'Return Data'!$B$7:$R$1700,17,0)</f>
        <v>8.3157999999999994</v>
      </c>
      <c r="W20" s="66">
        <f t="shared" si="10"/>
        <v>4</v>
      </c>
      <c r="X20" s="65">
        <f>VLOOKUP($A20,'Return Data'!$B$7:$R$1700,14,0)</f>
        <v>8.0425000000000004</v>
      </c>
      <c r="Y20" s="66">
        <f t="shared" si="11"/>
        <v>1</v>
      </c>
      <c r="Z20" s="65">
        <f>VLOOKUP($A20,'Return Data'!$B$7:$R$1700,16,0)</f>
        <v>8.6188000000000002</v>
      </c>
      <c r="AA20" s="67">
        <f t="shared" si="8"/>
        <v>2</v>
      </c>
    </row>
    <row r="21" spans="1:27" x14ac:dyDescent="0.3">
      <c r="A21" s="63" t="s">
        <v>1268</v>
      </c>
      <c r="B21" s="64">
        <f>VLOOKUP($A21,'Return Data'!$B$7:$R$1700,3,0)</f>
        <v>44026</v>
      </c>
      <c r="C21" s="65">
        <f>VLOOKUP($A21,'Return Data'!$B$7:$R$1700,4,0)</f>
        <v>3128.3827000000001</v>
      </c>
      <c r="D21" s="65">
        <f>VLOOKUP($A21,'Return Data'!$B$7:$R$1700,5,0)</f>
        <v>0.47139999999999999</v>
      </c>
      <c r="E21" s="66">
        <f t="shared" si="0"/>
        <v>9</v>
      </c>
      <c r="F21" s="65">
        <f>VLOOKUP($A21,'Return Data'!$B$7:$R$1700,6,0)</f>
        <v>3.5160999999999998</v>
      </c>
      <c r="G21" s="66">
        <f t="shared" si="1"/>
        <v>9</v>
      </c>
      <c r="H21" s="65">
        <f>VLOOKUP($A21,'Return Data'!$B$7:$R$1700,7,0)</f>
        <v>6.7706999999999997</v>
      </c>
      <c r="I21" s="66">
        <f t="shared" si="2"/>
        <v>8</v>
      </c>
      <c r="J21" s="65">
        <f>VLOOKUP($A21,'Return Data'!$B$7:$R$1700,8,0)</f>
        <v>7.7150999999999996</v>
      </c>
      <c r="K21" s="66">
        <f t="shared" si="3"/>
        <v>12</v>
      </c>
      <c r="L21" s="65">
        <f>VLOOKUP($A21,'Return Data'!$B$7:$R$1700,9,0)</f>
        <v>7.4531000000000001</v>
      </c>
      <c r="M21" s="66">
        <f t="shared" si="4"/>
        <v>12</v>
      </c>
      <c r="N21" s="65">
        <f>VLOOKUP($A21,'Return Data'!$B$7:$R$1700,10,0)</f>
        <v>9.1788000000000007</v>
      </c>
      <c r="O21" s="66">
        <f t="shared" si="5"/>
        <v>12</v>
      </c>
      <c r="P21" s="65">
        <f>VLOOKUP($A21,'Return Data'!$B$7:$R$1700,11,0)</f>
        <v>7.6414</v>
      </c>
      <c r="Q21" s="66">
        <f t="shared" si="6"/>
        <v>13</v>
      </c>
      <c r="R21" s="65">
        <f>VLOOKUP($A21,'Return Data'!$B$7:$R$1700,12,0)</f>
        <v>7.2455999999999996</v>
      </c>
      <c r="S21" s="66">
        <f t="shared" si="7"/>
        <v>11</v>
      </c>
      <c r="T21" s="65">
        <f>VLOOKUP($A21,'Return Data'!$B$7:$R$1700,13,0)</f>
        <v>7.5796000000000001</v>
      </c>
      <c r="U21" s="66">
        <f t="shared" si="9"/>
        <v>9</v>
      </c>
      <c r="V21" s="65">
        <f>VLOOKUP($A21,'Return Data'!$B$7:$R$1700,17,0)</f>
        <v>8.1013000000000002</v>
      </c>
      <c r="W21" s="66">
        <f t="shared" si="10"/>
        <v>6</v>
      </c>
      <c r="X21" s="65">
        <f>VLOOKUP($A21,'Return Data'!$B$7:$R$1700,14,0)</f>
        <v>7.7893999999999997</v>
      </c>
      <c r="Y21" s="66">
        <f t="shared" si="11"/>
        <v>5</v>
      </c>
      <c r="Z21" s="65">
        <f>VLOOKUP($A21,'Return Data'!$B$7:$R$1700,16,0)</f>
        <v>8.1747999999999994</v>
      </c>
      <c r="AA21" s="67">
        <f t="shared" si="8"/>
        <v>9</v>
      </c>
    </row>
    <row r="22" spans="1:27" x14ac:dyDescent="0.3">
      <c r="A22" s="63" t="s">
        <v>1269</v>
      </c>
      <c r="B22" s="64">
        <f>VLOOKUP($A22,'Return Data'!$B$7:$R$1700,3,0)</f>
        <v>44026</v>
      </c>
      <c r="C22" s="65">
        <f>VLOOKUP($A22,'Return Data'!$B$7:$R$1700,4,0)</f>
        <v>1025.27</v>
      </c>
      <c r="D22" s="65">
        <f>VLOOKUP($A22,'Return Data'!$B$7:$R$1700,5,0)</f>
        <v>4.0552999999999999</v>
      </c>
      <c r="E22" s="66">
        <f t="shared" si="0"/>
        <v>2</v>
      </c>
      <c r="F22" s="65">
        <f>VLOOKUP($A22,'Return Data'!$B$7:$R$1700,6,0)</f>
        <v>3.8536000000000001</v>
      </c>
      <c r="G22" s="66">
        <f t="shared" si="1"/>
        <v>7</v>
      </c>
      <c r="H22" s="65">
        <f>VLOOKUP($A22,'Return Data'!$B$7:$R$1700,7,0)</f>
        <v>6.9109999999999996</v>
      </c>
      <c r="I22" s="66">
        <f t="shared" si="2"/>
        <v>6</v>
      </c>
      <c r="J22" s="65">
        <f>VLOOKUP($A22,'Return Data'!$B$7:$R$1700,8,0)</f>
        <v>7.5458999999999996</v>
      </c>
      <c r="K22" s="66">
        <f t="shared" si="3"/>
        <v>13</v>
      </c>
      <c r="L22" s="65">
        <f>VLOOKUP($A22,'Return Data'!$B$7:$R$1700,9,0)</f>
        <v>6.9126000000000003</v>
      </c>
      <c r="M22" s="66">
        <f t="shared" si="4"/>
        <v>14</v>
      </c>
      <c r="N22" s="65">
        <f>VLOOKUP($A22,'Return Data'!$B$7:$R$1700,10,0)</f>
        <v>8.1151999999999997</v>
      </c>
      <c r="O22" s="66">
        <f t="shared" si="5"/>
        <v>15</v>
      </c>
      <c r="P22" s="65"/>
      <c r="Q22" s="66"/>
      <c r="R22" s="65"/>
      <c r="S22" s="66"/>
      <c r="T22" s="65"/>
      <c r="U22" s="66"/>
      <c r="V22" s="65"/>
      <c r="W22" s="66"/>
      <c r="X22" s="65"/>
      <c r="Y22" s="66"/>
      <c r="Z22" s="65">
        <f>VLOOKUP($A22,'Return Data'!$B$7:$R$1700,16,0)</f>
        <v>7.0949999999999998</v>
      </c>
      <c r="AA22" s="67">
        <f t="shared" si="8"/>
        <v>18</v>
      </c>
    </row>
    <row r="23" spans="1:27" x14ac:dyDescent="0.3">
      <c r="A23" s="63" t="s">
        <v>1272</v>
      </c>
      <c r="B23" s="64">
        <f>VLOOKUP($A23,'Return Data'!$B$7:$R$1700,3,0)</f>
        <v>44026</v>
      </c>
      <c r="C23" s="65">
        <f>VLOOKUP($A23,'Return Data'!$B$7:$R$1700,4,0)</f>
        <v>31.831800000000001</v>
      </c>
      <c r="D23" s="65">
        <f>VLOOKUP($A23,'Return Data'!$B$7:$R$1700,5,0)</f>
        <v>4.3578000000000001</v>
      </c>
      <c r="E23" s="66">
        <f t="shared" si="0"/>
        <v>1</v>
      </c>
      <c r="F23" s="65">
        <f>VLOOKUP($A23,'Return Data'!$B$7:$R$1700,6,0)</f>
        <v>4.1585000000000001</v>
      </c>
      <c r="G23" s="66">
        <f t="shared" si="1"/>
        <v>4</v>
      </c>
      <c r="H23" s="65">
        <f>VLOOKUP($A23,'Return Data'!$B$7:$R$1700,7,0)</f>
        <v>4.1639999999999997</v>
      </c>
      <c r="I23" s="66">
        <f t="shared" si="2"/>
        <v>17</v>
      </c>
      <c r="J23" s="65">
        <f>VLOOKUP($A23,'Return Data'!$B$7:$R$1700,8,0)</f>
        <v>3.8797999999999999</v>
      </c>
      <c r="K23" s="66">
        <f t="shared" si="3"/>
        <v>17</v>
      </c>
      <c r="L23" s="65">
        <f>VLOOKUP($A23,'Return Data'!$B$7:$R$1700,9,0)</f>
        <v>4.3522999999999996</v>
      </c>
      <c r="M23" s="66">
        <f t="shared" si="4"/>
        <v>17</v>
      </c>
      <c r="N23" s="65">
        <f>VLOOKUP($A23,'Return Data'!$B$7:$R$1700,10,0)</f>
        <v>4.5968999999999998</v>
      </c>
      <c r="O23" s="66">
        <f t="shared" si="5"/>
        <v>17</v>
      </c>
      <c r="P23" s="65">
        <f>VLOOKUP($A23,'Return Data'!$B$7:$R$1700,11,0)</f>
        <v>5.3101000000000003</v>
      </c>
      <c r="Q23" s="66">
        <f t="shared" si="6"/>
        <v>16</v>
      </c>
      <c r="R23" s="65">
        <f>VLOOKUP($A23,'Return Data'!$B$7:$R$1700,12,0)</f>
        <v>5.8586999999999998</v>
      </c>
      <c r="S23" s="66">
        <f t="shared" si="7"/>
        <v>16</v>
      </c>
      <c r="T23" s="65">
        <f>VLOOKUP($A23,'Return Data'!$B$7:$R$1700,13,0)</f>
        <v>6.3407999999999998</v>
      </c>
      <c r="U23" s="66">
        <f t="shared" si="9"/>
        <v>15</v>
      </c>
      <c r="V23" s="65">
        <f>VLOOKUP($A23,'Return Data'!$B$7:$R$1700,17,0)</f>
        <v>7.1951999999999998</v>
      </c>
      <c r="W23" s="66">
        <f t="shared" si="10"/>
        <v>13</v>
      </c>
      <c r="X23" s="65">
        <f>VLOOKUP($A23,'Return Data'!$B$7:$R$1700,14,0)</f>
        <v>7.0389999999999997</v>
      </c>
      <c r="Y23" s="66">
        <f t="shared" si="11"/>
        <v>12</v>
      </c>
      <c r="Z23" s="65">
        <f>VLOOKUP($A23,'Return Data'!$B$7:$R$1700,16,0)</f>
        <v>8.4079999999999995</v>
      </c>
      <c r="AA23" s="67">
        <f t="shared" si="8"/>
        <v>5</v>
      </c>
    </row>
    <row r="24" spans="1:27" x14ac:dyDescent="0.3">
      <c r="A24" s="63" t="s">
        <v>1273</v>
      </c>
      <c r="B24" s="64">
        <f>VLOOKUP($A24,'Return Data'!$B$7:$R$1700,3,0)</f>
        <v>44026</v>
      </c>
      <c r="C24" s="65">
        <f>VLOOKUP($A24,'Return Data'!$B$7:$R$1700,4,0)</f>
        <v>33.193100000000001</v>
      </c>
      <c r="D24" s="65">
        <f>VLOOKUP($A24,'Return Data'!$B$7:$R$1700,5,0)</f>
        <v>-0.54979999999999996</v>
      </c>
      <c r="E24" s="66">
        <f t="shared" si="0"/>
        <v>11</v>
      </c>
      <c r="F24" s="65">
        <f>VLOOKUP($A24,'Return Data'!$B$7:$R$1700,6,0)</f>
        <v>3.7126999999999999</v>
      </c>
      <c r="G24" s="66">
        <f t="shared" si="1"/>
        <v>8</v>
      </c>
      <c r="H24" s="65">
        <f>VLOOKUP($A24,'Return Data'!$B$7:$R$1700,7,0)</f>
        <v>6.6848999999999998</v>
      </c>
      <c r="I24" s="66">
        <f t="shared" si="2"/>
        <v>10</v>
      </c>
      <c r="J24" s="65">
        <f>VLOOKUP($A24,'Return Data'!$B$7:$R$1700,8,0)</f>
        <v>8.3129000000000008</v>
      </c>
      <c r="K24" s="66">
        <f t="shared" si="3"/>
        <v>8</v>
      </c>
      <c r="L24" s="65">
        <f>VLOOKUP($A24,'Return Data'!$B$7:$R$1700,9,0)</f>
        <v>8.4154</v>
      </c>
      <c r="M24" s="66">
        <f t="shared" si="4"/>
        <v>8</v>
      </c>
      <c r="N24" s="65">
        <f>VLOOKUP($A24,'Return Data'!$B$7:$R$1700,10,0)</f>
        <v>9.5396999999999998</v>
      </c>
      <c r="O24" s="66">
        <f t="shared" si="5"/>
        <v>11</v>
      </c>
      <c r="P24" s="65">
        <f>VLOOKUP($A24,'Return Data'!$B$7:$R$1700,11,0)</f>
        <v>7.7748999999999997</v>
      </c>
      <c r="Q24" s="66">
        <f t="shared" si="6"/>
        <v>9</v>
      </c>
      <c r="R24" s="65">
        <f>VLOOKUP($A24,'Return Data'!$B$7:$R$1700,12,0)</f>
        <v>7.4318999999999997</v>
      </c>
      <c r="S24" s="66">
        <f t="shared" si="7"/>
        <v>8</v>
      </c>
      <c r="T24" s="65">
        <f>VLOOKUP($A24,'Return Data'!$B$7:$R$1700,13,0)</f>
        <v>7.8524000000000003</v>
      </c>
      <c r="U24" s="66">
        <f t="shared" si="9"/>
        <v>5</v>
      </c>
      <c r="V24" s="65">
        <f>VLOOKUP($A24,'Return Data'!$B$7:$R$1700,17,0)</f>
        <v>8.1997999999999998</v>
      </c>
      <c r="W24" s="66">
        <f t="shared" si="10"/>
        <v>5</v>
      </c>
      <c r="X24" s="65">
        <f>VLOOKUP($A24,'Return Data'!$B$7:$R$1700,14,0)</f>
        <v>7.7521000000000004</v>
      </c>
      <c r="Y24" s="66">
        <f t="shared" si="11"/>
        <v>8</v>
      </c>
      <c r="Z24" s="65">
        <f>VLOOKUP($A24,'Return Data'!$B$7:$R$1700,16,0)</f>
        <v>8.5665999999999993</v>
      </c>
      <c r="AA24" s="67">
        <f t="shared" si="8"/>
        <v>3</v>
      </c>
    </row>
    <row r="25" spans="1:27" x14ac:dyDescent="0.3">
      <c r="A25" s="63" t="s">
        <v>1275</v>
      </c>
      <c r="B25" s="64">
        <f>VLOOKUP($A25,'Return Data'!$B$7:$R$1700,3,0)</f>
        <v>44026</v>
      </c>
      <c r="C25" s="65">
        <f>VLOOKUP($A25,'Return Data'!$B$7:$R$1700,4,0)</f>
        <v>11.418200000000001</v>
      </c>
      <c r="D25" s="65">
        <f>VLOOKUP($A25,'Return Data'!$B$7:$R$1700,5,0)</f>
        <v>0.95899999999999996</v>
      </c>
      <c r="E25" s="66">
        <f t="shared" si="0"/>
        <v>8</v>
      </c>
      <c r="F25" s="65">
        <f>VLOOKUP($A25,'Return Data'!$B$7:$R$1700,6,0)</f>
        <v>3.1177999999999999</v>
      </c>
      <c r="G25" s="66">
        <f t="shared" si="1"/>
        <v>11</v>
      </c>
      <c r="H25" s="65">
        <f>VLOOKUP($A25,'Return Data'!$B$7:$R$1700,7,0)</f>
        <v>4.7079000000000004</v>
      </c>
      <c r="I25" s="66">
        <f t="shared" si="2"/>
        <v>16</v>
      </c>
      <c r="J25" s="65">
        <f>VLOOKUP($A25,'Return Data'!$B$7:$R$1700,8,0)</f>
        <v>5.2393000000000001</v>
      </c>
      <c r="K25" s="66">
        <f t="shared" si="3"/>
        <v>16</v>
      </c>
      <c r="L25" s="65">
        <f>VLOOKUP($A25,'Return Data'!$B$7:$R$1700,9,0)</f>
        <v>5.4603000000000002</v>
      </c>
      <c r="M25" s="66">
        <f t="shared" si="4"/>
        <v>16</v>
      </c>
      <c r="N25" s="65">
        <f>VLOOKUP($A25,'Return Data'!$B$7:$R$1700,10,0)</f>
        <v>7.1018999999999997</v>
      </c>
      <c r="O25" s="66">
        <f t="shared" si="5"/>
        <v>16</v>
      </c>
      <c r="P25" s="65">
        <f>VLOOKUP($A25,'Return Data'!$B$7:$R$1700,11,0)</f>
        <v>6.4858000000000002</v>
      </c>
      <c r="Q25" s="66">
        <f t="shared" si="6"/>
        <v>15</v>
      </c>
      <c r="R25" s="65">
        <f>VLOOKUP($A25,'Return Data'!$B$7:$R$1700,12,0)</f>
        <v>6.4162999999999997</v>
      </c>
      <c r="S25" s="66">
        <f t="shared" si="7"/>
        <v>15</v>
      </c>
      <c r="T25" s="65">
        <f>VLOOKUP($A25,'Return Data'!$B$7:$R$1700,13,0)</f>
        <v>6.9161999999999999</v>
      </c>
      <c r="U25" s="66">
        <f t="shared" si="9"/>
        <v>14</v>
      </c>
      <c r="V25" s="65"/>
      <c r="W25" s="66"/>
      <c r="X25" s="65"/>
      <c r="Y25" s="66"/>
      <c r="Z25" s="65">
        <f>VLOOKUP($A25,'Return Data'!$B$7:$R$1700,16,0)</f>
        <v>7.6462000000000003</v>
      </c>
      <c r="AA25" s="67">
        <f t="shared" si="8"/>
        <v>15</v>
      </c>
    </row>
    <row r="26" spans="1:27" x14ac:dyDescent="0.3">
      <c r="A26" s="63" t="s">
        <v>1277</v>
      </c>
      <c r="B26" s="64">
        <f>VLOOKUP($A26,'Return Data'!$B$7:$R$1700,3,0)</f>
        <v>44026</v>
      </c>
      <c r="C26" s="65">
        <f>VLOOKUP($A26,'Return Data'!$B$7:$R$1700,4,0)</f>
        <v>3558.8656999999998</v>
      </c>
      <c r="D26" s="65">
        <f>VLOOKUP($A26,'Return Data'!$B$7:$R$1700,5,0)</f>
        <v>-3.0457999999999998</v>
      </c>
      <c r="E26" s="66">
        <f t="shared" si="0"/>
        <v>14</v>
      </c>
      <c r="F26" s="65">
        <f>VLOOKUP($A26,'Return Data'!$B$7:$R$1700,6,0)</f>
        <v>3.9857</v>
      </c>
      <c r="G26" s="66">
        <f t="shared" si="1"/>
        <v>5</v>
      </c>
      <c r="H26" s="65">
        <f>VLOOKUP($A26,'Return Data'!$B$7:$R$1700,7,0)</f>
        <v>7.3634000000000004</v>
      </c>
      <c r="I26" s="66">
        <f t="shared" si="2"/>
        <v>4</v>
      </c>
      <c r="J26" s="65">
        <f>VLOOKUP($A26,'Return Data'!$B$7:$R$1700,8,0)</f>
        <v>8.9550000000000001</v>
      </c>
      <c r="K26" s="66">
        <f t="shared" si="3"/>
        <v>6</v>
      </c>
      <c r="L26" s="65">
        <f>VLOOKUP($A26,'Return Data'!$B$7:$R$1700,9,0)</f>
        <v>8.6664999999999992</v>
      </c>
      <c r="M26" s="66">
        <f t="shared" si="4"/>
        <v>3</v>
      </c>
      <c r="N26" s="65">
        <f>VLOOKUP($A26,'Return Data'!$B$7:$R$1700,10,0)</f>
        <v>10.397600000000001</v>
      </c>
      <c r="O26" s="66">
        <f t="shared" si="5"/>
        <v>6</v>
      </c>
      <c r="P26" s="65">
        <f>VLOOKUP($A26,'Return Data'!$B$7:$R$1700,11,0)</f>
        <v>8.3362999999999996</v>
      </c>
      <c r="Q26" s="66">
        <f t="shared" si="6"/>
        <v>3</v>
      </c>
      <c r="R26" s="65">
        <f>VLOOKUP($A26,'Return Data'!$B$7:$R$1700,12,0)</f>
        <v>7.6398000000000001</v>
      </c>
      <c r="S26" s="66">
        <f t="shared" si="7"/>
        <v>5</v>
      </c>
      <c r="T26" s="65">
        <f>VLOOKUP($A26,'Return Data'!$B$7:$R$1700,13,0)</f>
        <v>7.7770999999999999</v>
      </c>
      <c r="U26" s="66">
        <f t="shared" si="9"/>
        <v>7</v>
      </c>
      <c r="V26" s="65">
        <f>VLOOKUP($A26,'Return Data'!$B$7:$R$1700,17,0)</f>
        <v>4.2241999999999997</v>
      </c>
      <c r="W26" s="66">
        <f t="shared" si="10"/>
        <v>15</v>
      </c>
      <c r="X26" s="65">
        <f>VLOOKUP($A26,'Return Data'!$B$7:$R$1700,14,0)</f>
        <v>5.1993</v>
      </c>
      <c r="Y26" s="66">
        <f t="shared" si="11"/>
        <v>15</v>
      </c>
      <c r="Z26" s="65">
        <f>VLOOKUP($A26,'Return Data'!$B$7:$R$1700,16,0)</f>
        <v>7.1071999999999997</v>
      </c>
      <c r="AA26" s="67">
        <f t="shared" si="8"/>
        <v>17</v>
      </c>
    </row>
    <row r="27" spans="1:27" x14ac:dyDescent="0.3">
      <c r="A27" s="63" t="s">
        <v>1279</v>
      </c>
      <c r="B27" s="64">
        <f>VLOOKUP($A27,'Return Data'!$B$7:$R$1700,3,0)</f>
        <v>44026</v>
      </c>
      <c r="C27" s="65">
        <f>VLOOKUP($A27,'Return Data'!$B$7:$R$1700,4,0)</f>
        <v>2326.5965999999999</v>
      </c>
      <c r="D27" s="65">
        <f>VLOOKUP($A27,'Return Data'!$B$7:$R$1700,5,0)</f>
        <v>-0.38440000000000002</v>
      </c>
      <c r="E27" s="66">
        <f t="shared" si="0"/>
        <v>10</v>
      </c>
      <c r="F27" s="65">
        <f>VLOOKUP($A27,'Return Data'!$B$7:$R$1700,6,0)</f>
        <v>4.2126000000000001</v>
      </c>
      <c r="G27" s="66">
        <f t="shared" si="1"/>
        <v>2</v>
      </c>
      <c r="H27" s="65">
        <f>VLOOKUP($A27,'Return Data'!$B$7:$R$1700,7,0)</f>
        <v>7.7057000000000002</v>
      </c>
      <c r="I27" s="66">
        <f t="shared" si="2"/>
        <v>3</v>
      </c>
      <c r="J27" s="65">
        <f>VLOOKUP($A27,'Return Data'!$B$7:$R$1700,8,0)</f>
        <v>9.1808999999999994</v>
      </c>
      <c r="K27" s="66">
        <f t="shared" si="3"/>
        <v>5</v>
      </c>
      <c r="L27" s="65">
        <f>VLOOKUP($A27,'Return Data'!$B$7:$R$1700,9,0)</f>
        <v>8.5477000000000007</v>
      </c>
      <c r="M27" s="66">
        <f t="shared" si="4"/>
        <v>7</v>
      </c>
      <c r="N27" s="65">
        <f>VLOOKUP($A27,'Return Data'!$B$7:$R$1700,10,0)</f>
        <v>9.6923999999999992</v>
      </c>
      <c r="O27" s="66">
        <f t="shared" si="5"/>
        <v>10</v>
      </c>
      <c r="P27" s="65">
        <f>VLOOKUP($A27,'Return Data'!$B$7:$R$1700,11,0)</f>
        <v>7.7233999999999998</v>
      </c>
      <c r="Q27" s="66">
        <f t="shared" si="6"/>
        <v>11</v>
      </c>
      <c r="R27" s="65">
        <f>VLOOKUP($A27,'Return Data'!$B$7:$R$1700,12,0)</f>
        <v>7.2095000000000002</v>
      </c>
      <c r="S27" s="66">
        <f t="shared" si="7"/>
        <v>13</v>
      </c>
      <c r="T27" s="65">
        <f>VLOOKUP($A27,'Return Data'!$B$7:$R$1700,13,0)</f>
        <v>7.5246000000000004</v>
      </c>
      <c r="U27" s="66">
        <f t="shared" si="9"/>
        <v>10</v>
      </c>
      <c r="V27" s="65">
        <f>VLOOKUP($A27,'Return Data'!$B$7:$R$1700,17,0)</f>
        <v>8.0602</v>
      </c>
      <c r="W27" s="66">
        <f t="shared" si="10"/>
        <v>8</v>
      </c>
      <c r="X27" s="65">
        <f>VLOOKUP($A27,'Return Data'!$B$7:$R$1700,14,0)</f>
        <v>7.7534999999999998</v>
      </c>
      <c r="Y27" s="66">
        <f t="shared" si="11"/>
        <v>7</v>
      </c>
      <c r="Z27" s="65">
        <f>VLOOKUP($A27,'Return Data'!$B$7:$R$1700,16,0)</f>
        <v>8.1769999999999996</v>
      </c>
      <c r="AA27" s="67">
        <f t="shared" si="8"/>
        <v>8</v>
      </c>
    </row>
    <row r="28" spans="1:27" x14ac:dyDescent="0.3">
      <c r="A28" s="69"/>
      <c r="B28" s="70"/>
      <c r="C28" s="70"/>
      <c r="D28" s="71"/>
      <c r="E28" s="70"/>
      <c r="F28" s="71"/>
      <c r="G28" s="70"/>
      <c r="H28" s="71"/>
      <c r="I28" s="70"/>
      <c r="J28" s="71"/>
      <c r="K28" s="70"/>
      <c r="L28" s="71"/>
      <c r="M28" s="70"/>
      <c r="N28" s="71"/>
      <c r="O28" s="70"/>
      <c r="P28" s="71"/>
      <c r="Q28" s="70"/>
      <c r="R28" s="71"/>
      <c r="S28" s="70"/>
      <c r="T28" s="71"/>
      <c r="U28" s="70"/>
      <c r="V28" s="71"/>
      <c r="W28" s="70"/>
      <c r="X28" s="71"/>
      <c r="Y28" s="70"/>
      <c r="Z28" s="71"/>
      <c r="AA28" s="72"/>
    </row>
    <row r="29" spans="1:27" x14ac:dyDescent="0.3">
      <c r="A29" s="73" t="s">
        <v>27</v>
      </c>
      <c r="B29" s="74"/>
      <c r="C29" s="74"/>
      <c r="D29" s="75">
        <f>AVERAGE(D8:D27)</f>
        <v>-1.6074300000000001</v>
      </c>
      <c r="E29" s="74"/>
      <c r="F29" s="75">
        <f>AVERAGE(F8:F27)</f>
        <v>3.1820950000000003</v>
      </c>
      <c r="G29" s="74"/>
      <c r="H29" s="75">
        <f>AVERAGE(H8:H27)</f>
        <v>5.9010549999999995</v>
      </c>
      <c r="I29" s="74"/>
      <c r="J29" s="75">
        <f>AVERAGE(J8:J27)</f>
        <v>7.247980000000001</v>
      </c>
      <c r="K29" s="74"/>
      <c r="L29" s="75">
        <f>AVERAGE(L8:L27)</f>
        <v>7.0282950000000017</v>
      </c>
      <c r="M29" s="74"/>
      <c r="N29" s="75">
        <f>AVERAGE(N8:N27)</f>
        <v>8.6074450000000002</v>
      </c>
      <c r="O29" s="74"/>
      <c r="P29" s="75">
        <f>AVERAGE(P8:P27)</f>
        <v>7.243768421052633</v>
      </c>
      <c r="Q29" s="74"/>
      <c r="R29" s="75">
        <f>AVERAGE(R8:R27)</f>
        <v>6.9365105263157893</v>
      </c>
      <c r="S29" s="74"/>
      <c r="T29" s="75">
        <f>AVERAGE(T8:T27)</f>
        <v>7.3226111111111107</v>
      </c>
      <c r="U29" s="74"/>
      <c r="V29" s="75">
        <f>AVERAGE(V8:V27)</f>
        <v>7.6350866666666652</v>
      </c>
      <c r="W29" s="74"/>
      <c r="X29" s="75">
        <f>AVERAGE(X8:X27)</f>
        <v>7.4116999999999997</v>
      </c>
      <c r="Y29" s="74"/>
      <c r="Z29" s="75">
        <f>AVERAGE(Z8:Z27)</f>
        <v>7.9233349999999998</v>
      </c>
      <c r="AA29" s="76"/>
    </row>
    <row r="30" spans="1:27" x14ac:dyDescent="0.3">
      <c r="A30" s="73" t="s">
        <v>28</v>
      </c>
      <c r="B30" s="74"/>
      <c r="C30" s="74"/>
      <c r="D30" s="75">
        <f>MIN(D8:D27)</f>
        <v>-11.4742</v>
      </c>
      <c r="E30" s="74"/>
      <c r="F30" s="75">
        <f>MIN(F8:F27)</f>
        <v>1.4634</v>
      </c>
      <c r="G30" s="74"/>
      <c r="H30" s="75">
        <f>MIN(H8:H27)</f>
        <v>2.6194999999999999</v>
      </c>
      <c r="I30" s="74"/>
      <c r="J30" s="75">
        <f>MIN(J8:J27)</f>
        <v>2.4558</v>
      </c>
      <c r="K30" s="74"/>
      <c r="L30" s="75">
        <f>MIN(L8:L27)</f>
        <v>2.5659999999999998</v>
      </c>
      <c r="M30" s="74"/>
      <c r="N30" s="75">
        <f>MIN(N8:N27)</f>
        <v>3.3361000000000001</v>
      </c>
      <c r="O30" s="74"/>
      <c r="P30" s="75">
        <f>MIN(P8:P27)</f>
        <v>4.2591999999999999</v>
      </c>
      <c r="Q30" s="74"/>
      <c r="R30" s="75">
        <f>MIN(R8:R27)</f>
        <v>4.4611000000000001</v>
      </c>
      <c r="S30" s="74"/>
      <c r="T30" s="75">
        <f>MIN(T8:T27)</f>
        <v>4.7134</v>
      </c>
      <c r="U30" s="74"/>
      <c r="V30" s="75">
        <f>MIN(V8:V27)</f>
        <v>4.2241999999999997</v>
      </c>
      <c r="W30" s="74"/>
      <c r="X30" s="75">
        <f>MIN(X8:X27)</f>
        <v>5.1993</v>
      </c>
      <c r="Y30" s="74"/>
      <c r="Z30" s="75">
        <f>MIN(Z8:Z27)</f>
        <v>6.2298</v>
      </c>
      <c r="AA30" s="76"/>
    </row>
    <row r="31" spans="1:27" ht="15" thickBot="1" x14ac:dyDescent="0.35">
      <c r="A31" s="77" t="s">
        <v>29</v>
      </c>
      <c r="B31" s="78"/>
      <c r="C31" s="78"/>
      <c r="D31" s="79">
        <f>MAX(D8:D27)</f>
        <v>4.3578000000000001</v>
      </c>
      <c r="E31" s="78"/>
      <c r="F31" s="79">
        <f>MAX(F8:F27)</f>
        <v>5.2789999999999999</v>
      </c>
      <c r="G31" s="78"/>
      <c r="H31" s="79">
        <f>MAX(H8:H27)</f>
        <v>8.4686000000000003</v>
      </c>
      <c r="I31" s="78"/>
      <c r="J31" s="79">
        <f>MAX(J8:J27)</f>
        <v>10.4107</v>
      </c>
      <c r="K31" s="78"/>
      <c r="L31" s="79">
        <f>MAX(L8:L27)</f>
        <v>9.4494000000000007</v>
      </c>
      <c r="M31" s="78"/>
      <c r="N31" s="79">
        <f>MAX(N8:N27)</f>
        <v>11.7155</v>
      </c>
      <c r="O31" s="78"/>
      <c r="P31" s="79">
        <f>MAX(P8:P27)</f>
        <v>8.9268000000000001</v>
      </c>
      <c r="Q31" s="78"/>
      <c r="R31" s="79">
        <f>MAX(R8:R27)</f>
        <v>8.0373000000000001</v>
      </c>
      <c r="S31" s="78"/>
      <c r="T31" s="79">
        <f>MAX(T8:T27)</f>
        <v>9.5841999999999992</v>
      </c>
      <c r="U31" s="78"/>
      <c r="V31" s="79">
        <f>MAX(V8:V27)</f>
        <v>8.4161999999999999</v>
      </c>
      <c r="W31" s="78"/>
      <c r="X31" s="79">
        <f>MAX(X8:X27)</f>
        <v>8.0425000000000004</v>
      </c>
      <c r="Y31" s="78"/>
      <c r="Z31" s="79">
        <f>MAX(Z8:Z27)</f>
        <v>8.6466999999999992</v>
      </c>
      <c r="AA31" s="80"/>
    </row>
    <row r="32" spans="1:27" x14ac:dyDescent="0.3">
      <c r="A32" s="112" t="s">
        <v>434</v>
      </c>
    </row>
    <row r="33" spans="1:1" x14ac:dyDescent="0.3">
      <c r="A33" s="14" t="s">
        <v>340</v>
      </c>
    </row>
  </sheetData>
  <sheetProtection algorithmName="SHA-512" hashValue="b31VJTsJJlsOmxQZA0f39nzJfhf9GN8oRG8So2vmIgqzFTNlL5OQRQfYo+7YoI1TyJEcwxX5x6oqadCLNnGiKQ==" saltValue="kgqan30xcY8XL2SFgkhhfg=="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2205FBF6-0607-4C5D-BD5E-5BF29F167123}"/>
  </hyperlinks>
  <pageMargins left="0.7" right="0.7" top="0.75" bottom="0.75" header="0.3" footer="0.3"/>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28439-11BE-4B82-BDE2-D5C1BA0CD070}">
  <dimension ref="A1:AA3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1701</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1241</v>
      </c>
      <c r="B8" s="64">
        <f>VLOOKUP($A8,'Return Data'!$B$7:$R$1700,3,0)</f>
        <v>44026</v>
      </c>
      <c r="C8" s="65">
        <f>VLOOKUP($A8,'Return Data'!$B$7:$R$1700,4,0)</f>
        <v>276.86939999999998</v>
      </c>
      <c r="D8" s="65">
        <f>VLOOKUP($A8,'Return Data'!$B$7:$R$1700,5,0)</f>
        <v>-1.9641999999999999</v>
      </c>
      <c r="E8" s="66">
        <f>RANK(D8,D$8:D$27,0)</f>
        <v>13</v>
      </c>
      <c r="F8" s="65">
        <f>VLOOKUP($A8,'Return Data'!$B$7:$R$1700,6,0)</f>
        <v>4.0655000000000001</v>
      </c>
      <c r="G8" s="66">
        <f>RANK(F8,F$8:F$27,0)</f>
        <v>4</v>
      </c>
      <c r="H8" s="65">
        <f>VLOOKUP($A8,'Return Data'!$B$7:$R$1700,7,0)</f>
        <v>8.3431999999999995</v>
      </c>
      <c r="I8" s="66">
        <f>RANK(H8,H$8:H$27,0)</f>
        <v>1</v>
      </c>
      <c r="J8" s="65">
        <f>VLOOKUP($A8,'Return Data'!$B$7:$R$1700,8,0)</f>
        <v>10.2837</v>
      </c>
      <c r="K8" s="66">
        <f>RANK(J8,J$8:J$27,0)</f>
        <v>1</v>
      </c>
      <c r="L8" s="65">
        <f>VLOOKUP($A8,'Return Data'!$B$7:$R$1700,9,0)</f>
        <v>9.3109999999999999</v>
      </c>
      <c r="M8" s="66">
        <f>RANK(L8,L$8:L$27,0)</f>
        <v>1</v>
      </c>
      <c r="N8" s="65">
        <f>VLOOKUP($A8,'Return Data'!$B$7:$R$1700,10,0)</f>
        <v>10.8322</v>
      </c>
      <c r="O8" s="66">
        <f>RANK(N8,N$8:N$27,0)</f>
        <v>3</v>
      </c>
      <c r="P8" s="65">
        <f>VLOOKUP($A8,'Return Data'!$B$7:$R$1700,11,0)</f>
        <v>8.6672999999999991</v>
      </c>
      <c r="Q8" s="66">
        <f>RANK(P8,P$8:P$27,0)</f>
        <v>2</v>
      </c>
      <c r="R8" s="65">
        <f>VLOOKUP($A8,'Return Data'!$B$7:$R$1700,12,0)</f>
        <v>7.8441000000000001</v>
      </c>
      <c r="S8" s="66">
        <f>RANK(R8,R$8:R$27,0)</f>
        <v>1</v>
      </c>
      <c r="T8" s="65">
        <f>VLOOKUP($A8,'Return Data'!$B$7:$R$1700,13,0)</f>
        <v>8.0074000000000005</v>
      </c>
      <c r="U8" s="66">
        <f>RANK(T8,T$8:T$27,0)</f>
        <v>3</v>
      </c>
      <c r="V8" s="65">
        <f>VLOOKUP($A8,'Return Data'!$B$7:$R$1700,17,0)</f>
        <v>8.2766999999999999</v>
      </c>
      <c r="W8" s="66">
        <f>RANK(V8,V$8:V$27,0)</f>
        <v>1</v>
      </c>
      <c r="X8" s="65">
        <f>VLOOKUP($A8,'Return Data'!$B$7:$R$1700,14,0)</f>
        <v>7.8929999999999998</v>
      </c>
      <c r="Y8" s="66">
        <f>RANK(X8,X$8:X$27,0)</f>
        <v>1</v>
      </c>
      <c r="Z8" s="65">
        <f>VLOOKUP($A8,'Return Data'!$B$7:$R$1700,16,0)</f>
        <v>7.1412000000000004</v>
      </c>
      <c r="AA8" s="67">
        <f>RANK(Z8,Z$8:Z$27,0)</f>
        <v>14</v>
      </c>
    </row>
    <row r="9" spans="1:27" x14ac:dyDescent="0.3">
      <c r="A9" s="63" t="s">
        <v>1244</v>
      </c>
      <c r="B9" s="64">
        <f>VLOOKUP($A9,'Return Data'!$B$7:$R$1700,3,0)</f>
        <v>44026</v>
      </c>
      <c r="C9" s="65">
        <f>VLOOKUP($A9,'Return Data'!$B$7:$R$1700,4,0)</f>
        <v>1073.7755</v>
      </c>
      <c r="D9" s="65">
        <f>VLOOKUP($A9,'Return Data'!$B$7:$R$1700,5,0)</f>
        <v>-6.2466999999999997</v>
      </c>
      <c r="E9" s="66">
        <f t="shared" ref="E9:E27" si="0">RANK(D9,D$8:D$27,0)</f>
        <v>17</v>
      </c>
      <c r="F9" s="65">
        <f>VLOOKUP($A9,'Return Data'!$B$7:$R$1700,6,0)</f>
        <v>2.0247000000000002</v>
      </c>
      <c r="G9" s="66">
        <f t="shared" ref="G9:G27" si="1">RANK(F9,F$8:F$27,0)</f>
        <v>15</v>
      </c>
      <c r="H9" s="65">
        <f>VLOOKUP($A9,'Return Data'!$B$7:$R$1700,7,0)</f>
        <v>5.7301000000000002</v>
      </c>
      <c r="I9" s="66">
        <f t="shared" ref="I9:I27" si="2">RANK(H9,H$8:H$27,0)</f>
        <v>12</v>
      </c>
      <c r="J9" s="65">
        <f>VLOOKUP($A9,'Return Data'!$B$7:$R$1700,8,0)</f>
        <v>7.8539000000000003</v>
      </c>
      <c r="K9" s="66">
        <f t="shared" ref="K9:K27" si="3">RANK(J9,J$8:J$27,0)</f>
        <v>9</v>
      </c>
      <c r="L9" s="65">
        <f>VLOOKUP($A9,'Return Data'!$B$7:$R$1700,9,0)</f>
        <v>8.0525000000000002</v>
      </c>
      <c r="M9" s="66">
        <f t="shared" ref="M9:M27" si="4">RANK(L9,L$8:L$27,0)</f>
        <v>8</v>
      </c>
      <c r="N9" s="65">
        <f>VLOOKUP($A9,'Return Data'!$B$7:$R$1700,10,0)</f>
        <v>9.7178000000000004</v>
      </c>
      <c r="O9" s="66">
        <f t="shared" ref="O9:O27" si="5">RANK(N9,N$8:N$27,0)</f>
        <v>8</v>
      </c>
      <c r="P9" s="65">
        <f>VLOOKUP($A9,'Return Data'!$B$7:$R$1700,11,0)</f>
        <v>8.0046999999999997</v>
      </c>
      <c r="Q9" s="66">
        <f t="shared" ref="Q9:Q27" si="6">RANK(P9,P$8:P$27,0)</f>
        <v>6</v>
      </c>
      <c r="R9" s="65">
        <f>VLOOKUP($A9,'Return Data'!$B$7:$R$1700,12,0)</f>
        <v>7.5650000000000004</v>
      </c>
      <c r="S9" s="66">
        <f t="shared" ref="S9:S27" si="7">RANK(R9,R$8:R$27,0)</f>
        <v>3</v>
      </c>
      <c r="T9" s="65"/>
      <c r="U9" s="66"/>
      <c r="V9" s="65"/>
      <c r="W9" s="66"/>
      <c r="X9" s="65"/>
      <c r="Y9" s="66"/>
      <c r="Z9" s="65">
        <f>VLOOKUP($A9,'Return Data'!$B$7:$R$1700,16,0)</f>
        <v>7.8506999999999998</v>
      </c>
      <c r="AA9" s="67">
        <f t="shared" ref="AA9:AA27" si="8">RANK(Z9,Z$8:Z$27,0)</f>
        <v>4</v>
      </c>
    </row>
    <row r="10" spans="1:27" x14ac:dyDescent="0.3">
      <c r="A10" s="63" t="s">
        <v>1246</v>
      </c>
      <c r="B10" s="64">
        <f>VLOOKUP($A10,'Return Data'!$B$7:$R$1700,3,0)</f>
        <v>44026</v>
      </c>
      <c r="C10" s="65">
        <f>VLOOKUP($A10,'Return Data'!$B$7:$R$1700,4,0)</f>
        <v>1063.6174000000001</v>
      </c>
      <c r="D10" s="65">
        <f>VLOOKUP($A10,'Return Data'!$B$7:$R$1700,5,0)</f>
        <v>1.3967000000000001</v>
      </c>
      <c r="E10" s="66">
        <f t="shared" si="0"/>
        <v>6</v>
      </c>
      <c r="F10" s="65">
        <f>VLOOKUP($A10,'Return Data'!$B$7:$R$1700,6,0)</f>
        <v>2.1213000000000002</v>
      </c>
      <c r="G10" s="66">
        <f t="shared" si="1"/>
        <v>14</v>
      </c>
      <c r="H10" s="65">
        <f>VLOOKUP($A10,'Return Data'!$B$7:$R$1700,7,0)</f>
        <v>2.2890000000000001</v>
      </c>
      <c r="I10" s="66">
        <f t="shared" si="2"/>
        <v>20</v>
      </c>
      <c r="J10" s="65">
        <f>VLOOKUP($A10,'Return Data'!$B$7:$R$1700,8,0)</f>
        <v>2.1255000000000002</v>
      </c>
      <c r="K10" s="66">
        <f t="shared" si="3"/>
        <v>20</v>
      </c>
      <c r="L10" s="65">
        <f>VLOOKUP($A10,'Return Data'!$B$7:$R$1700,9,0)</f>
        <v>2.7953999999999999</v>
      </c>
      <c r="M10" s="66">
        <f t="shared" si="4"/>
        <v>18</v>
      </c>
      <c r="N10" s="65">
        <f>VLOOKUP($A10,'Return Data'!$B$7:$R$1700,10,0)</f>
        <v>4.2228000000000003</v>
      </c>
      <c r="O10" s="66">
        <f t="shared" si="5"/>
        <v>18</v>
      </c>
      <c r="P10" s="65">
        <f>VLOOKUP($A10,'Return Data'!$B$7:$R$1700,11,0)</f>
        <v>4.6959999999999997</v>
      </c>
      <c r="Q10" s="66">
        <f t="shared" si="6"/>
        <v>17</v>
      </c>
      <c r="R10" s="65">
        <f>VLOOKUP($A10,'Return Data'!$B$7:$R$1700,12,0)</f>
        <v>4.9931000000000001</v>
      </c>
      <c r="S10" s="66">
        <f t="shared" si="7"/>
        <v>17</v>
      </c>
      <c r="T10" s="65">
        <f>VLOOKUP($A10,'Return Data'!$B$7:$R$1700,13,0)</f>
        <v>5.6883999999999997</v>
      </c>
      <c r="U10" s="66">
        <f t="shared" ref="U10:U27" si="9">RANK(T10,T$8:T$27,0)</f>
        <v>16</v>
      </c>
      <c r="V10" s="65"/>
      <c r="W10" s="66"/>
      <c r="X10" s="65"/>
      <c r="Y10" s="66"/>
      <c r="Z10" s="65">
        <f>VLOOKUP($A10,'Return Data'!$B$7:$R$1700,16,0)</f>
        <v>5.9264000000000001</v>
      </c>
      <c r="AA10" s="67">
        <f t="shared" si="8"/>
        <v>20</v>
      </c>
    </row>
    <row r="11" spans="1:27" x14ac:dyDescent="0.3">
      <c r="A11" s="63" t="s">
        <v>1248</v>
      </c>
      <c r="B11" s="64">
        <f>VLOOKUP($A11,'Return Data'!$B$7:$R$1700,3,0)</f>
        <v>44026</v>
      </c>
      <c r="C11" s="65">
        <f>VLOOKUP($A11,'Return Data'!$B$7:$R$1700,4,0)</f>
        <v>40.272199999999998</v>
      </c>
      <c r="D11" s="65">
        <f>VLOOKUP($A11,'Return Data'!$B$7:$R$1700,5,0)</f>
        <v>-11.687900000000001</v>
      </c>
      <c r="E11" s="66">
        <f t="shared" si="0"/>
        <v>20</v>
      </c>
      <c r="F11" s="65">
        <f>VLOOKUP($A11,'Return Data'!$B$7:$R$1700,6,0)</f>
        <v>1.6316999999999999</v>
      </c>
      <c r="G11" s="66">
        <f t="shared" si="1"/>
        <v>18</v>
      </c>
      <c r="H11" s="65">
        <f>VLOOKUP($A11,'Return Data'!$B$7:$R$1700,7,0)</f>
        <v>6.5077999999999996</v>
      </c>
      <c r="I11" s="66">
        <f t="shared" si="2"/>
        <v>9</v>
      </c>
      <c r="J11" s="65">
        <f>VLOOKUP($A11,'Return Data'!$B$7:$R$1700,8,0)</f>
        <v>9.2904999999999998</v>
      </c>
      <c r="K11" s="66">
        <f t="shared" si="3"/>
        <v>4</v>
      </c>
      <c r="L11" s="65">
        <f>VLOOKUP($A11,'Return Data'!$B$7:$R$1700,9,0)</f>
        <v>8.4513999999999996</v>
      </c>
      <c r="M11" s="66">
        <f t="shared" si="4"/>
        <v>5</v>
      </c>
      <c r="N11" s="65">
        <f>VLOOKUP($A11,'Return Data'!$B$7:$R$1700,10,0)</f>
        <v>11.074299999999999</v>
      </c>
      <c r="O11" s="66">
        <f t="shared" si="5"/>
        <v>2</v>
      </c>
      <c r="P11" s="65">
        <f>VLOOKUP($A11,'Return Data'!$B$7:$R$1700,11,0)</f>
        <v>7.6502999999999997</v>
      </c>
      <c r="Q11" s="66">
        <f t="shared" si="6"/>
        <v>8</v>
      </c>
      <c r="R11" s="65">
        <f>VLOOKUP($A11,'Return Data'!$B$7:$R$1700,12,0)</f>
        <v>7.0129000000000001</v>
      </c>
      <c r="S11" s="66">
        <f t="shared" si="7"/>
        <v>10</v>
      </c>
      <c r="T11" s="65">
        <f>VLOOKUP($A11,'Return Data'!$B$7:$R$1700,13,0)</f>
        <v>7.4153000000000002</v>
      </c>
      <c r="U11" s="66">
        <f t="shared" si="9"/>
        <v>9</v>
      </c>
      <c r="V11" s="65">
        <f>VLOOKUP($A11,'Return Data'!$B$7:$R$1700,17,0)</f>
        <v>7.7577999999999996</v>
      </c>
      <c r="W11" s="66">
        <f t="shared" ref="W11:W27" si="10">RANK(V11,V$8:V$27,0)</f>
        <v>9</v>
      </c>
      <c r="X11" s="65">
        <f>VLOOKUP($A11,'Return Data'!$B$7:$R$1700,14,0)</f>
        <v>7.2755000000000001</v>
      </c>
      <c r="Y11" s="66">
        <f t="shared" ref="Y11:Y27" si="11">RANK(X11,X$8:X$27,0)</f>
        <v>9</v>
      </c>
      <c r="Z11" s="65">
        <f>VLOOKUP($A11,'Return Data'!$B$7:$R$1700,16,0)</f>
        <v>6.9259000000000004</v>
      </c>
      <c r="AA11" s="67">
        <f t="shared" si="8"/>
        <v>16</v>
      </c>
    </row>
    <row r="12" spans="1:27" x14ac:dyDescent="0.3">
      <c r="A12" s="63" t="s">
        <v>1249</v>
      </c>
      <c r="B12" s="64">
        <f>VLOOKUP($A12,'Return Data'!$B$7:$R$1700,3,0)</f>
        <v>44026</v>
      </c>
      <c r="C12" s="65">
        <f>VLOOKUP($A12,'Return Data'!$B$7:$R$1700,4,0)</f>
        <v>37.9617</v>
      </c>
      <c r="D12" s="65">
        <f>VLOOKUP($A12,'Return Data'!$B$7:$R$1700,5,0)</f>
        <v>0.96150000000000002</v>
      </c>
      <c r="E12" s="66">
        <f t="shared" si="0"/>
        <v>8</v>
      </c>
      <c r="F12" s="65">
        <f>VLOOKUP($A12,'Return Data'!$B$7:$R$1700,6,0)</f>
        <v>5.1468999999999996</v>
      </c>
      <c r="G12" s="66">
        <f t="shared" si="1"/>
        <v>1</v>
      </c>
      <c r="H12" s="65">
        <f>VLOOKUP($A12,'Return Data'!$B$7:$R$1700,7,0)</f>
        <v>8.3232999999999997</v>
      </c>
      <c r="I12" s="66">
        <f t="shared" si="2"/>
        <v>2</v>
      </c>
      <c r="J12" s="65">
        <f>VLOOKUP($A12,'Return Data'!$B$7:$R$1700,8,0)</f>
        <v>9.4360999999999997</v>
      </c>
      <c r="K12" s="66">
        <f t="shared" si="3"/>
        <v>3</v>
      </c>
      <c r="L12" s="65">
        <f>VLOOKUP($A12,'Return Data'!$B$7:$R$1700,9,0)</f>
        <v>8.3933</v>
      </c>
      <c r="M12" s="66">
        <f t="shared" si="4"/>
        <v>7</v>
      </c>
      <c r="N12" s="65">
        <f>VLOOKUP($A12,'Return Data'!$B$7:$R$1700,10,0)</f>
        <v>9.8065999999999995</v>
      </c>
      <c r="O12" s="66">
        <f t="shared" si="5"/>
        <v>7</v>
      </c>
      <c r="P12" s="65">
        <f>VLOOKUP($A12,'Return Data'!$B$7:$R$1700,11,0)</f>
        <v>8.0175999999999998</v>
      </c>
      <c r="Q12" s="66">
        <f t="shared" si="6"/>
        <v>5</v>
      </c>
      <c r="R12" s="65">
        <f>VLOOKUP($A12,'Return Data'!$B$7:$R$1700,12,0)</f>
        <v>7.4757999999999996</v>
      </c>
      <c r="S12" s="66">
        <f t="shared" si="7"/>
        <v>5</v>
      </c>
      <c r="T12" s="65">
        <f>VLOOKUP($A12,'Return Data'!$B$7:$R$1700,13,0)</f>
        <v>7.9074</v>
      </c>
      <c r="U12" s="66">
        <f t="shared" si="9"/>
        <v>4</v>
      </c>
      <c r="V12" s="65">
        <f>VLOOKUP($A12,'Return Data'!$B$7:$R$1700,17,0)</f>
        <v>8.2058999999999997</v>
      </c>
      <c r="W12" s="66">
        <f t="shared" si="10"/>
        <v>2</v>
      </c>
      <c r="X12" s="65">
        <f>VLOOKUP($A12,'Return Data'!$B$7:$R$1700,14,0)</f>
        <v>7.7455999999999996</v>
      </c>
      <c r="Y12" s="66">
        <f t="shared" si="11"/>
        <v>2</v>
      </c>
      <c r="Z12" s="65">
        <f>VLOOKUP($A12,'Return Data'!$B$7:$R$1700,16,0)</f>
        <v>7.5053000000000001</v>
      </c>
      <c r="AA12" s="67">
        <f t="shared" si="8"/>
        <v>10</v>
      </c>
    </row>
    <row r="13" spans="1:27" x14ac:dyDescent="0.3">
      <c r="A13" s="63" t="s">
        <v>1251</v>
      </c>
      <c r="B13" s="64">
        <f>VLOOKUP($A13,'Return Data'!$B$7:$R$1700,3,0)</f>
        <v>44026</v>
      </c>
      <c r="C13" s="65">
        <f>VLOOKUP($A13,'Return Data'!$B$7:$R$1700,4,0)</f>
        <v>4297.4907999999996</v>
      </c>
      <c r="D13" s="65">
        <f>VLOOKUP($A13,'Return Data'!$B$7:$R$1700,5,0)</f>
        <v>-11.2553</v>
      </c>
      <c r="E13" s="66">
        <f t="shared" si="0"/>
        <v>19</v>
      </c>
      <c r="F13" s="65">
        <f>VLOOKUP($A13,'Return Data'!$B$7:$R$1700,6,0)</f>
        <v>1.9463999999999999</v>
      </c>
      <c r="G13" s="66">
        <f t="shared" si="1"/>
        <v>16</v>
      </c>
      <c r="H13" s="65">
        <f>VLOOKUP($A13,'Return Data'!$B$7:$R$1700,7,0)</f>
        <v>6.7965999999999998</v>
      </c>
      <c r="I13" s="66">
        <f t="shared" si="2"/>
        <v>5</v>
      </c>
      <c r="J13" s="65">
        <f>VLOOKUP($A13,'Return Data'!$B$7:$R$1700,8,0)</f>
        <v>9.9481000000000002</v>
      </c>
      <c r="K13" s="66">
        <f t="shared" si="3"/>
        <v>2</v>
      </c>
      <c r="L13" s="65">
        <f>VLOOKUP($A13,'Return Data'!$B$7:$R$1700,9,0)</f>
        <v>9.2985000000000007</v>
      </c>
      <c r="M13" s="66">
        <f t="shared" si="4"/>
        <v>2</v>
      </c>
      <c r="N13" s="65">
        <f>VLOOKUP($A13,'Return Data'!$B$7:$R$1700,10,0)</f>
        <v>11.5274</v>
      </c>
      <c r="O13" s="66">
        <f t="shared" si="5"/>
        <v>1</v>
      </c>
      <c r="P13" s="65">
        <f>VLOOKUP($A13,'Return Data'!$B$7:$R$1700,11,0)</f>
        <v>8.7279999999999998</v>
      </c>
      <c r="Q13" s="66">
        <f t="shared" si="6"/>
        <v>1</v>
      </c>
      <c r="R13" s="65">
        <f>VLOOKUP($A13,'Return Data'!$B$7:$R$1700,12,0)</f>
        <v>7.8320999999999996</v>
      </c>
      <c r="S13" s="66">
        <f t="shared" si="7"/>
        <v>2</v>
      </c>
      <c r="T13" s="65">
        <f>VLOOKUP($A13,'Return Data'!$B$7:$R$1700,13,0)</f>
        <v>8.0569000000000006</v>
      </c>
      <c r="U13" s="66">
        <f t="shared" si="9"/>
        <v>2</v>
      </c>
      <c r="V13" s="65">
        <f>VLOOKUP($A13,'Return Data'!$B$7:$R$1700,17,0)</f>
        <v>8.1682000000000006</v>
      </c>
      <c r="W13" s="66">
        <f t="shared" si="10"/>
        <v>3</v>
      </c>
      <c r="X13" s="65">
        <f>VLOOKUP($A13,'Return Data'!$B$7:$R$1700,14,0)</f>
        <v>7.6806999999999999</v>
      </c>
      <c r="Y13" s="66">
        <f t="shared" si="11"/>
        <v>4</v>
      </c>
      <c r="Z13" s="65">
        <f>VLOOKUP($A13,'Return Data'!$B$7:$R$1700,16,0)</f>
        <v>7.2968000000000002</v>
      </c>
      <c r="AA13" s="67">
        <f t="shared" si="8"/>
        <v>13</v>
      </c>
    </row>
    <row r="14" spans="1:27" x14ac:dyDescent="0.3">
      <c r="A14" s="63" t="s">
        <v>1253</v>
      </c>
      <c r="B14" s="64">
        <f>VLOOKUP($A14,'Return Data'!$B$7:$R$1700,3,0)</f>
        <v>44026</v>
      </c>
      <c r="C14" s="65">
        <f>VLOOKUP($A14,'Return Data'!$B$7:$R$1700,4,0)</f>
        <v>285.1087</v>
      </c>
      <c r="D14" s="65">
        <f>VLOOKUP($A14,'Return Data'!$B$7:$R$1700,5,0)</f>
        <v>-1.613</v>
      </c>
      <c r="E14" s="66">
        <f t="shared" si="0"/>
        <v>12</v>
      </c>
      <c r="F14" s="65">
        <f>VLOOKUP($A14,'Return Data'!$B$7:$R$1700,6,0)</f>
        <v>3.3361999999999998</v>
      </c>
      <c r="G14" s="66">
        <f t="shared" si="1"/>
        <v>8</v>
      </c>
      <c r="H14" s="65">
        <f>VLOOKUP($A14,'Return Data'!$B$7:$R$1700,7,0)</f>
        <v>6.5373000000000001</v>
      </c>
      <c r="I14" s="66">
        <f t="shared" si="2"/>
        <v>8</v>
      </c>
      <c r="J14" s="65">
        <f>VLOOKUP($A14,'Return Data'!$B$7:$R$1700,8,0)</f>
        <v>8.6140000000000008</v>
      </c>
      <c r="K14" s="66">
        <f t="shared" si="3"/>
        <v>7</v>
      </c>
      <c r="L14" s="65">
        <f>VLOOKUP($A14,'Return Data'!$B$7:$R$1700,9,0)</f>
        <v>8.4954000000000001</v>
      </c>
      <c r="M14" s="66">
        <f t="shared" si="4"/>
        <v>4</v>
      </c>
      <c r="N14" s="65">
        <f>VLOOKUP($A14,'Return Data'!$B$7:$R$1700,10,0)</f>
        <v>10.338699999999999</v>
      </c>
      <c r="O14" s="66">
        <f t="shared" si="5"/>
        <v>4</v>
      </c>
      <c r="P14" s="65">
        <f>VLOOKUP($A14,'Return Data'!$B$7:$R$1700,11,0)</f>
        <v>8.1129999999999995</v>
      </c>
      <c r="Q14" s="66">
        <f t="shared" si="6"/>
        <v>4</v>
      </c>
      <c r="R14" s="65">
        <f>VLOOKUP($A14,'Return Data'!$B$7:$R$1700,12,0)</f>
        <v>7.4587000000000003</v>
      </c>
      <c r="S14" s="66">
        <f t="shared" si="7"/>
        <v>6</v>
      </c>
      <c r="T14" s="65">
        <f>VLOOKUP($A14,'Return Data'!$B$7:$R$1700,13,0)</f>
        <v>7.6615000000000002</v>
      </c>
      <c r="U14" s="66">
        <f t="shared" si="9"/>
        <v>5</v>
      </c>
      <c r="V14" s="65">
        <f>VLOOKUP($A14,'Return Data'!$B$7:$R$1700,17,0)</f>
        <v>7.9489000000000001</v>
      </c>
      <c r="W14" s="66">
        <f t="shared" si="10"/>
        <v>5</v>
      </c>
      <c r="X14" s="65">
        <f>VLOOKUP($A14,'Return Data'!$B$7:$R$1700,14,0)</f>
        <v>7.6345000000000001</v>
      </c>
      <c r="Y14" s="66">
        <f t="shared" si="11"/>
        <v>5</v>
      </c>
      <c r="Z14" s="65">
        <f>VLOOKUP($A14,'Return Data'!$B$7:$R$1700,16,0)</f>
        <v>7.5678000000000001</v>
      </c>
      <c r="AA14" s="67">
        <f t="shared" si="8"/>
        <v>8</v>
      </c>
    </row>
    <row r="15" spans="1:27" x14ac:dyDescent="0.3">
      <c r="A15" s="63" t="s">
        <v>1256</v>
      </c>
      <c r="B15" s="64">
        <f>VLOOKUP($A15,'Return Data'!$B$7:$R$1700,3,0)</f>
        <v>44026</v>
      </c>
      <c r="C15" s="65">
        <f>VLOOKUP($A15,'Return Data'!$B$7:$R$1700,4,0)</f>
        <v>31.259699999999999</v>
      </c>
      <c r="D15" s="65">
        <f>VLOOKUP($A15,'Return Data'!$B$7:$R$1700,5,0)</f>
        <v>-4.4364999999999997</v>
      </c>
      <c r="E15" s="66">
        <f t="shared" si="0"/>
        <v>15</v>
      </c>
      <c r="F15" s="65">
        <f>VLOOKUP($A15,'Return Data'!$B$7:$R$1700,6,0)</f>
        <v>1.8102</v>
      </c>
      <c r="G15" s="66">
        <f t="shared" si="1"/>
        <v>17</v>
      </c>
      <c r="H15" s="65">
        <f>VLOOKUP($A15,'Return Data'!$B$7:$R$1700,7,0)</f>
        <v>4.5911999999999997</v>
      </c>
      <c r="I15" s="66">
        <f t="shared" si="2"/>
        <v>15</v>
      </c>
      <c r="J15" s="65">
        <f>VLOOKUP($A15,'Return Data'!$B$7:$R$1700,8,0)</f>
        <v>7.0247000000000002</v>
      </c>
      <c r="K15" s="66">
        <f t="shared" si="3"/>
        <v>12</v>
      </c>
      <c r="L15" s="65">
        <f>VLOOKUP($A15,'Return Data'!$B$7:$R$1700,9,0)</f>
        <v>6.5765000000000002</v>
      </c>
      <c r="M15" s="66">
        <f t="shared" si="4"/>
        <v>13</v>
      </c>
      <c r="N15" s="65">
        <f>VLOOKUP($A15,'Return Data'!$B$7:$R$1700,10,0)</f>
        <v>9.1156000000000006</v>
      </c>
      <c r="O15" s="66">
        <f t="shared" si="5"/>
        <v>10</v>
      </c>
      <c r="P15" s="65">
        <f>VLOOKUP($A15,'Return Data'!$B$7:$R$1700,11,0)</f>
        <v>6.9286000000000003</v>
      </c>
      <c r="Q15" s="66">
        <f t="shared" si="6"/>
        <v>14</v>
      </c>
      <c r="R15" s="65">
        <f>VLOOKUP($A15,'Return Data'!$B$7:$R$1700,12,0)</f>
        <v>6.4328000000000003</v>
      </c>
      <c r="S15" s="66">
        <f t="shared" si="7"/>
        <v>14</v>
      </c>
      <c r="T15" s="65">
        <f>VLOOKUP($A15,'Return Data'!$B$7:$R$1700,13,0)</f>
        <v>6.4878</v>
      </c>
      <c r="U15" s="66">
        <f t="shared" si="9"/>
        <v>14</v>
      </c>
      <c r="V15" s="65">
        <f>VLOOKUP($A15,'Return Data'!$B$7:$R$1700,17,0)</f>
        <v>6.7850999999999999</v>
      </c>
      <c r="W15" s="66">
        <f t="shared" si="10"/>
        <v>13</v>
      </c>
      <c r="X15" s="65">
        <f>VLOOKUP($A15,'Return Data'!$B$7:$R$1700,14,0)</f>
        <v>6.3181000000000003</v>
      </c>
      <c r="Y15" s="66">
        <f t="shared" si="11"/>
        <v>13</v>
      </c>
      <c r="Z15" s="65">
        <f>VLOOKUP($A15,'Return Data'!$B$7:$R$1700,16,0)</f>
        <v>6.7640000000000002</v>
      </c>
      <c r="AA15" s="67">
        <f t="shared" si="8"/>
        <v>17</v>
      </c>
    </row>
    <row r="16" spans="1:27" x14ac:dyDescent="0.3">
      <c r="A16" s="63" t="s">
        <v>1258</v>
      </c>
      <c r="B16" s="64">
        <f>VLOOKUP($A16,'Return Data'!$B$7:$R$1700,3,0)</f>
        <v>44026</v>
      </c>
      <c r="C16" s="65">
        <f>VLOOKUP($A16,'Return Data'!$B$7:$R$1700,4,0)</f>
        <v>1125.1335999999999</v>
      </c>
      <c r="D16" s="65">
        <f>VLOOKUP($A16,'Return Data'!$B$7:$R$1700,5,0)</f>
        <v>2.6505999999999998</v>
      </c>
      <c r="E16" s="66">
        <f t="shared" si="0"/>
        <v>4</v>
      </c>
      <c r="F16" s="65">
        <f>VLOOKUP($A16,'Return Data'!$B$7:$R$1700,6,0)</f>
        <v>2.5968</v>
      </c>
      <c r="G16" s="66">
        <f t="shared" si="1"/>
        <v>12</v>
      </c>
      <c r="H16" s="65">
        <f>VLOOKUP($A16,'Return Data'!$B$7:$R$1700,7,0)</f>
        <v>2.6128</v>
      </c>
      <c r="I16" s="66">
        <f t="shared" si="2"/>
        <v>19</v>
      </c>
      <c r="J16" s="65">
        <f>VLOOKUP($A16,'Return Data'!$B$7:$R$1700,8,0)</f>
        <v>2.5444</v>
      </c>
      <c r="K16" s="66">
        <f t="shared" si="3"/>
        <v>19</v>
      </c>
      <c r="L16" s="65">
        <f>VLOOKUP($A16,'Return Data'!$B$7:$R$1700,9,0)</f>
        <v>2.4310999999999998</v>
      </c>
      <c r="M16" s="66">
        <f t="shared" si="4"/>
        <v>20</v>
      </c>
      <c r="N16" s="65">
        <f>VLOOKUP($A16,'Return Data'!$B$7:$R$1700,10,0)</f>
        <v>3.2040999999999999</v>
      </c>
      <c r="O16" s="66">
        <f t="shared" si="5"/>
        <v>20</v>
      </c>
      <c r="P16" s="65">
        <f>VLOOKUP($A16,'Return Data'!$B$7:$R$1700,11,0)</f>
        <v>4.1319999999999997</v>
      </c>
      <c r="Q16" s="66">
        <f t="shared" si="6"/>
        <v>18</v>
      </c>
      <c r="R16" s="65">
        <f>VLOOKUP($A16,'Return Data'!$B$7:$R$1700,12,0)</f>
        <v>4.9345999999999997</v>
      </c>
      <c r="S16" s="66">
        <f t="shared" si="7"/>
        <v>18</v>
      </c>
      <c r="T16" s="65">
        <f>VLOOKUP($A16,'Return Data'!$B$7:$R$1700,13,0)</f>
        <v>5.5376000000000003</v>
      </c>
      <c r="U16" s="66">
        <f t="shared" si="9"/>
        <v>17</v>
      </c>
      <c r="V16" s="65"/>
      <c r="W16" s="66"/>
      <c r="X16" s="65"/>
      <c r="Y16" s="66"/>
      <c r="Z16" s="65">
        <f>VLOOKUP($A16,'Return Data'!$B$7:$R$1700,16,0)</f>
        <v>6.6845999999999997</v>
      </c>
      <c r="AA16" s="67">
        <f t="shared" si="8"/>
        <v>18</v>
      </c>
    </row>
    <row r="17" spans="1:27" x14ac:dyDescent="0.3">
      <c r="A17" s="63" t="s">
        <v>1259</v>
      </c>
      <c r="B17" s="64">
        <f>VLOOKUP($A17,'Return Data'!$B$7:$R$1700,3,0)</f>
        <v>44026</v>
      </c>
      <c r="C17" s="65">
        <f>VLOOKUP($A17,'Return Data'!$B$7:$R$1700,4,0)</f>
        <v>2333.6280000000002</v>
      </c>
      <c r="D17" s="65">
        <f>VLOOKUP($A17,'Return Data'!$B$7:$R$1700,5,0)</f>
        <v>-9.3368000000000002</v>
      </c>
      <c r="E17" s="66">
        <f t="shared" si="0"/>
        <v>18</v>
      </c>
      <c r="F17" s="65">
        <f>VLOOKUP($A17,'Return Data'!$B$7:$R$1700,6,0)</f>
        <v>1.1133999999999999</v>
      </c>
      <c r="G17" s="66">
        <f t="shared" si="1"/>
        <v>20</v>
      </c>
      <c r="H17" s="65">
        <f>VLOOKUP($A17,'Return Data'!$B$7:$R$1700,7,0)</f>
        <v>4.5273000000000003</v>
      </c>
      <c r="I17" s="66">
        <f t="shared" si="2"/>
        <v>16</v>
      </c>
      <c r="J17" s="65">
        <f>VLOOKUP($A17,'Return Data'!$B$7:$R$1700,8,0)</f>
        <v>6.8846999999999996</v>
      </c>
      <c r="K17" s="66">
        <f t="shared" si="3"/>
        <v>13</v>
      </c>
      <c r="L17" s="65">
        <f>VLOOKUP($A17,'Return Data'!$B$7:$R$1700,9,0)</f>
        <v>7.3765999999999998</v>
      </c>
      <c r="M17" s="66">
        <f t="shared" si="4"/>
        <v>11</v>
      </c>
      <c r="N17" s="65">
        <f>VLOOKUP($A17,'Return Data'!$B$7:$R$1700,10,0)</f>
        <v>10.0832</v>
      </c>
      <c r="O17" s="66">
        <f t="shared" si="5"/>
        <v>6</v>
      </c>
      <c r="P17" s="65">
        <f>VLOOKUP($A17,'Return Data'!$B$7:$R$1700,11,0)</f>
        <v>7.7698</v>
      </c>
      <c r="Q17" s="66">
        <f t="shared" si="6"/>
        <v>7</v>
      </c>
      <c r="R17" s="65">
        <f>VLOOKUP($A17,'Return Data'!$B$7:$R$1700,12,0)</f>
        <v>7.1708999999999996</v>
      </c>
      <c r="S17" s="66">
        <f t="shared" si="7"/>
        <v>7</v>
      </c>
      <c r="T17" s="65">
        <f>VLOOKUP($A17,'Return Data'!$B$7:$R$1700,13,0)</f>
        <v>7.03</v>
      </c>
      <c r="U17" s="66">
        <f t="shared" si="9"/>
        <v>12</v>
      </c>
      <c r="V17" s="65">
        <f>VLOOKUP($A17,'Return Data'!$B$7:$R$1700,17,0)</f>
        <v>7.3579999999999997</v>
      </c>
      <c r="W17" s="66">
        <f t="shared" si="10"/>
        <v>11</v>
      </c>
      <c r="X17" s="65">
        <f>VLOOKUP($A17,'Return Data'!$B$7:$R$1700,14,0)</f>
        <v>7.2488000000000001</v>
      </c>
      <c r="Y17" s="66">
        <f t="shared" si="11"/>
        <v>10</v>
      </c>
      <c r="Z17" s="65">
        <f>VLOOKUP($A17,'Return Data'!$B$7:$R$1700,16,0)</f>
        <v>8.0963999999999992</v>
      </c>
      <c r="AA17" s="67">
        <f t="shared" si="8"/>
        <v>2</v>
      </c>
    </row>
    <row r="18" spans="1:27" x14ac:dyDescent="0.3">
      <c r="A18" s="63" t="s">
        <v>1261</v>
      </c>
      <c r="B18" s="64">
        <f>VLOOKUP($A18,'Return Data'!$B$7:$R$1700,3,0)</f>
        <v>44026</v>
      </c>
      <c r="C18" s="65">
        <f>VLOOKUP($A18,'Return Data'!$B$7:$R$1700,4,0)</f>
        <v>28.127800000000001</v>
      </c>
      <c r="D18" s="65">
        <f>VLOOKUP($A18,'Return Data'!$B$7:$R$1700,5,0)</f>
        <v>2.3359000000000001</v>
      </c>
      <c r="E18" s="66">
        <f t="shared" si="0"/>
        <v>5</v>
      </c>
      <c r="F18" s="65">
        <f>VLOOKUP($A18,'Return Data'!$B$7:$R$1700,6,0)</f>
        <v>2.5960000000000001</v>
      </c>
      <c r="G18" s="66">
        <f t="shared" si="1"/>
        <v>13</v>
      </c>
      <c r="H18" s="65">
        <f>VLOOKUP($A18,'Return Data'!$B$7:$R$1700,7,0)</f>
        <v>2.6894</v>
      </c>
      <c r="I18" s="66">
        <f t="shared" si="2"/>
        <v>18</v>
      </c>
      <c r="J18" s="65">
        <f>VLOOKUP($A18,'Return Data'!$B$7:$R$1700,8,0)</f>
        <v>2.6072000000000002</v>
      </c>
      <c r="K18" s="66">
        <f t="shared" si="3"/>
        <v>18</v>
      </c>
      <c r="L18" s="65">
        <f>VLOOKUP($A18,'Return Data'!$B$7:$R$1700,9,0)</f>
        <v>2.7601</v>
      </c>
      <c r="M18" s="66">
        <f t="shared" si="4"/>
        <v>19</v>
      </c>
      <c r="N18" s="65">
        <f>VLOOKUP($A18,'Return Data'!$B$7:$R$1700,10,0)</f>
        <v>3.4157000000000002</v>
      </c>
      <c r="O18" s="66">
        <f t="shared" si="5"/>
        <v>19</v>
      </c>
      <c r="P18" s="65">
        <f>VLOOKUP($A18,'Return Data'!$B$7:$R$1700,11,0)</f>
        <v>4.0605000000000002</v>
      </c>
      <c r="Q18" s="66">
        <f t="shared" si="6"/>
        <v>19</v>
      </c>
      <c r="R18" s="65">
        <f>VLOOKUP($A18,'Return Data'!$B$7:$R$1700,12,0)</f>
        <v>4.2548000000000004</v>
      </c>
      <c r="S18" s="66">
        <f t="shared" si="7"/>
        <v>19</v>
      </c>
      <c r="T18" s="65">
        <f>VLOOKUP($A18,'Return Data'!$B$7:$R$1700,13,0)</f>
        <v>4.5031999999999996</v>
      </c>
      <c r="U18" s="66">
        <f t="shared" si="9"/>
        <v>18</v>
      </c>
      <c r="V18" s="65">
        <f>VLOOKUP($A18,'Return Data'!$B$7:$R$1700,17,0)</f>
        <v>5.8589000000000002</v>
      </c>
      <c r="W18" s="66">
        <f t="shared" si="10"/>
        <v>14</v>
      </c>
      <c r="X18" s="65">
        <f>VLOOKUP($A18,'Return Data'!$B$7:$R$1700,14,0)</f>
        <v>6.0792000000000002</v>
      </c>
      <c r="Y18" s="66">
        <f t="shared" si="11"/>
        <v>14</v>
      </c>
      <c r="Z18" s="65">
        <f>VLOOKUP($A18,'Return Data'!$B$7:$R$1700,16,0)</f>
        <v>7.7788000000000004</v>
      </c>
      <c r="AA18" s="67">
        <f t="shared" si="8"/>
        <v>6</v>
      </c>
    </row>
    <row r="19" spans="1:27" x14ac:dyDescent="0.3">
      <c r="A19" s="63" t="s">
        <v>1263</v>
      </c>
      <c r="B19" s="64">
        <f>VLOOKUP($A19,'Return Data'!$B$7:$R$1700,3,0)</f>
        <v>44026</v>
      </c>
      <c r="C19" s="65">
        <f>VLOOKUP($A19,'Return Data'!$B$7:$R$1700,4,0)</f>
        <v>3374.6383999999998</v>
      </c>
      <c r="D19" s="65">
        <f>VLOOKUP($A19,'Return Data'!$B$7:$R$1700,5,0)</f>
        <v>2.7442000000000002</v>
      </c>
      <c r="E19" s="66">
        <f t="shared" si="0"/>
        <v>3</v>
      </c>
      <c r="F19" s="65">
        <f>VLOOKUP($A19,'Return Data'!$B$7:$R$1700,6,0)</f>
        <v>3.8321000000000001</v>
      </c>
      <c r="G19" s="66">
        <f t="shared" si="1"/>
        <v>6</v>
      </c>
      <c r="H19" s="65">
        <f>VLOOKUP($A19,'Return Data'!$B$7:$R$1700,7,0)</f>
        <v>6.7495000000000003</v>
      </c>
      <c r="I19" s="66">
        <f t="shared" si="2"/>
        <v>6</v>
      </c>
      <c r="J19" s="65">
        <f>VLOOKUP($A19,'Return Data'!$B$7:$R$1700,8,0)</f>
        <v>7.9139999999999997</v>
      </c>
      <c r="K19" s="66">
        <f t="shared" si="3"/>
        <v>8</v>
      </c>
      <c r="L19" s="65">
        <f>VLOOKUP($A19,'Return Data'!$B$7:$R$1700,9,0)</f>
        <v>7.4969999999999999</v>
      </c>
      <c r="M19" s="66">
        <f t="shared" si="4"/>
        <v>10</v>
      </c>
      <c r="N19" s="65">
        <f>VLOOKUP($A19,'Return Data'!$B$7:$R$1700,10,0)</f>
        <v>8.1342999999999996</v>
      </c>
      <c r="O19" s="66">
        <f t="shared" si="5"/>
        <v>14</v>
      </c>
      <c r="P19" s="65">
        <f>VLOOKUP($A19,'Return Data'!$B$7:$R$1700,11,0)</f>
        <v>7.0465</v>
      </c>
      <c r="Q19" s="66">
        <f t="shared" si="6"/>
        <v>13</v>
      </c>
      <c r="R19" s="65">
        <f>VLOOKUP($A19,'Return Data'!$B$7:$R$1700,12,0)</f>
        <v>6.8322000000000003</v>
      </c>
      <c r="S19" s="66">
        <f t="shared" si="7"/>
        <v>11</v>
      </c>
      <c r="T19" s="65">
        <f>VLOOKUP($A19,'Return Data'!$B$7:$R$1700,13,0)</f>
        <v>7.1924999999999999</v>
      </c>
      <c r="U19" s="66">
        <f t="shared" si="9"/>
        <v>11</v>
      </c>
      <c r="V19" s="65">
        <f>VLOOKUP($A19,'Return Data'!$B$7:$R$1700,17,0)</f>
        <v>7.8133999999999997</v>
      </c>
      <c r="W19" s="66">
        <f t="shared" si="10"/>
        <v>7</v>
      </c>
      <c r="X19" s="65">
        <f>VLOOKUP($A19,'Return Data'!$B$7:$R$1700,14,0)</f>
        <v>7.5244</v>
      </c>
      <c r="Y19" s="66">
        <f t="shared" si="11"/>
        <v>7</v>
      </c>
      <c r="Z19" s="65">
        <f>VLOOKUP($A19,'Return Data'!$B$7:$R$1700,16,0)</f>
        <v>7.4105999999999996</v>
      </c>
      <c r="AA19" s="67">
        <f t="shared" si="8"/>
        <v>12</v>
      </c>
    </row>
    <row r="20" spans="1:27" x14ac:dyDescent="0.3">
      <c r="A20" s="63" t="s">
        <v>1266</v>
      </c>
      <c r="B20" s="64">
        <f>VLOOKUP($A20,'Return Data'!$B$7:$R$1700,3,0)</f>
        <v>44026</v>
      </c>
      <c r="C20" s="65">
        <f>VLOOKUP($A20,'Return Data'!$B$7:$R$1700,4,0)</f>
        <v>30.506224688765599</v>
      </c>
      <c r="D20" s="65">
        <f>VLOOKUP($A20,'Return Data'!$B$7:$R$1700,5,0)</f>
        <v>-4.6654</v>
      </c>
      <c r="E20" s="66">
        <f t="shared" si="0"/>
        <v>16</v>
      </c>
      <c r="F20" s="65">
        <f>VLOOKUP($A20,'Return Data'!$B$7:$R$1700,6,0)</f>
        <v>1.5257000000000001</v>
      </c>
      <c r="G20" s="66">
        <f t="shared" si="1"/>
        <v>19</v>
      </c>
      <c r="H20" s="65">
        <f>VLOOKUP($A20,'Return Data'!$B$7:$R$1700,7,0)</f>
        <v>4.6702000000000004</v>
      </c>
      <c r="I20" s="66">
        <f t="shared" si="2"/>
        <v>14</v>
      </c>
      <c r="J20" s="65">
        <f>VLOOKUP($A20,'Return Data'!$B$7:$R$1700,8,0)</f>
        <v>6.2706</v>
      </c>
      <c r="K20" s="66">
        <f t="shared" si="3"/>
        <v>15</v>
      </c>
      <c r="L20" s="65">
        <f>VLOOKUP($A20,'Return Data'!$B$7:$R$1700,9,0)</f>
        <v>5.9702000000000002</v>
      </c>
      <c r="M20" s="66">
        <f t="shared" si="4"/>
        <v>15</v>
      </c>
      <c r="N20" s="65">
        <f>VLOOKUP($A20,'Return Data'!$B$7:$R$1700,10,0)</f>
        <v>8.6689000000000007</v>
      </c>
      <c r="O20" s="66">
        <f t="shared" si="5"/>
        <v>13</v>
      </c>
      <c r="P20" s="65">
        <f>VLOOKUP($A20,'Return Data'!$B$7:$R$1700,11,0)</f>
        <v>7.2023999999999999</v>
      </c>
      <c r="Q20" s="66">
        <f t="shared" si="6"/>
        <v>11</v>
      </c>
      <c r="R20" s="65">
        <f>VLOOKUP($A20,'Return Data'!$B$7:$R$1700,12,0)</f>
        <v>6.8007999999999997</v>
      </c>
      <c r="S20" s="66">
        <f t="shared" si="7"/>
        <v>13</v>
      </c>
      <c r="T20" s="65">
        <f>VLOOKUP($A20,'Return Data'!$B$7:$R$1700,13,0)</f>
        <v>9.0610999999999997</v>
      </c>
      <c r="U20" s="66">
        <f t="shared" si="9"/>
        <v>1</v>
      </c>
      <c r="V20" s="65">
        <f>VLOOKUP($A20,'Return Data'!$B$7:$R$1700,17,0)</f>
        <v>7.8019999999999996</v>
      </c>
      <c r="W20" s="66">
        <f t="shared" si="10"/>
        <v>8</v>
      </c>
      <c r="X20" s="65">
        <f>VLOOKUP($A20,'Return Data'!$B$7:$R$1700,14,0)</f>
        <v>7.5179999999999998</v>
      </c>
      <c r="Y20" s="66">
        <f t="shared" si="11"/>
        <v>8</v>
      </c>
      <c r="Z20" s="65">
        <f>VLOOKUP($A20,'Return Data'!$B$7:$R$1700,16,0)</f>
        <v>7.7529000000000003</v>
      </c>
      <c r="AA20" s="67">
        <f t="shared" si="8"/>
        <v>7</v>
      </c>
    </row>
    <row r="21" spans="1:27" x14ac:dyDescent="0.3">
      <c r="A21" s="63" t="s">
        <v>1267</v>
      </c>
      <c r="B21" s="64">
        <f>VLOOKUP($A21,'Return Data'!$B$7:$R$1700,3,0)</f>
        <v>44026</v>
      </c>
      <c r="C21" s="65">
        <f>VLOOKUP($A21,'Return Data'!$B$7:$R$1700,4,0)</f>
        <v>3106.6541000000002</v>
      </c>
      <c r="D21" s="65">
        <f>VLOOKUP($A21,'Return Data'!$B$7:$R$1700,5,0)</f>
        <v>0.37240000000000001</v>
      </c>
      <c r="E21" s="66">
        <f t="shared" si="0"/>
        <v>9</v>
      </c>
      <c r="F21" s="65">
        <f>VLOOKUP($A21,'Return Data'!$B$7:$R$1700,6,0)</f>
        <v>3.4161000000000001</v>
      </c>
      <c r="G21" s="66">
        <f t="shared" si="1"/>
        <v>7</v>
      </c>
      <c r="H21" s="65">
        <f>VLOOKUP($A21,'Return Data'!$B$7:$R$1700,7,0)</f>
        <v>6.6707000000000001</v>
      </c>
      <c r="I21" s="66">
        <f t="shared" si="2"/>
        <v>7</v>
      </c>
      <c r="J21" s="65">
        <f>VLOOKUP($A21,'Return Data'!$B$7:$R$1700,8,0)</f>
        <v>7.6146000000000003</v>
      </c>
      <c r="K21" s="66">
        <f t="shared" si="3"/>
        <v>11</v>
      </c>
      <c r="L21" s="65">
        <f>VLOOKUP($A21,'Return Data'!$B$7:$R$1700,9,0)</f>
        <v>7.3524000000000003</v>
      </c>
      <c r="M21" s="66">
        <f t="shared" si="4"/>
        <v>12</v>
      </c>
      <c r="N21" s="65">
        <f>VLOOKUP($A21,'Return Data'!$B$7:$R$1700,10,0)</f>
        <v>9.0763999999999996</v>
      </c>
      <c r="O21" s="66">
        <f t="shared" si="5"/>
        <v>11</v>
      </c>
      <c r="P21" s="65">
        <f>VLOOKUP($A21,'Return Data'!$B$7:$R$1700,11,0)</f>
        <v>7.5377000000000001</v>
      </c>
      <c r="Q21" s="66">
        <f t="shared" si="6"/>
        <v>10</v>
      </c>
      <c r="R21" s="65">
        <f>VLOOKUP($A21,'Return Data'!$B$7:$R$1700,12,0)</f>
        <v>7.1403999999999996</v>
      </c>
      <c r="S21" s="66">
        <f t="shared" si="7"/>
        <v>8</v>
      </c>
      <c r="T21" s="65">
        <f>VLOOKUP($A21,'Return Data'!$B$7:$R$1700,13,0)</f>
        <v>7.4722999999999997</v>
      </c>
      <c r="U21" s="66">
        <f t="shared" si="9"/>
        <v>7</v>
      </c>
      <c r="V21" s="65">
        <f>VLOOKUP($A21,'Return Data'!$B$7:$R$1700,17,0)</f>
        <v>7.9934000000000003</v>
      </c>
      <c r="W21" s="66">
        <f t="shared" si="10"/>
        <v>4</v>
      </c>
      <c r="X21" s="65">
        <f>VLOOKUP($A21,'Return Data'!$B$7:$R$1700,14,0)</f>
        <v>7.6814999999999998</v>
      </c>
      <c r="Y21" s="66">
        <f t="shared" si="11"/>
        <v>3</v>
      </c>
      <c r="Z21" s="65">
        <f>VLOOKUP($A21,'Return Data'!$B$7:$R$1700,16,0)</f>
        <v>7.8010000000000002</v>
      </c>
      <c r="AA21" s="67">
        <f t="shared" si="8"/>
        <v>5</v>
      </c>
    </row>
    <row r="22" spans="1:27" x14ac:dyDescent="0.3">
      <c r="A22" s="63" t="s">
        <v>1270</v>
      </c>
      <c r="B22" s="64">
        <f>VLOOKUP($A22,'Return Data'!$B$7:$R$1700,3,0)</f>
        <v>44026</v>
      </c>
      <c r="C22" s="65">
        <f>VLOOKUP($A22,'Return Data'!$B$7:$R$1700,4,0)</f>
        <v>1022.3615</v>
      </c>
      <c r="D22" s="65">
        <f>VLOOKUP($A22,'Return Data'!$B$7:$R$1700,5,0)</f>
        <v>3.1526999999999998</v>
      </c>
      <c r="E22" s="66">
        <f t="shared" si="0"/>
        <v>2</v>
      </c>
      <c r="F22" s="65">
        <f>VLOOKUP($A22,'Return Data'!$B$7:$R$1700,6,0)</f>
        <v>2.9525999999999999</v>
      </c>
      <c r="G22" s="66">
        <f t="shared" si="1"/>
        <v>11</v>
      </c>
      <c r="H22" s="65">
        <f>VLOOKUP($A22,'Return Data'!$B$7:$R$1700,7,0)</f>
        <v>6.0099</v>
      </c>
      <c r="I22" s="66">
        <f t="shared" si="2"/>
        <v>11</v>
      </c>
      <c r="J22" s="65">
        <f>VLOOKUP($A22,'Return Data'!$B$7:$R$1700,8,0)</f>
        <v>6.6471999999999998</v>
      </c>
      <c r="K22" s="66">
        <f t="shared" si="3"/>
        <v>14</v>
      </c>
      <c r="L22" s="65">
        <f>VLOOKUP($A22,'Return Data'!$B$7:$R$1700,9,0)</f>
        <v>5.9904999999999999</v>
      </c>
      <c r="M22" s="66">
        <f t="shared" si="4"/>
        <v>14</v>
      </c>
      <c r="N22" s="65">
        <f>VLOOKUP($A22,'Return Data'!$B$7:$R$1700,10,0)</f>
        <v>7.1946000000000003</v>
      </c>
      <c r="O22" s="66">
        <f t="shared" si="5"/>
        <v>15</v>
      </c>
      <c r="P22" s="65"/>
      <c r="Q22" s="66"/>
      <c r="R22" s="65"/>
      <c r="S22" s="66"/>
      <c r="T22" s="65"/>
      <c r="U22" s="66"/>
      <c r="V22" s="65"/>
      <c r="W22" s="66"/>
      <c r="X22" s="65"/>
      <c r="Y22" s="66"/>
      <c r="Z22" s="65">
        <f>VLOOKUP($A22,'Return Data'!$B$7:$R$1700,16,0)</f>
        <v>6.2784000000000004</v>
      </c>
      <c r="AA22" s="67">
        <f t="shared" si="8"/>
        <v>19</v>
      </c>
    </row>
    <row r="23" spans="1:27" x14ac:dyDescent="0.3">
      <c r="A23" s="63" t="s">
        <v>1271</v>
      </c>
      <c r="B23" s="64">
        <f>VLOOKUP($A23,'Return Data'!$B$7:$R$1700,3,0)</f>
        <v>44026</v>
      </c>
      <c r="C23" s="65">
        <f>VLOOKUP($A23,'Return Data'!$B$7:$R$1700,4,0)</f>
        <v>31.549700000000001</v>
      </c>
      <c r="D23" s="65">
        <f>VLOOKUP($A23,'Return Data'!$B$7:$R$1700,5,0)</f>
        <v>4.2809999999999997</v>
      </c>
      <c r="E23" s="66">
        <f t="shared" si="0"/>
        <v>1</v>
      </c>
      <c r="F23" s="65">
        <f>VLOOKUP($A23,'Return Data'!$B$7:$R$1700,6,0)</f>
        <v>4.0799000000000003</v>
      </c>
      <c r="G23" s="66">
        <f t="shared" si="1"/>
        <v>3</v>
      </c>
      <c r="H23" s="65">
        <f>VLOOKUP($A23,'Return Data'!$B$7:$R$1700,7,0)</f>
        <v>4.0689000000000002</v>
      </c>
      <c r="I23" s="66">
        <f t="shared" si="2"/>
        <v>17</v>
      </c>
      <c r="J23" s="65">
        <f>VLOOKUP($A23,'Return Data'!$B$7:$R$1700,8,0)</f>
        <v>3.7818999999999998</v>
      </c>
      <c r="K23" s="66">
        <f t="shared" si="3"/>
        <v>17</v>
      </c>
      <c r="L23" s="65">
        <f>VLOOKUP($A23,'Return Data'!$B$7:$R$1700,9,0)</f>
        <v>4.2638999999999996</v>
      </c>
      <c r="M23" s="66">
        <f t="shared" si="4"/>
        <v>17</v>
      </c>
      <c r="N23" s="65">
        <f>VLOOKUP($A23,'Return Data'!$B$7:$R$1700,10,0)</f>
        <v>4.5496999999999996</v>
      </c>
      <c r="O23" s="66">
        <f t="shared" si="5"/>
        <v>17</v>
      </c>
      <c r="P23" s="65">
        <f>VLOOKUP($A23,'Return Data'!$B$7:$R$1700,11,0)</f>
        <v>5.2336999999999998</v>
      </c>
      <c r="Q23" s="66">
        <f t="shared" si="6"/>
        <v>16</v>
      </c>
      <c r="R23" s="65">
        <f>VLOOKUP($A23,'Return Data'!$B$7:$R$1700,12,0)</f>
        <v>5.7638999999999996</v>
      </c>
      <c r="S23" s="66">
        <f t="shared" si="7"/>
        <v>16</v>
      </c>
      <c r="T23" s="65">
        <f>VLOOKUP($A23,'Return Data'!$B$7:$R$1700,13,0)</f>
        <v>6.2527999999999997</v>
      </c>
      <c r="U23" s="66">
        <f t="shared" si="9"/>
        <v>15</v>
      </c>
      <c r="V23" s="65">
        <f>VLOOKUP($A23,'Return Data'!$B$7:$R$1700,17,0)</f>
        <v>7.0925000000000002</v>
      </c>
      <c r="W23" s="66">
        <f t="shared" si="10"/>
        <v>12</v>
      </c>
      <c r="X23" s="65">
        <f>VLOOKUP($A23,'Return Data'!$B$7:$R$1700,14,0)</f>
        <v>6.9170999999999996</v>
      </c>
      <c r="Y23" s="66">
        <f t="shared" si="11"/>
        <v>12</v>
      </c>
      <c r="Z23" s="65">
        <f>VLOOKUP($A23,'Return Data'!$B$7:$R$1700,16,0)</f>
        <v>8.2601999999999993</v>
      </c>
      <c r="AA23" s="67">
        <f t="shared" si="8"/>
        <v>1</v>
      </c>
    </row>
    <row r="24" spans="1:27" x14ac:dyDescent="0.3">
      <c r="A24" s="63" t="s">
        <v>1274</v>
      </c>
      <c r="B24" s="64">
        <f>VLOOKUP($A24,'Return Data'!$B$7:$R$1700,3,0)</f>
        <v>44026</v>
      </c>
      <c r="C24" s="65">
        <f>VLOOKUP($A24,'Return Data'!$B$7:$R$1700,4,0)</f>
        <v>31.7334</v>
      </c>
      <c r="D24" s="65">
        <f>VLOOKUP($A24,'Return Data'!$B$7:$R$1700,5,0)</f>
        <v>-1.2652000000000001</v>
      </c>
      <c r="E24" s="66">
        <f t="shared" si="0"/>
        <v>11</v>
      </c>
      <c r="F24" s="65">
        <f>VLOOKUP($A24,'Return Data'!$B$7:$R$1700,6,0)</f>
        <v>3.1354000000000002</v>
      </c>
      <c r="G24" s="66">
        <f t="shared" si="1"/>
        <v>9</v>
      </c>
      <c r="H24" s="65">
        <f>VLOOKUP($A24,'Return Data'!$B$7:$R$1700,7,0)</f>
        <v>6.0868000000000002</v>
      </c>
      <c r="I24" s="66">
        <f t="shared" si="2"/>
        <v>10</v>
      </c>
      <c r="J24" s="65">
        <f>VLOOKUP($A24,'Return Data'!$B$7:$R$1700,8,0)</f>
        <v>7.7126999999999999</v>
      </c>
      <c r="K24" s="66">
        <f t="shared" si="3"/>
        <v>10</v>
      </c>
      <c r="L24" s="65">
        <f>VLOOKUP($A24,'Return Data'!$B$7:$R$1700,9,0)</f>
        <v>7.8135000000000003</v>
      </c>
      <c r="M24" s="66">
        <f t="shared" si="4"/>
        <v>9</v>
      </c>
      <c r="N24" s="65">
        <f>VLOOKUP($A24,'Return Data'!$B$7:$R$1700,10,0)</f>
        <v>8.9268000000000001</v>
      </c>
      <c r="O24" s="66">
        <f t="shared" si="5"/>
        <v>12</v>
      </c>
      <c r="P24" s="65">
        <f>VLOOKUP($A24,'Return Data'!$B$7:$R$1700,11,0)</f>
        <v>7.1913</v>
      </c>
      <c r="Q24" s="66">
        <f t="shared" si="6"/>
        <v>12</v>
      </c>
      <c r="R24" s="65">
        <f>VLOOKUP($A24,'Return Data'!$B$7:$R$1700,12,0)</f>
        <v>6.8269000000000002</v>
      </c>
      <c r="S24" s="66">
        <f t="shared" si="7"/>
        <v>12</v>
      </c>
      <c r="T24" s="65">
        <f>VLOOKUP($A24,'Return Data'!$B$7:$R$1700,13,0)</f>
        <v>7.2291999999999996</v>
      </c>
      <c r="U24" s="66">
        <f t="shared" si="9"/>
        <v>10</v>
      </c>
      <c r="V24" s="65">
        <f>VLOOKUP($A24,'Return Data'!$B$7:$R$1700,17,0)</f>
        <v>7.5388000000000002</v>
      </c>
      <c r="W24" s="66">
        <f t="shared" si="10"/>
        <v>10</v>
      </c>
      <c r="X24" s="65">
        <f>VLOOKUP($A24,'Return Data'!$B$7:$R$1700,14,0)</f>
        <v>7.0590999999999999</v>
      </c>
      <c r="Y24" s="66">
        <f t="shared" si="11"/>
        <v>11</v>
      </c>
      <c r="Z24" s="65">
        <f>VLOOKUP($A24,'Return Data'!$B$7:$R$1700,16,0)</f>
        <v>7.4789000000000003</v>
      </c>
      <c r="AA24" s="67">
        <f t="shared" si="8"/>
        <v>11</v>
      </c>
    </row>
    <row r="25" spans="1:27" x14ac:dyDescent="0.3">
      <c r="A25" s="63" t="s">
        <v>1276</v>
      </c>
      <c r="B25" s="64">
        <f>VLOOKUP($A25,'Return Data'!$B$7:$R$1700,3,0)</f>
        <v>44026</v>
      </c>
      <c r="C25" s="65">
        <f>VLOOKUP($A25,'Return Data'!$B$7:$R$1700,4,0)</f>
        <v>11.396599999999999</v>
      </c>
      <c r="D25" s="65">
        <f>VLOOKUP($A25,'Return Data'!$B$7:$R$1700,5,0)</f>
        <v>1.2810999999999999</v>
      </c>
      <c r="E25" s="66">
        <f t="shared" si="0"/>
        <v>7</v>
      </c>
      <c r="F25" s="65">
        <f>VLOOKUP($A25,'Return Data'!$B$7:$R$1700,6,0)</f>
        <v>3.0436000000000001</v>
      </c>
      <c r="G25" s="66">
        <f t="shared" si="1"/>
        <v>10</v>
      </c>
      <c r="H25" s="65">
        <f>VLOOKUP($A25,'Return Data'!$B$7:$R$1700,7,0)</f>
        <v>4.6710000000000003</v>
      </c>
      <c r="I25" s="66">
        <f t="shared" si="2"/>
        <v>13</v>
      </c>
      <c r="J25" s="65">
        <f>VLOOKUP($A25,'Return Data'!$B$7:$R$1700,8,0)</f>
        <v>5.1574</v>
      </c>
      <c r="K25" s="66">
        <f t="shared" si="3"/>
        <v>16</v>
      </c>
      <c r="L25" s="65">
        <f>VLOOKUP($A25,'Return Data'!$B$7:$R$1700,9,0)</f>
        <v>5.3494999999999999</v>
      </c>
      <c r="M25" s="66">
        <f t="shared" si="4"/>
        <v>16</v>
      </c>
      <c r="N25" s="65">
        <f>VLOOKUP($A25,'Return Data'!$B$7:$R$1700,10,0)</f>
        <v>7.1516999999999999</v>
      </c>
      <c r="O25" s="66">
        <f t="shared" si="5"/>
        <v>16</v>
      </c>
      <c r="P25" s="65">
        <f>VLOOKUP($A25,'Return Data'!$B$7:$R$1700,11,0)</f>
        <v>6.4648000000000003</v>
      </c>
      <c r="Q25" s="66">
        <f t="shared" si="6"/>
        <v>15</v>
      </c>
      <c r="R25" s="65">
        <f>VLOOKUP($A25,'Return Data'!$B$7:$R$1700,12,0)</f>
        <v>6.3585000000000003</v>
      </c>
      <c r="S25" s="66">
        <f t="shared" si="7"/>
        <v>15</v>
      </c>
      <c r="T25" s="65">
        <f>VLOOKUP($A25,'Return Data'!$B$7:$R$1700,13,0)</f>
        <v>6.8357000000000001</v>
      </c>
      <c r="U25" s="66">
        <f t="shared" si="9"/>
        <v>13</v>
      </c>
      <c r="V25" s="65"/>
      <c r="W25" s="66"/>
      <c r="X25" s="65"/>
      <c r="Y25" s="66"/>
      <c r="Z25" s="65">
        <f>VLOOKUP($A25,'Return Data'!$B$7:$R$1700,16,0)</f>
        <v>7.5330000000000004</v>
      </c>
      <c r="AA25" s="67">
        <f t="shared" si="8"/>
        <v>9</v>
      </c>
    </row>
    <row r="26" spans="1:27" x14ac:dyDescent="0.3">
      <c r="A26" s="63" t="s">
        <v>1278</v>
      </c>
      <c r="B26" s="64">
        <f>VLOOKUP($A26,'Return Data'!$B$7:$R$1700,3,0)</f>
        <v>44026</v>
      </c>
      <c r="C26" s="65">
        <f>VLOOKUP($A26,'Return Data'!$B$7:$R$1700,4,0)</f>
        <v>3535.0236</v>
      </c>
      <c r="D26" s="65">
        <f>VLOOKUP($A26,'Return Data'!$B$7:$R$1700,5,0)</f>
        <v>-3.2532000000000001</v>
      </c>
      <c r="E26" s="66">
        <f t="shared" si="0"/>
        <v>14</v>
      </c>
      <c r="F26" s="65">
        <f>VLOOKUP($A26,'Return Data'!$B$7:$R$1700,6,0)</f>
        <v>3.9519000000000002</v>
      </c>
      <c r="G26" s="66">
        <f t="shared" si="1"/>
        <v>5</v>
      </c>
      <c r="H26" s="65">
        <f>VLOOKUP($A26,'Return Data'!$B$7:$R$1700,7,0)</f>
        <v>7.2549000000000001</v>
      </c>
      <c r="I26" s="66">
        <f t="shared" si="2"/>
        <v>4</v>
      </c>
      <c r="J26" s="65">
        <f>VLOOKUP($A26,'Return Data'!$B$7:$R$1700,8,0)</f>
        <v>8.8134999999999994</v>
      </c>
      <c r="K26" s="66">
        <f t="shared" si="3"/>
        <v>6</v>
      </c>
      <c r="L26" s="65">
        <f>VLOOKUP($A26,'Return Data'!$B$7:$R$1700,9,0)</f>
        <v>8.4966000000000008</v>
      </c>
      <c r="M26" s="66">
        <f t="shared" si="4"/>
        <v>3</v>
      </c>
      <c r="N26" s="65">
        <f>VLOOKUP($A26,'Return Data'!$B$7:$R$1700,10,0)</f>
        <v>10.216799999999999</v>
      </c>
      <c r="O26" s="66">
        <f t="shared" si="5"/>
        <v>5</v>
      </c>
      <c r="P26" s="65">
        <f>VLOOKUP($A26,'Return Data'!$B$7:$R$1700,11,0)</f>
        <v>8.2411999999999992</v>
      </c>
      <c r="Q26" s="66">
        <f t="shared" si="6"/>
        <v>3</v>
      </c>
      <c r="R26" s="65">
        <f>VLOOKUP($A26,'Return Data'!$B$7:$R$1700,12,0)</f>
        <v>7.5046999999999997</v>
      </c>
      <c r="S26" s="66">
        <f t="shared" si="7"/>
        <v>4</v>
      </c>
      <c r="T26" s="65">
        <f>VLOOKUP($A26,'Return Data'!$B$7:$R$1700,13,0)</f>
        <v>7.6223000000000001</v>
      </c>
      <c r="U26" s="66">
        <f t="shared" si="9"/>
        <v>6</v>
      </c>
      <c r="V26" s="65">
        <f>VLOOKUP($A26,'Return Data'!$B$7:$R$1700,17,0)</f>
        <v>4.0811000000000002</v>
      </c>
      <c r="W26" s="66">
        <f t="shared" si="10"/>
        <v>15</v>
      </c>
      <c r="X26" s="65">
        <f>VLOOKUP($A26,'Return Data'!$B$7:$R$1700,14,0)</f>
        <v>5.0820999999999996</v>
      </c>
      <c r="Y26" s="66">
        <f t="shared" si="11"/>
        <v>15</v>
      </c>
      <c r="Z26" s="65">
        <f>VLOOKUP($A26,'Return Data'!$B$7:$R$1700,16,0)</f>
        <v>6.9771999999999998</v>
      </c>
      <c r="AA26" s="67">
        <f t="shared" si="8"/>
        <v>15</v>
      </c>
    </row>
    <row r="27" spans="1:27" x14ac:dyDescent="0.3">
      <c r="A27" s="63" t="s">
        <v>1280</v>
      </c>
      <c r="B27" s="64">
        <f>VLOOKUP($A27,'Return Data'!$B$7:$R$1700,3,0)</f>
        <v>44026</v>
      </c>
      <c r="C27" s="65">
        <f>VLOOKUP($A27,'Return Data'!$B$7:$R$1700,4,0)</f>
        <v>2308.3377</v>
      </c>
      <c r="D27" s="65">
        <f>VLOOKUP($A27,'Return Data'!$B$7:$R$1700,5,0)</f>
        <v>-0.48380000000000001</v>
      </c>
      <c r="E27" s="66">
        <f t="shared" si="0"/>
        <v>10</v>
      </c>
      <c r="F27" s="65">
        <f>VLOOKUP($A27,'Return Data'!$B$7:$R$1700,6,0)</f>
        <v>4.1130000000000004</v>
      </c>
      <c r="G27" s="66">
        <f t="shared" si="1"/>
        <v>2</v>
      </c>
      <c r="H27" s="65">
        <f>VLOOKUP($A27,'Return Data'!$B$7:$R$1700,7,0)</f>
        <v>7.6059000000000001</v>
      </c>
      <c r="I27" s="66">
        <f t="shared" si="2"/>
        <v>3</v>
      </c>
      <c r="J27" s="65">
        <f>VLOOKUP($A27,'Return Data'!$B$7:$R$1700,8,0)</f>
        <v>9.0806000000000004</v>
      </c>
      <c r="K27" s="66">
        <f t="shared" si="3"/>
        <v>5</v>
      </c>
      <c r="L27" s="65">
        <f>VLOOKUP($A27,'Return Data'!$B$7:$R$1700,9,0)</f>
        <v>8.4469999999999992</v>
      </c>
      <c r="M27" s="66">
        <f t="shared" si="4"/>
        <v>6</v>
      </c>
      <c r="N27" s="65">
        <f>VLOOKUP($A27,'Return Data'!$B$7:$R$1700,10,0)</f>
        <v>9.5899000000000001</v>
      </c>
      <c r="O27" s="66">
        <f t="shared" si="5"/>
        <v>9</v>
      </c>
      <c r="P27" s="65">
        <f>VLOOKUP($A27,'Return Data'!$B$7:$R$1700,11,0)</f>
        <v>7.6196000000000002</v>
      </c>
      <c r="Q27" s="66">
        <f t="shared" si="6"/>
        <v>9</v>
      </c>
      <c r="R27" s="65">
        <f>VLOOKUP($A27,'Return Data'!$B$7:$R$1700,12,0)</f>
        <v>7.1041999999999996</v>
      </c>
      <c r="S27" s="66">
        <f t="shared" si="7"/>
        <v>9</v>
      </c>
      <c r="T27" s="65">
        <f>VLOOKUP($A27,'Return Data'!$B$7:$R$1700,13,0)</f>
        <v>7.4194000000000004</v>
      </c>
      <c r="U27" s="66">
        <f t="shared" si="9"/>
        <v>8</v>
      </c>
      <c r="V27" s="65">
        <f>VLOOKUP($A27,'Return Data'!$B$7:$R$1700,17,0)</f>
        <v>7.9372999999999996</v>
      </c>
      <c r="W27" s="66">
        <f t="shared" si="10"/>
        <v>6</v>
      </c>
      <c r="X27" s="65">
        <f>VLOOKUP($A27,'Return Data'!$B$7:$R$1700,14,0)</f>
        <v>7.6272000000000002</v>
      </c>
      <c r="Y27" s="66">
        <f t="shared" si="11"/>
        <v>6</v>
      </c>
      <c r="Z27" s="65">
        <f>VLOOKUP($A27,'Return Data'!$B$7:$R$1700,16,0)</f>
        <v>7.8851000000000004</v>
      </c>
      <c r="AA27" s="67">
        <f t="shared" si="8"/>
        <v>3</v>
      </c>
    </row>
    <row r="28" spans="1:27" x14ac:dyDescent="0.3">
      <c r="A28" s="69"/>
      <c r="B28" s="70"/>
      <c r="C28" s="70"/>
      <c r="D28" s="71"/>
      <c r="E28" s="70"/>
      <c r="F28" s="71"/>
      <c r="G28" s="70"/>
      <c r="H28" s="71"/>
      <c r="I28" s="70"/>
      <c r="J28" s="71"/>
      <c r="K28" s="70"/>
      <c r="L28" s="71"/>
      <c r="M28" s="70"/>
      <c r="N28" s="71"/>
      <c r="O28" s="70"/>
      <c r="P28" s="71"/>
      <c r="Q28" s="70"/>
      <c r="R28" s="71"/>
      <c r="S28" s="70"/>
      <c r="T28" s="71"/>
      <c r="U28" s="70"/>
      <c r="V28" s="71"/>
      <c r="W28" s="70"/>
      <c r="X28" s="71"/>
      <c r="Y28" s="70"/>
      <c r="Z28" s="71"/>
      <c r="AA28" s="72"/>
    </row>
    <row r="29" spans="1:27" x14ac:dyDescent="0.3">
      <c r="A29" s="73" t="s">
        <v>27</v>
      </c>
      <c r="B29" s="74"/>
      <c r="C29" s="74"/>
      <c r="D29" s="75">
        <f>AVERAGE(D8:D27)</f>
        <v>-1.8515949999999997</v>
      </c>
      <c r="E29" s="74"/>
      <c r="F29" s="75">
        <f>AVERAGE(F8:F27)</f>
        <v>2.92197</v>
      </c>
      <c r="G29" s="74"/>
      <c r="H29" s="75">
        <f>AVERAGE(H8:H27)</f>
        <v>5.6367900000000004</v>
      </c>
      <c r="I29" s="74"/>
      <c r="J29" s="75">
        <f>AVERAGE(J8:J27)</f>
        <v>6.9802649999999984</v>
      </c>
      <c r="K29" s="74"/>
      <c r="L29" s="75">
        <f>AVERAGE(L8:L27)</f>
        <v>6.756120000000001</v>
      </c>
      <c r="M29" s="74"/>
      <c r="N29" s="75">
        <f>AVERAGE(N8:N27)</f>
        <v>8.3423750000000005</v>
      </c>
      <c r="O29" s="74"/>
      <c r="P29" s="75">
        <f>AVERAGE(P8:P27)</f>
        <v>7.0160526315789467</v>
      </c>
      <c r="Q29" s="74"/>
      <c r="R29" s="75">
        <f>AVERAGE(R8:R27)</f>
        <v>6.7003368421052638</v>
      </c>
      <c r="S29" s="74"/>
      <c r="T29" s="75">
        <f>AVERAGE(T8:T27)</f>
        <v>7.076711111111111</v>
      </c>
      <c r="U29" s="74"/>
      <c r="V29" s="75">
        <f>AVERAGE(V8:V27)</f>
        <v>7.3745333333333321</v>
      </c>
      <c r="W29" s="74"/>
      <c r="X29" s="75">
        <f>AVERAGE(X8:X27)</f>
        <v>7.1523200000000005</v>
      </c>
      <c r="Y29" s="74"/>
      <c r="Z29" s="75">
        <f>AVERAGE(Z8:Z27)</f>
        <v>7.3457600000000003</v>
      </c>
      <c r="AA29" s="76"/>
    </row>
    <row r="30" spans="1:27" x14ac:dyDescent="0.3">
      <c r="A30" s="73" t="s">
        <v>28</v>
      </c>
      <c r="B30" s="74"/>
      <c r="C30" s="74"/>
      <c r="D30" s="75">
        <f>MIN(D8:D27)</f>
        <v>-11.687900000000001</v>
      </c>
      <c r="E30" s="74"/>
      <c r="F30" s="75">
        <f>MIN(F8:F27)</f>
        <v>1.1133999999999999</v>
      </c>
      <c r="G30" s="74"/>
      <c r="H30" s="75">
        <f>MIN(H8:H27)</f>
        <v>2.2890000000000001</v>
      </c>
      <c r="I30" s="74"/>
      <c r="J30" s="75">
        <f>MIN(J8:J27)</f>
        <v>2.1255000000000002</v>
      </c>
      <c r="K30" s="74"/>
      <c r="L30" s="75">
        <f>MIN(L8:L27)</f>
        <v>2.4310999999999998</v>
      </c>
      <c r="M30" s="74"/>
      <c r="N30" s="75">
        <f>MIN(N8:N27)</f>
        <v>3.2040999999999999</v>
      </c>
      <c r="O30" s="74"/>
      <c r="P30" s="75">
        <f>MIN(P8:P27)</f>
        <v>4.0605000000000002</v>
      </c>
      <c r="Q30" s="74"/>
      <c r="R30" s="75">
        <f>MIN(R8:R27)</f>
        <v>4.2548000000000004</v>
      </c>
      <c r="S30" s="74"/>
      <c r="T30" s="75">
        <f>MIN(T8:T27)</f>
        <v>4.5031999999999996</v>
      </c>
      <c r="U30" s="74"/>
      <c r="V30" s="75">
        <f>MIN(V8:V27)</f>
        <v>4.0811000000000002</v>
      </c>
      <c r="W30" s="74"/>
      <c r="X30" s="75">
        <f>MIN(X8:X27)</f>
        <v>5.0820999999999996</v>
      </c>
      <c r="Y30" s="74"/>
      <c r="Z30" s="75">
        <f>MIN(Z8:Z27)</f>
        <v>5.9264000000000001</v>
      </c>
      <c r="AA30" s="76"/>
    </row>
    <row r="31" spans="1:27" ht="15" thickBot="1" x14ac:dyDescent="0.35">
      <c r="A31" s="77" t="s">
        <v>29</v>
      </c>
      <c r="B31" s="78"/>
      <c r="C31" s="78"/>
      <c r="D31" s="79">
        <f>MAX(D8:D27)</f>
        <v>4.2809999999999997</v>
      </c>
      <c r="E31" s="78"/>
      <c r="F31" s="79">
        <f>MAX(F8:F27)</f>
        <v>5.1468999999999996</v>
      </c>
      <c r="G31" s="78"/>
      <c r="H31" s="79">
        <f>MAX(H8:H27)</f>
        <v>8.3431999999999995</v>
      </c>
      <c r="I31" s="78"/>
      <c r="J31" s="79">
        <f>MAX(J8:J27)</f>
        <v>10.2837</v>
      </c>
      <c r="K31" s="78"/>
      <c r="L31" s="79">
        <f>MAX(L8:L27)</f>
        <v>9.3109999999999999</v>
      </c>
      <c r="M31" s="78"/>
      <c r="N31" s="79">
        <f>MAX(N8:N27)</f>
        <v>11.5274</v>
      </c>
      <c r="O31" s="78"/>
      <c r="P31" s="79">
        <f>MAX(P8:P27)</f>
        <v>8.7279999999999998</v>
      </c>
      <c r="Q31" s="78"/>
      <c r="R31" s="79">
        <f>MAX(R8:R27)</f>
        <v>7.8441000000000001</v>
      </c>
      <c r="S31" s="78"/>
      <c r="T31" s="79">
        <f>MAX(T8:T27)</f>
        <v>9.0610999999999997</v>
      </c>
      <c r="U31" s="78"/>
      <c r="V31" s="79">
        <f>MAX(V8:V27)</f>
        <v>8.2766999999999999</v>
      </c>
      <c r="W31" s="78"/>
      <c r="X31" s="79">
        <f>MAX(X8:X27)</f>
        <v>7.8929999999999998</v>
      </c>
      <c r="Y31" s="78"/>
      <c r="Z31" s="79">
        <f>MAX(Z8:Z27)</f>
        <v>8.2601999999999993</v>
      </c>
      <c r="AA31" s="80"/>
    </row>
    <row r="32" spans="1:27" x14ac:dyDescent="0.3">
      <c r="A32" s="112" t="s">
        <v>434</v>
      </c>
    </row>
    <row r="33" spans="1:1" x14ac:dyDescent="0.3">
      <c r="A33" s="14" t="s">
        <v>340</v>
      </c>
    </row>
  </sheetData>
  <sheetProtection algorithmName="SHA-512" hashValue="SMWG1uoPb6+m8+EtreXuRIuwQB5JczkQXE71kn/QmVcw/Zjlxo4MKsx+CNq+WTbTz5H/cDfF5kJ+i+bzu1cdyw==" saltValue="MACao0ZZjxPsz+3zCidVD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5149CB69-66AD-4AE9-AE3D-55775FBD4CE1}"/>
  </hyperlinks>
  <pageMargins left="0.7" right="0.7" top="0.75" bottom="0.75" header="0.3" footer="0.3"/>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1DE925-578A-4A04-8734-145E08223842}">
  <dimension ref="A1:AA2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554687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1682</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823</v>
      </c>
      <c r="B8" s="64">
        <f>VLOOKUP($A8,'Return Data'!$B$7:$R$1700,3,0)</f>
        <v>44026</v>
      </c>
      <c r="C8" s="65">
        <f>VLOOKUP($A8,'Return Data'!$B$7:$R$1700,4,0)</f>
        <v>262.1103</v>
      </c>
      <c r="D8" s="65">
        <f>VLOOKUP($A8,'Return Data'!$B$7:$R$1700,5,0)</f>
        <v>2.6459999999999999</v>
      </c>
      <c r="E8" s="66">
        <f>RANK(D8,D$8:D$14,0)</f>
        <v>1</v>
      </c>
      <c r="F8" s="65">
        <f>VLOOKUP($A8,'Return Data'!$B$7:$R$1700,6,0)</f>
        <v>6.7240000000000002</v>
      </c>
      <c r="G8" s="66">
        <f>RANK(F8,F$8:F$14,0)</f>
        <v>2</v>
      </c>
      <c r="H8" s="65">
        <f>VLOOKUP($A8,'Return Data'!$B$7:$R$1700,7,0)</f>
        <v>13.440799999999999</v>
      </c>
      <c r="I8" s="66">
        <f>RANK(H8,H$8:H$14,0)</f>
        <v>6</v>
      </c>
      <c r="J8" s="65">
        <f>VLOOKUP($A8,'Return Data'!$B$7:$R$1700,8,0)</f>
        <v>16.395199999999999</v>
      </c>
      <c r="K8" s="66">
        <f>RANK(J8,J$8:J$14,0)</f>
        <v>5</v>
      </c>
      <c r="L8" s="65">
        <f>VLOOKUP($A8,'Return Data'!$B$7:$R$1700,9,0)</f>
        <v>18.0855</v>
      </c>
      <c r="M8" s="66">
        <f>RANK(L8,L$8:L$14,0)</f>
        <v>5</v>
      </c>
      <c r="N8" s="65">
        <f>VLOOKUP($A8,'Return Data'!$B$7:$R$1700,10,0)</f>
        <v>16.165700000000001</v>
      </c>
      <c r="O8" s="66">
        <f>RANK(N8,N$8:N$14,0)</f>
        <v>5</v>
      </c>
      <c r="P8" s="65">
        <f>VLOOKUP($A8,'Return Data'!$B$7:$R$1700,11,0)</f>
        <v>10.781000000000001</v>
      </c>
      <c r="Q8" s="66">
        <f>RANK(P8,P$8:P$14,0)</f>
        <v>5</v>
      </c>
      <c r="R8" s="65">
        <f>VLOOKUP($A8,'Return Data'!$B$7:$R$1700,12,0)</f>
        <v>9.8995999999999995</v>
      </c>
      <c r="S8" s="66">
        <f>RANK(R8,R$8:R$14,0)</f>
        <v>5</v>
      </c>
      <c r="T8" s="65">
        <f>VLOOKUP($A8,'Return Data'!$B$7:$R$1700,13,0)</f>
        <v>9.7211999999999996</v>
      </c>
      <c r="U8" s="66">
        <f>RANK(T8,T$8:T$14,0)</f>
        <v>5</v>
      </c>
      <c r="V8" s="65">
        <f>VLOOKUP($A8,'Return Data'!$B$7:$R$1700,17,0)</f>
        <v>9.3344000000000005</v>
      </c>
      <c r="W8" s="66">
        <f>RANK(V8,V$8:V$14,0)</f>
        <v>3</v>
      </c>
      <c r="X8" s="65">
        <f>VLOOKUP($A8,'Return Data'!$B$7:$R$1700,14,0)</f>
        <v>8.4558</v>
      </c>
      <c r="Y8" s="66">
        <f>RANK(X8,X$8:X$14,0)</f>
        <v>2</v>
      </c>
      <c r="Z8" s="65">
        <f>VLOOKUP($A8,'Return Data'!$B$7:$R$1700,16,0)</f>
        <v>9.0393000000000008</v>
      </c>
      <c r="AA8" s="67">
        <f>RANK(Z8,Z$8:Z$14,0)</f>
        <v>4</v>
      </c>
    </row>
    <row r="9" spans="1:27" x14ac:dyDescent="0.3">
      <c r="A9" s="63" t="s">
        <v>825</v>
      </c>
      <c r="B9" s="64">
        <f>VLOOKUP($A9,'Return Data'!$B$7:$R$1700,3,0)</f>
        <v>44026</v>
      </c>
      <c r="C9" s="65">
        <f>VLOOKUP($A9,'Return Data'!$B$7:$R$1700,4,0)</f>
        <v>32.061199999999999</v>
      </c>
      <c r="D9" s="65">
        <f>VLOOKUP($A9,'Return Data'!$B$7:$R$1700,5,0)</f>
        <v>-3.415</v>
      </c>
      <c r="E9" s="66">
        <f t="shared" ref="E9:E14" si="0">RANK(D9,D$8:D$14,0)</f>
        <v>3</v>
      </c>
      <c r="F9" s="65">
        <f>VLOOKUP($A9,'Return Data'!$B$7:$R$1700,6,0)</f>
        <v>6.7788000000000004</v>
      </c>
      <c r="G9" s="66">
        <f t="shared" ref="G9:G14" si="1">RANK(F9,F$8:F$14,0)</f>
        <v>1</v>
      </c>
      <c r="H9" s="65">
        <f>VLOOKUP($A9,'Return Data'!$B$7:$R$1700,7,0)</f>
        <v>12.879899999999999</v>
      </c>
      <c r="I9" s="66">
        <f t="shared" ref="I9:I14" si="2">RANK(H9,H$8:H$14,0)</f>
        <v>7</v>
      </c>
      <c r="J9" s="65">
        <f>VLOOKUP($A9,'Return Data'!$B$7:$R$1700,8,0)</f>
        <v>10.204499999999999</v>
      </c>
      <c r="K9" s="66">
        <f t="shared" ref="K9:K14" si="3">RANK(J9,J$8:J$14,0)</f>
        <v>7</v>
      </c>
      <c r="L9" s="65">
        <f>VLOOKUP($A9,'Return Data'!$B$7:$R$1700,9,0)</f>
        <v>12.5456</v>
      </c>
      <c r="M9" s="66">
        <f t="shared" ref="M9:M14" si="4">RANK(L9,L$8:L$14,0)</f>
        <v>7</v>
      </c>
      <c r="N9" s="65">
        <f>VLOOKUP($A9,'Return Data'!$B$7:$R$1700,10,0)</f>
        <v>9.2243999999999993</v>
      </c>
      <c r="O9" s="66">
        <f t="shared" ref="O9:O14" si="5">RANK(N9,N$8:N$14,0)</f>
        <v>7</v>
      </c>
      <c r="P9" s="65">
        <f>VLOOKUP($A9,'Return Data'!$B$7:$R$1700,11,0)</f>
        <v>6.9241999999999999</v>
      </c>
      <c r="Q9" s="66">
        <f t="shared" ref="Q9:Q14" si="6">RANK(P9,P$8:P$14,0)</f>
        <v>7</v>
      </c>
      <c r="R9" s="65">
        <f>VLOOKUP($A9,'Return Data'!$B$7:$R$1700,12,0)</f>
        <v>7.1749999999999998</v>
      </c>
      <c r="S9" s="66">
        <f t="shared" ref="S9:S14" si="7">RANK(R9,R$8:R$14,0)</f>
        <v>7</v>
      </c>
      <c r="T9" s="65">
        <f>VLOOKUP($A9,'Return Data'!$B$7:$R$1700,13,0)</f>
        <v>7.6116999999999999</v>
      </c>
      <c r="U9" s="66">
        <f t="shared" ref="U9:U14" si="8">RANK(T9,T$8:T$14,0)</f>
        <v>7</v>
      </c>
      <c r="V9" s="65">
        <f>VLOOKUP($A9,'Return Data'!$B$7:$R$1700,17,0)</f>
        <v>7.6136999999999997</v>
      </c>
      <c r="W9" s="66">
        <f t="shared" ref="W9:W13" si="9">RANK(V9,V$8:V$14,0)</f>
        <v>5</v>
      </c>
      <c r="X9" s="65">
        <f>VLOOKUP($A9,'Return Data'!$B$7:$R$1700,14,0)</f>
        <v>7.3535000000000004</v>
      </c>
      <c r="Y9" s="66">
        <f t="shared" ref="Y9:Y13" si="10">RANK(X9,X$8:X$14,0)</f>
        <v>5</v>
      </c>
      <c r="Z9" s="65">
        <f>VLOOKUP($A9,'Return Data'!$B$7:$R$1700,16,0)</f>
        <v>7.3525</v>
      </c>
      <c r="AA9" s="67">
        <f t="shared" ref="AA9:AA14" si="11">RANK(Z9,Z$8:Z$14,0)</f>
        <v>7</v>
      </c>
    </row>
    <row r="10" spans="1:27" x14ac:dyDescent="0.3">
      <c r="A10" s="63" t="s">
        <v>827</v>
      </c>
      <c r="B10" s="64">
        <f>VLOOKUP($A10,'Return Data'!$B$7:$R$1700,3,0)</f>
        <v>44026</v>
      </c>
      <c r="C10" s="65">
        <f>VLOOKUP($A10,'Return Data'!$B$7:$R$1700,4,0)</f>
        <v>36.711300000000001</v>
      </c>
      <c r="D10" s="65">
        <f>VLOOKUP($A10,'Return Data'!$B$7:$R$1700,5,0)</f>
        <v>-0.69599999999999995</v>
      </c>
      <c r="E10" s="66">
        <f t="shared" si="0"/>
        <v>2</v>
      </c>
      <c r="F10" s="65">
        <f>VLOOKUP($A10,'Return Data'!$B$7:$R$1700,6,0)</f>
        <v>5.6955999999999998</v>
      </c>
      <c r="G10" s="66">
        <f t="shared" si="1"/>
        <v>3</v>
      </c>
      <c r="H10" s="65">
        <f>VLOOKUP($A10,'Return Data'!$B$7:$R$1700,7,0)</f>
        <v>18.329899999999999</v>
      </c>
      <c r="I10" s="66">
        <f t="shared" si="2"/>
        <v>4</v>
      </c>
      <c r="J10" s="65">
        <f>VLOOKUP($A10,'Return Data'!$B$7:$R$1700,8,0)</f>
        <v>19.778099999999998</v>
      </c>
      <c r="K10" s="66">
        <f t="shared" si="3"/>
        <v>4</v>
      </c>
      <c r="L10" s="65">
        <f>VLOOKUP($A10,'Return Data'!$B$7:$R$1700,9,0)</f>
        <v>20.408300000000001</v>
      </c>
      <c r="M10" s="66">
        <f t="shared" si="4"/>
        <v>4</v>
      </c>
      <c r="N10" s="65">
        <f>VLOOKUP($A10,'Return Data'!$B$7:$R$1700,10,0)</f>
        <v>16.193899999999999</v>
      </c>
      <c r="O10" s="66">
        <f t="shared" si="5"/>
        <v>4</v>
      </c>
      <c r="P10" s="65">
        <f>VLOOKUP($A10,'Return Data'!$B$7:$R$1700,11,0)</f>
        <v>10.5778</v>
      </c>
      <c r="Q10" s="66">
        <f t="shared" si="6"/>
        <v>6</v>
      </c>
      <c r="R10" s="65">
        <f>VLOOKUP($A10,'Return Data'!$B$7:$R$1700,12,0)</f>
        <v>9.6585000000000001</v>
      </c>
      <c r="S10" s="66">
        <f t="shared" si="7"/>
        <v>6</v>
      </c>
      <c r="T10" s="65">
        <f>VLOOKUP($A10,'Return Data'!$B$7:$R$1700,13,0)</f>
        <v>9.5234000000000005</v>
      </c>
      <c r="U10" s="66">
        <f t="shared" si="8"/>
        <v>6</v>
      </c>
      <c r="V10" s="65">
        <f>VLOOKUP($A10,'Return Data'!$B$7:$R$1700,17,0)</f>
        <v>8.9948999999999995</v>
      </c>
      <c r="W10" s="66">
        <f t="shared" si="9"/>
        <v>4</v>
      </c>
      <c r="X10" s="65">
        <f>VLOOKUP($A10,'Return Data'!$B$7:$R$1700,14,0)</f>
        <v>8.1807999999999996</v>
      </c>
      <c r="Y10" s="66">
        <f t="shared" si="10"/>
        <v>4</v>
      </c>
      <c r="Z10" s="65">
        <f>VLOOKUP($A10,'Return Data'!$B$7:$R$1700,16,0)</f>
        <v>8.6607000000000003</v>
      </c>
      <c r="AA10" s="67">
        <f t="shared" si="11"/>
        <v>6</v>
      </c>
    </row>
    <row r="11" spans="1:27" x14ac:dyDescent="0.3">
      <c r="A11" s="63" t="s">
        <v>829</v>
      </c>
      <c r="B11" s="64">
        <f>VLOOKUP($A11,'Return Data'!$B$7:$R$1700,3,0)</f>
        <v>44026</v>
      </c>
      <c r="C11" s="65">
        <f>VLOOKUP($A11,'Return Data'!$B$7:$R$1700,4,0)</f>
        <v>328.8417</v>
      </c>
      <c r="D11" s="65">
        <f>VLOOKUP($A11,'Return Data'!$B$7:$R$1700,5,0)</f>
        <v>-7.6459999999999999</v>
      </c>
      <c r="E11" s="66">
        <f t="shared" si="0"/>
        <v>4</v>
      </c>
      <c r="F11" s="65">
        <f>VLOOKUP($A11,'Return Data'!$B$7:$R$1700,6,0)</f>
        <v>2.8062999999999998</v>
      </c>
      <c r="G11" s="66">
        <f t="shared" si="1"/>
        <v>4</v>
      </c>
      <c r="H11" s="65">
        <f>VLOOKUP($A11,'Return Data'!$B$7:$R$1700,7,0)</f>
        <v>19.784400000000002</v>
      </c>
      <c r="I11" s="66">
        <f t="shared" si="2"/>
        <v>2</v>
      </c>
      <c r="J11" s="65">
        <f>VLOOKUP($A11,'Return Data'!$B$7:$R$1700,8,0)</f>
        <v>23.410399999999999</v>
      </c>
      <c r="K11" s="66">
        <f t="shared" si="3"/>
        <v>3</v>
      </c>
      <c r="L11" s="65">
        <f>VLOOKUP($A11,'Return Data'!$B$7:$R$1700,9,0)</f>
        <v>25.2348</v>
      </c>
      <c r="M11" s="66">
        <f t="shared" si="4"/>
        <v>3</v>
      </c>
      <c r="N11" s="65">
        <f>VLOOKUP($A11,'Return Data'!$B$7:$R$1700,10,0)</f>
        <v>17.011399999999998</v>
      </c>
      <c r="O11" s="66">
        <f t="shared" si="5"/>
        <v>3</v>
      </c>
      <c r="P11" s="65">
        <f>VLOOKUP($A11,'Return Data'!$B$7:$R$1700,11,0)</f>
        <v>10.8787</v>
      </c>
      <c r="Q11" s="66">
        <f t="shared" si="6"/>
        <v>4</v>
      </c>
      <c r="R11" s="65">
        <f>VLOOKUP($A11,'Return Data'!$B$7:$R$1700,12,0)</f>
        <v>10.4513</v>
      </c>
      <c r="S11" s="66">
        <f t="shared" si="7"/>
        <v>3</v>
      </c>
      <c r="T11" s="65">
        <f>VLOOKUP($A11,'Return Data'!$B$7:$R$1700,13,0)</f>
        <v>10.1755</v>
      </c>
      <c r="U11" s="66">
        <f t="shared" si="8"/>
        <v>3</v>
      </c>
      <c r="V11" s="65">
        <f>VLOOKUP($A11,'Return Data'!$B$7:$R$1700,17,0)</f>
        <v>9.3726000000000003</v>
      </c>
      <c r="W11" s="66">
        <f t="shared" si="9"/>
        <v>2</v>
      </c>
      <c r="X11" s="65">
        <f>VLOOKUP($A11,'Return Data'!$B$7:$R$1700,14,0)</f>
        <v>8.4308999999999994</v>
      </c>
      <c r="Y11" s="66">
        <f t="shared" si="10"/>
        <v>3</v>
      </c>
      <c r="Z11" s="65">
        <f>VLOOKUP($A11,'Return Data'!$B$7:$R$1700,16,0)</f>
        <v>9.0982000000000003</v>
      </c>
      <c r="AA11" s="67">
        <f t="shared" si="11"/>
        <v>3</v>
      </c>
    </row>
    <row r="12" spans="1:27" x14ac:dyDescent="0.3">
      <c r="A12" s="63" t="s">
        <v>830</v>
      </c>
      <c r="B12" s="64">
        <f>VLOOKUP($A12,'Return Data'!$B$7:$R$1700,3,0)</f>
        <v>44026</v>
      </c>
      <c r="C12" s="65">
        <f>VLOOKUP($A12,'Return Data'!$B$7:$R$1700,4,0)</f>
        <v>1118.4673</v>
      </c>
      <c r="D12" s="65">
        <f>VLOOKUP($A12,'Return Data'!$B$7:$R$1700,5,0)</f>
        <v>-12.820600000000001</v>
      </c>
      <c r="E12" s="66">
        <f t="shared" si="0"/>
        <v>5</v>
      </c>
      <c r="F12" s="65">
        <f>VLOOKUP($A12,'Return Data'!$B$7:$R$1700,6,0)</f>
        <v>-0.92830000000000001</v>
      </c>
      <c r="G12" s="66">
        <f t="shared" si="1"/>
        <v>7</v>
      </c>
      <c r="H12" s="65">
        <f>VLOOKUP($A12,'Return Data'!$B$7:$R$1700,7,0)</f>
        <v>28.997599999999998</v>
      </c>
      <c r="I12" s="66">
        <f t="shared" si="2"/>
        <v>1</v>
      </c>
      <c r="J12" s="65">
        <f>VLOOKUP($A12,'Return Data'!$B$7:$R$1700,8,0)</f>
        <v>32.305799999999998</v>
      </c>
      <c r="K12" s="66">
        <f t="shared" si="3"/>
        <v>1</v>
      </c>
      <c r="L12" s="65">
        <f>VLOOKUP($A12,'Return Data'!$B$7:$R$1700,9,0)</f>
        <v>35.295999999999999</v>
      </c>
      <c r="M12" s="66">
        <f t="shared" si="4"/>
        <v>1</v>
      </c>
      <c r="N12" s="65">
        <f>VLOOKUP($A12,'Return Data'!$B$7:$R$1700,10,0)</f>
        <v>23.523700000000002</v>
      </c>
      <c r="O12" s="66">
        <f t="shared" si="5"/>
        <v>2</v>
      </c>
      <c r="P12" s="65">
        <f>VLOOKUP($A12,'Return Data'!$B$7:$R$1700,11,0)</f>
        <v>14.645300000000001</v>
      </c>
      <c r="Q12" s="66">
        <f t="shared" si="6"/>
        <v>2</v>
      </c>
      <c r="R12" s="65">
        <f>VLOOKUP($A12,'Return Data'!$B$7:$R$1700,12,0)</f>
        <v>11.4008</v>
      </c>
      <c r="S12" s="66">
        <f t="shared" si="7"/>
        <v>2</v>
      </c>
      <c r="T12" s="65">
        <f>VLOOKUP($A12,'Return Data'!$B$7:$R$1700,13,0)</f>
        <v>10.3733</v>
      </c>
      <c r="U12" s="66">
        <f t="shared" si="8"/>
        <v>2</v>
      </c>
      <c r="V12" s="65"/>
      <c r="W12" s="66"/>
      <c r="X12" s="65"/>
      <c r="Y12" s="66"/>
      <c r="Z12" s="65">
        <f>VLOOKUP($A12,'Return Data'!$B$7:$R$1700,16,0)</f>
        <v>10.043200000000001</v>
      </c>
      <c r="AA12" s="67">
        <f t="shared" si="11"/>
        <v>1</v>
      </c>
    </row>
    <row r="13" spans="1:27" x14ac:dyDescent="0.3">
      <c r="A13" s="63" t="s">
        <v>833</v>
      </c>
      <c r="B13" s="64">
        <f>VLOOKUP($A13,'Return Data'!$B$7:$R$1700,3,0)</f>
        <v>44026</v>
      </c>
      <c r="C13" s="65">
        <f>VLOOKUP($A13,'Return Data'!$B$7:$R$1700,4,0)</f>
        <v>34.666600000000003</v>
      </c>
      <c r="D13" s="65">
        <f>VLOOKUP($A13,'Return Data'!$B$7:$R$1700,5,0)</f>
        <v>-27.459700000000002</v>
      </c>
      <c r="E13" s="66">
        <f t="shared" si="0"/>
        <v>7</v>
      </c>
      <c r="F13" s="65">
        <f>VLOOKUP($A13,'Return Data'!$B$7:$R$1700,6,0)</f>
        <v>0.1053</v>
      </c>
      <c r="G13" s="66">
        <f t="shared" si="1"/>
        <v>6</v>
      </c>
      <c r="H13" s="65">
        <f>VLOOKUP($A13,'Return Data'!$B$7:$R$1700,7,0)</f>
        <v>18.415099999999999</v>
      </c>
      <c r="I13" s="66">
        <f t="shared" si="2"/>
        <v>3</v>
      </c>
      <c r="J13" s="65">
        <f>VLOOKUP($A13,'Return Data'!$B$7:$R$1700,8,0)</f>
        <v>25.462900000000001</v>
      </c>
      <c r="K13" s="66">
        <f t="shared" si="3"/>
        <v>2</v>
      </c>
      <c r="L13" s="65">
        <f>VLOOKUP($A13,'Return Data'!$B$7:$R$1700,9,0)</f>
        <v>27.0715</v>
      </c>
      <c r="M13" s="66">
        <f t="shared" si="4"/>
        <v>2</v>
      </c>
      <c r="N13" s="65">
        <f>VLOOKUP($A13,'Return Data'!$B$7:$R$1700,10,0)</f>
        <v>23.7637</v>
      </c>
      <c r="O13" s="66">
        <f t="shared" si="5"/>
        <v>1</v>
      </c>
      <c r="P13" s="65">
        <f>VLOOKUP($A13,'Return Data'!$B$7:$R$1700,11,0)</f>
        <v>15.3901</v>
      </c>
      <c r="Q13" s="66">
        <f t="shared" si="6"/>
        <v>1</v>
      </c>
      <c r="R13" s="65">
        <f>VLOOKUP($A13,'Return Data'!$B$7:$R$1700,12,0)</f>
        <v>13.000999999999999</v>
      </c>
      <c r="S13" s="66">
        <f t="shared" si="7"/>
        <v>1</v>
      </c>
      <c r="T13" s="65">
        <f>VLOOKUP($A13,'Return Data'!$B$7:$R$1700,13,0)</f>
        <v>12.156599999999999</v>
      </c>
      <c r="U13" s="66">
        <f t="shared" si="8"/>
        <v>1</v>
      </c>
      <c r="V13" s="65">
        <f>VLOOKUP($A13,'Return Data'!$B$7:$R$1700,17,0)</f>
        <v>10.592499999999999</v>
      </c>
      <c r="W13" s="66">
        <f t="shared" si="9"/>
        <v>1</v>
      </c>
      <c r="X13" s="65">
        <f>VLOOKUP($A13,'Return Data'!$B$7:$R$1700,14,0)</f>
        <v>8.6658000000000008</v>
      </c>
      <c r="Y13" s="66">
        <f t="shared" si="10"/>
        <v>1</v>
      </c>
      <c r="Z13" s="65">
        <f>VLOOKUP($A13,'Return Data'!$B$7:$R$1700,16,0)</f>
        <v>8.9806000000000008</v>
      </c>
      <c r="AA13" s="67">
        <f t="shared" si="11"/>
        <v>5</v>
      </c>
    </row>
    <row r="14" spans="1:27" x14ac:dyDescent="0.3">
      <c r="A14" s="63" t="s">
        <v>834</v>
      </c>
      <c r="B14" s="64">
        <f>VLOOKUP($A14,'Return Data'!$B$7:$R$1700,3,0)</f>
        <v>44026</v>
      </c>
      <c r="C14" s="65">
        <f>VLOOKUP($A14,'Return Data'!$B$7:$R$1700,4,0)</f>
        <v>1173.9138</v>
      </c>
      <c r="D14" s="65">
        <f>VLOOKUP($A14,'Return Data'!$B$7:$R$1700,5,0)</f>
        <v>-14.119899999999999</v>
      </c>
      <c r="E14" s="66">
        <f t="shared" si="0"/>
        <v>6</v>
      </c>
      <c r="F14" s="65">
        <f>VLOOKUP($A14,'Return Data'!$B$7:$R$1700,6,0)</f>
        <v>1.4911000000000001</v>
      </c>
      <c r="G14" s="66">
        <f t="shared" si="1"/>
        <v>5</v>
      </c>
      <c r="H14" s="65">
        <f>VLOOKUP($A14,'Return Data'!$B$7:$R$1700,7,0)</f>
        <v>14.7966</v>
      </c>
      <c r="I14" s="66">
        <f t="shared" si="2"/>
        <v>5</v>
      </c>
      <c r="J14" s="65">
        <f>VLOOKUP($A14,'Return Data'!$B$7:$R$1700,8,0)</f>
        <v>15.9183</v>
      </c>
      <c r="K14" s="66">
        <f t="shared" si="3"/>
        <v>6</v>
      </c>
      <c r="L14" s="65">
        <f>VLOOKUP($A14,'Return Data'!$B$7:$R$1700,9,0)</f>
        <v>17.636399999999998</v>
      </c>
      <c r="M14" s="66">
        <f t="shared" si="4"/>
        <v>6</v>
      </c>
      <c r="N14" s="65">
        <f>VLOOKUP($A14,'Return Data'!$B$7:$R$1700,10,0)</f>
        <v>15.8504</v>
      </c>
      <c r="O14" s="66">
        <f t="shared" si="5"/>
        <v>6</v>
      </c>
      <c r="P14" s="65">
        <f>VLOOKUP($A14,'Return Data'!$B$7:$R$1700,11,0)</f>
        <v>11.6553</v>
      </c>
      <c r="Q14" s="66">
        <f t="shared" si="6"/>
        <v>3</v>
      </c>
      <c r="R14" s="65">
        <f>VLOOKUP($A14,'Return Data'!$B$7:$R$1700,12,0)</f>
        <v>9.9469999999999992</v>
      </c>
      <c r="S14" s="66">
        <f t="shared" si="7"/>
        <v>4</v>
      </c>
      <c r="T14" s="65">
        <f>VLOOKUP($A14,'Return Data'!$B$7:$R$1700,13,0)</f>
        <v>9.8038000000000007</v>
      </c>
      <c r="U14" s="66">
        <f t="shared" si="8"/>
        <v>4</v>
      </c>
      <c r="V14" s="65"/>
      <c r="W14" s="66"/>
      <c r="X14" s="65"/>
      <c r="Y14" s="66"/>
      <c r="Z14" s="65">
        <f>VLOOKUP($A14,'Return Data'!$B$7:$R$1700,16,0)</f>
        <v>9.8495000000000008</v>
      </c>
      <c r="AA14" s="67">
        <f t="shared" si="11"/>
        <v>2</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-9.073028571428571</v>
      </c>
      <c r="E16" s="74"/>
      <c r="F16" s="75">
        <f>AVERAGE(F8:F14)</f>
        <v>3.2389714285714284</v>
      </c>
      <c r="G16" s="74"/>
      <c r="H16" s="75">
        <f>AVERAGE(H8:H14)</f>
        <v>18.092042857142857</v>
      </c>
      <c r="I16" s="74"/>
      <c r="J16" s="75">
        <f>AVERAGE(J8:J14)</f>
        <v>20.496457142857142</v>
      </c>
      <c r="K16" s="74"/>
      <c r="L16" s="75">
        <f>AVERAGE(L8:L14)</f>
        <v>22.32544285714286</v>
      </c>
      <c r="M16" s="74"/>
      <c r="N16" s="75">
        <f>AVERAGE(N8:N14)</f>
        <v>17.390457142857144</v>
      </c>
      <c r="O16" s="74"/>
      <c r="P16" s="75">
        <f>AVERAGE(P8:P14)</f>
        <v>11.550342857142857</v>
      </c>
      <c r="Q16" s="74"/>
      <c r="R16" s="75">
        <f>AVERAGE(R8:R14)</f>
        <v>10.21902857142857</v>
      </c>
      <c r="S16" s="74"/>
      <c r="T16" s="75">
        <f>AVERAGE(T8:T14)</f>
        <v>9.909357142857143</v>
      </c>
      <c r="U16" s="74"/>
      <c r="V16" s="75">
        <f>AVERAGE(V8:V14)</f>
        <v>9.1816199999999988</v>
      </c>
      <c r="W16" s="74"/>
      <c r="X16" s="75">
        <f>AVERAGE(X8:X14)</f>
        <v>8.2173599999999993</v>
      </c>
      <c r="Y16" s="74"/>
      <c r="Z16" s="75">
        <f>AVERAGE(Z8:Z14)</f>
        <v>9.0034285714285716</v>
      </c>
      <c r="AA16" s="76"/>
    </row>
    <row r="17" spans="1:27" x14ac:dyDescent="0.3">
      <c r="A17" s="73" t="s">
        <v>28</v>
      </c>
      <c r="B17" s="74"/>
      <c r="C17" s="74"/>
      <c r="D17" s="75">
        <f>MIN(D8:D14)</f>
        <v>-27.459700000000002</v>
      </c>
      <c r="E17" s="74"/>
      <c r="F17" s="75">
        <f>MIN(F8:F14)</f>
        <v>-0.92830000000000001</v>
      </c>
      <c r="G17" s="74"/>
      <c r="H17" s="75">
        <f>MIN(H8:H14)</f>
        <v>12.879899999999999</v>
      </c>
      <c r="I17" s="74"/>
      <c r="J17" s="75">
        <f>MIN(J8:J14)</f>
        <v>10.204499999999999</v>
      </c>
      <c r="K17" s="74"/>
      <c r="L17" s="75">
        <f>MIN(L8:L14)</f>
        <v>12.5456</v>
      </c>
      <c r="M17" s="74"/>
      <c r="N17" s="75">
        <f>MIN(N8:N14)</f>
        <v>9.2243999999999993</v>
      </c>
      <c r="O17" s="74"/>
      <c r="P17" s="75">
        <f>MIN(P8:P14)</f>
        <v>6.9241999999999999</v>
      </c>
      <c r="Q17" s="74"/>
      <c r="R17" s="75">
        <f>MIN(R8:R14)</f>
        <v>7.1749999999999998</v>
      </c>
      <c r="S17" s="74"/>
      <c r="T17" s="75">
        <f>MIN(T8:T14)</f>
        <v>7.6116999999999999</v>
      </c>
      <c r="U17" s="74"/>
      <c r="V17" s="75">
        <f>MIN(V8:V14)</f>
        <v>7.6136999999999997</v>
      </c>
      <c r="W17" s="74"/>
      <c r="X17" s="75">
        <f>MIN(X8:X14)</f>
        <v>7.3535000000000004</v>
      </c>
      <c r="Y17" s="74"/>
      <c r="Z17" s="75">
        <f>MIN(Z8:Z14)</f>
        <v>7.3525</v>
      </c>
      <c r="AA17" s="76"/>
    </row>
    <row r="18" spans="1:27" ht="15" thickBot="1" x14ac:dyDescent="0.35">
      <c r="A18" s="77" t="s">
        <v>29</v>
      </c>
      <c r="B18" s="78"/>
      <c r="C18" s="78"/>
      <c r="D18" s="79">
        <f>MAX(D8:D14)</f>
        <v>2.6459999999999999</v>
      </c>
      <c r="E18" s="78"/>
      <c r="F18" s="79">
        <f>MAX(F8:F14)</f>
        <v>6.7788000000000004</v>
      </c>
      <c r="G18" s="78"/>
      <c r="H18" s="79">
        <f>MAX(H8:H14)</f>
        <v>28.997599999999998</v>
      </c>
      <c r="I18" s="78"/>
      <c r="J18" s="79">
        <f>MAX(J8:J14)</f>
        <v>32.305799999999998</v>
      </c>
      <c r="K18" s="78"/>
      <c r="L18" s="79">
        <f>MAX(L8:L14)</f>
        <v>35.295999999999999</v>
      </c>
      <c r="M18" s="78"/>
      <c r="N18" s="79">
        <f>MAX(N8:N14)</f>
        <v>23.7637</v>
      </c>
      <c r="O18" s="78"/>
      <c r="P18" s="79">
        <f>MAX(P8:P14)</f>
        <v>15.3901</v>
      </c>
      <c r="Q18" s="78"/>
      <c r="R18" s="79">
        <f>MAX(R8:R14)</f>
        <v>13.000999999999999</v>
      </c>
      <c r="S18" s="78"/>
      <c r="T18" s="79">
        <f>MAX(T8:T14)</f>
        <v>12.156599999999999</v>
      </c>
      <c r="U18" s="78"/>
      <c r="V18" s="79">
        <f>MAX(V8:V14)</f>
        <v>10.592499999999999</v>
      </c>
      <c r="W18" s="78"/>
      <c r="X18" s="79">
        <f>MAX(X8:X14)</f>
        <v>8.6658000000000008</v>
      </c>
      <c r="Y18" s="78"/>
      <c r="Z18" s="79">
        <f>MAX(Z8:Z14)</f>
        <v>10.043200000000001</v>
      </c>
      <c r="AA18" s="80"/>
    </row>
    <row r="19" spans="1:27" x14ac:dyDescent="0.3">
      <c r="A19" s="112" t="s">
        <v>434</v>
      </c>
    </row>
    <row r="20" spans="1:27" x14ac:dyDescent="0.3">
      <c r="A20" s="14" t="s">
        <v>340</v>
      </c>
    </row>
  </sheetData>
  <sheetProtection algorithmName="SHA-512" hashValue="9jUymN4Q0yrAmPtiDMORLcFVvBRlG6mwW9qfccOw5+ALQI1ZID1Jx7GCBDt5TBTvxp4aJfAbhnz7jJYQtz3Egw==" saltValue="7ticQsb6rtOjbZBitbDmPw=="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4BA2060E-5D5A-4EB2-9B5D-E55D1511100B}"/>
  </hyperlinks>
  <pageMargins left="0.7" right="0.7" top="0.75" bottom="0.75" header="0.3" footer="0.3"/>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60646F-4490-4563-8C70-135B486F3573}">
  <dimension ref="A1:AA20"/>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4.44140625" style="3"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1683</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822</v>
      </c>
      <c r="B8" s="64">
        <f>VLOOKUP($A8,'Return Data'!$B$7:$R$1700,3,0)</f>
        <v>44026</v>
      </c>
      <c r="C8" s="65">
        <f>VLOOKUP($A8,'Return Data'!$B$7:$R$1700,4,0)</f>
        <v>257.69810000000001</v>
      </c>
      <c r="D8" s="65">
        <f>VLOOKUP($A8,'Return Data'!$B$7:$R$1700,5,0)</f>
        <v>2.4788000000000001</v>
      </c>
      <c r="E8" s="66">
        <f>RANK(D8,D$8:D$14,0)</f>
        <v>1</v>
      </c>
      <c r="F8" s="65">
        <f>VLOOKUP($A8,'Return Data'!$B$7:$R$1700,6,0)</f>
        <v>6.5555000000000003</v>
      </c>
      <c r="G8" s="66">
        <f>RANK(F8,F$8:F$14,0)</f>
        <v>1</v>
      </c>
      <c r="H8" s="65">
        <f>VLOOKUP($A8,'Return Data'!$B$7:$R$1700,7,0)</f>
        <v>13.270799999999999</v>
      </c>
      <c r="I8" s="66">
        <f>RANK(H8,H$8:H$14,0)</f>
        <v>6</v>
      </c>
      <c r="J8" s="65">
        <f>VLOOKUP($A8,'Return Data'!$B$7:$R$1700,8,0)</f>
        <v>16.1983</v>
      </c>
      <c r="K8" s="66">
        <f>RANK(J8,J$8:J$14,0)</f>
        <v>5</v>
      </c>
      <c r="L8" s="65">
        <f>VLOOKUP($A8,'Return Data'!$B$7:$R$1700,9,0)</f>
        <v>17.902200000000001</v>
      </c>
      <c r="M8" s="66">
        <f>RANK(L8,L$8:L$14,0)</f>
        <v>5</v>
      </c>
      <c r="N8" s="65">
        <f>VLOOKUP($A8,'Return Data'!$B$7:$R$1700,10,0)</f>
        <v>15.9762</v>
      </c>
      <c r="O8" s="66">
        <f>RANK(N8,N$8:N$14,0)</f>
        <v>5</v>
      </c>
      <c r="P8" s="65">
        <f>VLOOKUP($A8,'Return Data'!$B$7:$R$1700,11,0)</f>
        <v>10.569599999999999</v>
      </c>
      <c r="Q8" s="66">
        <f>RANK(P8,P$8:P$14,0)</f>
        <v>4</v>
      </c>
      <c r="R8" s="65">
        <f>VLOOKUP($A8,'Return Data'!$B$7:$R$1700,12,0)</f>
        <v>9.6776999999999997</v>
      </c>
      <c r="S8" s="66">
        <f>RANK(R8,R$8:R$14,0)</f>
        <v>3</v>
      </c>
      <c r="T8" s="65">
        <f>VLOOKUP($A8,'Return Data'!$B$7:$R$1700,13,0)</f>
        <v>9.4908000000000001</v>
      </c>
      <c r="U8" s="66">
        <f>RANK(T8,T$8:T$14,0)</f>
        <v>3</v>
      </c>
      <c r="V8" s="65">
        <f>VLOOKUP($A8,'Return Data'!$B$7:$R$1700,17,0)</f>
        <v>9.0968999999999998</v>
      </c>
      <c r="W8" s="66">
        <f>RANK(V8,V$8:V$14,0)</f>
        <v>2</v>
      </c>
      <c r="X8" s="65">
        <f>VLOOKUP($A8,'Return Data'!$B$7:$R$1700,14,0)</f>
        <v>8.1998999999999995</v>
      </c>
      <c r="Y8" s="66">
        <f>RANK(X8,X$8:X$14,0)</f>
        <v>1</v>
      </c>
      <c r="Z8" s="65">
        <f>VLOOKUP($A8,'Return Data'!$B$7:$R$1700,16,0)</f>
        <v>8.7261000000000006</v>
      </c>
      <c r="AA8" s="67">
        <f>RANK(Z8,Z$8:Z$14,0)</f>
        <v>3</v>
      </c>
    </row>
    <row r="9" spans="1:27" x14ac:dyDescent="0.3">
      <c r="A9" s="63" t="s">
        <v>824</v>
      </c>
      <c r="B9" s="64">
        <f>VLOOKUP($A9,'Return Data'!$B$7:$R$1700,3,0)</f>
        <v>44026</v>
      </c>
      <c r="C9" s="65">
        <f>VLOOKUP($A9,'Return Data'!$B$7:$R$1700,4,0)</f>
        <v>30.411999999999999</v>
      </c>
      <c r="D9" s="65">
        <f>VLOOKUP($A9,'Return Data'!$B$7:$R$1700,5,0)</f>
        <v>-4.3201999999999998</v>
      </c>
      <c r="E9" s="66">
        <f t="shared" ref="E9:E14" si="0">RANK(D9,D$8:D$14,0)</f>
        <v>3</v>
      </c>
      <c r="F9" s="65">
        <f>VLOOKUP($A9,'Return Data'!$B$7:$R$1700,6,0)</f>
        <v>5.9748000000000001</v>
      </c>
      <c r="G9" s="66">
        <f t="shared" ref="G9:G14" si="1">RANK(F9,F$8:F$14,0)</f>
        <v>2</v>
      </c>
      <c r="H9" s="65">
        <f>VLOOKUP($A9,'Return Data'!$B$7:$R$1700,7,0)</f>
        <v>12.064</v>
      </c>
      <c r="I9" s="66">
        <f t="shared" ref="I9:I14" si="2">RANK(H9,H$8:H$14,0)</f>
        <v>7</v>
      </c>
      <c r="J9" s="65">
        <f>VLOOKUP($A9,'Return Data'!$B$7:$R$1700,8,0)</f>
        <v>9.3864999999999998</v>
      </c>
      <c r="K9" s="66">
        <f t="shared" ref="K9:K14" si="3">RANK(J9,J$8:J$14,0)</f>
        <v>7</v>
      </c>
      <c r="L9" s="65">
        <f>VLOOKUP($A9,'Return Data'!$B$7:$R$1700,9,0)</f>
        <v>11.7082</v>
      </c>
      <c r="M9" s="66">
        <f t="shared" ref="M9:M14" si="4">RANK(L9,L$8:L$14,0)</f>
        <v>7</v>
      </c>
      <c r="N9" s="65">
        <f>VLOOKUP($A9,'Return Data'!$B$7:$R$1700,10,0)</f>
        <v>8.3638999999999992</v>
      </c>
      <c r="O9" s="66">
        <f t="shared" ref="O9:O14" si="5">RANK(N9,N$8:N$14,0)</f>
        <v>7</v>
      </c>
      <c r="P9" s="65">
        <f>VLOOKUP($A9,'Return Data'!$B$7:$R$1700,11,0)</f>
        <v>6.1615000000000002</v>
      </c>
      <c r="Q9" s="66">
        <f t="shared" ref="Q9:Q14" si="6">RANK(P9,P$8:P$14,0)</f>
        <v>7</v>
      </c>
      <c r="R9" s="65">
        <f>VLOOKUP($A9,'Return Data'!$B$7:$R$1700,12,0)</f>
        <v>6.4798</v>
      </c>
      <c r="S9" s="66">
        <f t="shared" ref="S9:S14" si="7">RANK(R9,R$8:R$14,0)</f>
        <v>7</v>
      </c>
      <c r="T9" s="65">
        <f>VLOOKUP($A9,'Return Data'!$B$7:$R$1700,13,0)</f>
        <v>6.9438000000000004</v>
      </c>
      <c r="U9" s="66">
        <f t="shared" ref="U9:U14" si="8">RANK(T9,T$8:T$14,0)</f>
        <v>7</v>
      </c>
      <c r="V9" s="65">
        <f>VLOOKUP($A9,'Return Data'!$B$7:$R$1700,17,0)</f>
        <v>7.0038</v>
      </c>
      <c r="W9" s="66">
        <f t="shared" ref="W9:W13" si="9">RANK(V9,V$8:V$14,0)</f>
        <v>5</v>
      </c>
      <c r="X9" s="65">
        <f>VLOOKUP($A9,'Return Data'!$B$7:$R$1700,14,0)</f>
        <v>6.7430000000000003</v>
      </c>
      <c r="Y9" s="66">
        <f t="shared" ref="Y9:Y13" si="10">RANK(X9,X$8:X$14,0)</f>
        <v>5</v>
      </c>
      <c r="Z9" s="65">
        <f>VLOOKUP($A9,'Return Data'!$B$7:$R$1700,16,0)</f>
        <v>5.9518000000000004</v>
      </c>
      <c r="AA9" s="67">
        <f t="shared" ref="AA9:AA14" si="11">RANK(Z9,Z$8:Z$14,0)</f>
        <v>7</v>
      </c>
    </row>
    <row r="10" spans="1:27" x14ac:dyDescent="0.3">
      <c r="A10" s="63" t="s">
        <v>826</v>
      </c>
      <c r="B10" s="64">
        <f>VLOOKUP($A10,'Return Data'!$B$7:$R$1700,3,0)</f>
        <v>44026</v>
      </c>
      <c r="C10" s="65">
        <f>VLOOKUP($A10,'Return Data'!$B$7:$R$1700,4,0)</f>
        <v>36.412799999999997</v>
      </c>
      <c r="D10" s="65">
        <f>VLOOKUP($A10,'Return Data'!$B$7:$R$1700,5,0)</f>
        <v>-1.0024</v>
      </c>
      <c r="E10" s="66">
        <f t="shared" si="0"/>
        <v>2</v>
      </c>
      <c r="F10" s="65">
        <f>VLOOKUP($A10,'Return Data'!$B$7:$R$1700,6,0)</f>
        <v>5.4161000000000001</v>
      </c>
      <c r="G10" s="66">
        <f t="shared" si="1"/>
        <v>3</v>
      </c>
      <c r="H10" s="65">
        <f>VLOOKUP($A10,'Return Data'!$B$7:$R$1700,7,0)</f>
        <v>18.076899999999998</v>
      </c>
      <c r="I10" s="66">
        <f t="shared" si="2"/>
        <v>4</v>
      </c>
      <c r="J10" s="65">
        <f>VLOOKUP($A10,'Return Data'!$B$7:$R$1700,8,0)</f>
        <v>19.527200000000001</v>
      </c>
      <c r="K10" s="66">
        <f t="shared" si="3"/>
        <v>4</v>
      </c>
      <c r="L10" s="65">
        <f>VLOOKUP($A10,'Return Data'!$B$7:$R$1700,9,0)</f>
        <v>20.169699999999999</v>
      </c>
      <c r="M10" s="66">
        <f t="shared" si="4"/>
        <v>4</v>
      </c>
      <c r="N10" s="65">
        <f>VLOOKUP($A10,'Return Data'!$B$7:$R$1700,10,0)</f>
        <v>16.005199999999999</v>
      </c>
      <c r="O10" s="66">
        <f t="shared" si="5"/>
        <v>4</v>
      </c>
      <c r="P10" s="65">
        <f>VLOOKUP($A10,'Return Data'!$B$7:$R$1700,11,0)</f>
        <v>10.4038</v>
      </c>
      <c r="Q10" s="66">
        <f t="shared" si="6"/>
        <v>5</v>
      </c>
      <c r="R10" s="65">
        <f>VLOOKUP($A10,'Return Data'!$B$7:$R$1700,12,0)</f>
        <v>9.4869000000000003</v>
      </c>
      <c r="S10" s="66">
        <f t="shared" si="7"/>
        <v>5</v>
      </c>
      <c r="T10" s="65">
        <f>VLOOKUP($A10,'Return Data'!$B$7:$R$1700,13,0)</f>
        <v>9.3511000000000006</v>
      </c>
      <c r="U10" s="66">
        <f t="shared" si="8"/>
        <v>5</v>
      </c>
      <c r="V10" s="65">
        <f>VLOOKUP($A10,'Return Data'!$B$7:$R$1700,17,0)</f>
        <v>8.8275000000000006</v>
      </c>
      <c r="W10" s="66">
        <f t="shared" si="9"/>
        <v>3</v>
      </c>
      <c r="X10" s="65">
        <f>VLOOKUP($A10,'Return Data'!$B$7:$R$1700,14,0)</f>
        <v>8.0130999999999997</v>
      </c>
      <c r="Y10" s="66">
        <f t="shared" si="10"/>
        <v>3</v>
      </c>
      <c r="Z10" s="65">
        <f>VLOOKUP($A10,'Return Data'!$B$7:$R$1700,16,0)</f>
        <v>8.3058999999999994</v>
      </c>
      <c r="AA10" s="67">
        <f t="shared" si="11"/>
        <v>4</v>
      </c>
    </row>
    <row r="11" spans="1:27" x14ac:dyDescent="0.3">
      <c r="A11" s="63" t="s">
        <v>828</v>
      </c>
      <c r="B11" s="64">
        <f>VLOOKUP($A11,'Return Data'!$B$7:$R$1700,3,0)</f>
        <v>44026</v>
      </c>
      <c r="C11" s="65">
        <f>VLOOKUP($A11,'Return Data'!$B$7:$R$1700,4,0)</f>
        <v>311.3886</v>
      </c>
      <c r="D11" s="65">
        <f>VLOOKUP($A11,'Return Data'!$B$7:$R$1700,5,0)</f>
        <v>-8.3673999999999999</v>
      </c>
      <c r="E11" s="66">
        <f t="shared" si="0"/>
        <v>4</v>
      </c>
      <c r="F11" s="65">
        <f>VLOOKUP($A11,'Return Data'!$B$7:$R$1700,6,0)</f>
        <v>2.0840000000000001</v>
      </c>
      <c r="G11" s="66">
        <f t="shared" si="1"/>
        <v>4</v>
      </c>
      <c r="H11" s="65">
        <f>VLOOKUP($A11,'Return Data'!$B$7:$R$1700,7,0)</f>
        <v>19.061900000000001</v>
      </c>
      <c r="I11" s="66">
        <f t="shared" si="2"/>
        <v>2</v>
      </c>
      <c r="J11" s="65">
        <f>VLOOKUP($A11,'Return Data'!$B$7:$R$1700,8,0)</f>
        <v>22.683700000000002</v>
      </c>
      <c r="K11" s="66">
        <f t="shared" si="3"/>
        <v>3</v>
      </c>
      <c r="L11" s="65">
        <f>VLOOKUP($A11,'Return Data'!$B$7:$R$1700,9,0)</f>
        <v>24.5</v>
      </c>
      <c r="M11" s="66">
        <f t="shared" si="4"/>
        <v>3</v>
      </c>
      <c r="N11" s="65">
        <f>VLOOKUP($A11,'Return Data'!$B$7:$R$1700,10,0)</f>
        <v>16.254999999999999</v>
      </c>
      <c r="O11" s="66">
        <f t="shared" si="5"/>
        <v>3</v>
      </c>
      <c r="P11" s="65">
        <f>VLOOKUP($A11,'Return Data'!$B$7:$R$1700,11,0)</f>
        <v>10.110900000000001</v>
      </c>
      <c r="Q11" s="66">
        <f t="shared" si="6"/>
        <v>6</v>
      </c>
      <c r="R11" s="65">
        <f>VLOOKUP($A11,'Return Data'!$B$7:$R$1700,12,0)</f>
        <v>9.6636000000000006</v>
      </c>
      <c r="S11" s="66">
        <f t="shared" si="7"/>
        <v>4</v>
      </c>
      <c r="T11" s="65">
        <f>VLOOKUP($A11,'Return Data'!$B$7:$R$1700,13,0)</f>
        <v>9.3682999999999996</v>
      </c>
      <c r="U11" s="66">
        <f t="shared" si="8"/>
        <v>4</v>
      </c>
      <c r="V11" s="65">
        <f>VLOOKUP($A11,'Return Data'!$B$7:$R$1700,17,0)</f>
        <v>8.5518000000000001</v>
      </c>
      <c r="W11" s="66">
        <f t="shared" si="9"/>
        <v>4</v>
      </c>
      <c r="X11" s="65">
        <f>VLOOKUP($A11,'Return Data'!$B$7:$R$1700,14,0)</f>
        <v>7.6067999999999998</v>
      </c>
      <c r="Y11" s="66">
        <f t="shared" si="10"/>
        <v>4</v>
      </c>
      <c r="Z11" s="65">
        <f>VLOOKUP($A11,'Return Data'!$B$7:$R$1700,16,0)</f>
        <v>8.0528999999999993</v>
      </c>
      <c r="AA11" s="67">
        <f t="shared" si="11"/>
        <v>5</v>
      </c>
    </row>
    <row r="12" spans="1:27" x14ac:dyDescent="0.3">
      <c r="A12" s="63" t="s">
        <v>831</v>
      </c>
      <c r="B12" s="64">
        <f>VLOOKUP($A12,'Return Data'!$B$7:$R$1700,3,0)</f>
        <v>44026</v>
      </c>
      <c r="C12" s="65">
        <f>VLOOKUP($A12,'Return Data'!$B$7:$R$1700,4,0)</f>
        <v>1114.6731</v>
      </c>
      <c r="D12" s="65">
        <f>VLOOKUP($A12,'Return Data'!$B$7:$R$1700,5,0)</f>
        <v>-13.2209</v>
      </c>
      <c r="E12" s="66">
        <f t="shared" si="0"/>
        <v>5</v>
      </c>
      <c r="F12" s="65">
        <f>VLOOKUP($A12,'Return Data'!$B$7:$R$1700,6,0)</f>
        <v>-1.3292999999999999</v>
      </c>
      <c r="G12" s="66">
        <f t="shared" si="1"/>
        <v>7</v>
      </c>
      <c r="H12" s="65">
        <f>VLOOKUP($A12,'Return Data'!$B$7:$R$1700,7,0)</f>
        <v>28.5945</v>
      </c>
      <c r="I12" s="66">
        <f t="shared" si="2"/>
        <v>1</v>
      </c>
      <c r="J12" s="65">
        <f>VLOOKUP($A12,'Return Data'!$B$7:$R$1700,8,0)</f>
        <v>31.900099999999998</v>
      </c>
      <c r="K12" s="66">
        <f t="shared" si="3"/>
        <v>1</v>
      </c>
      <c r="L12" s="65">
        <f>VLOOKUP($A12,'Return Data'!$B$7:$R$1700,9,0)</f>
        <v>34.881300000000003</v>
      </c>
      <c r="M12" s="66">
        <f t="shared" si="4"/>
        <v>1</v>
      </c>
      <c r="N12" s="65">
        <f>VLOOKUP($A12,'Return Data'!$B$7:$R$1700,10,0)</f>
        <v>23.097000000000001</v>
      </c>
      <c r="O12" s="66">
        <f t="shared" si="5"/>
        <v>2</v>
      </c>
      <c r="P12" s="65">
        <f>VLOOKUP($A12,'Return Data'!$B$7:$R$1700,11,0)</f>
        <v>14.219200000000001</v>
      </c>
      <c r="Q12" s="66">
        <f t="shared" si="6"/>
        <v>2</v>
      </c>
      <c r="R12" s="65">
        <f>VLOOKUP($A12,'Return Data'!$B$7:$R$1700,12,0)</f>
        <v>11.0342</v>
      </c>
      <c r="S12" s="66">
        <f t="shared" si="7"/>
        <v>2</v>
      </c>
      <c r="T12" s="65">
        <f>VLOOKUP($A12,'Return Data'!$B$7:$R$1700,13,0)</f>
        <v>10.0374</v>
      </c>
      <c r="U12" s="66">
        <f t="shared" si="8"/>
        <v>2</v>
      </c>
      <c r="V12" s="65"/>
      <c r="W12" s="66"/>
      <c r="X12" s="65"/>
      <c r="Y12" s="66"/>
      <c r="Z12" s="65">
        <f>VLOOKUP($A12,'Return Data'!$B$7:$R$1700,16,0)</f>
        <v>9.7240000000000002</v>
      </c>
      <c r="AA12" s="67">
        <f t="shared" si="11"/>
        <v>1</v>
      </c>
    </row>
    <row r="13" spans="1:27" x14ac:dyDescent="0.3">
      <c r="A13" s="63" t="s">
        <v>832</v>
      </c>
      <c r="B13" s="64">
        <f>VLOOKUP($A13,'Return Data'!$B$7:$R$1700,3,0)</f>
        <v>44026</v>
      </c>
      <c r="C13" s="65">
        <f>VLOOKUP($A13,'Return Data'!$B$7:$R$1700,4,0)</f>
        <v>33.468200000000003</v>
      </c>
      <c r="D13" s="65">
        <f>VLOOKUP($A13,'Return Data'!$B$7:$R$1700,5,0)</f>
        <v>-27.788799999999998</v>
      </c>
      <c r="E13" s="66">
        <f t="shared" si="0"/>
        <v>7</v>
      </c>
      <c r="F13" s="65">
        <f>VLOOKUP($A13,'Return Data'!$B$7:$R$1700,6,0)</f>
        <v>-0.21809999999999999</v>
      </c>
      <c r="G13" s="66">
        <f t="shared" si="1"/>
        <v>6</v>
      </c>
      <c r="H13" s="65">
        <f>VLOOKUP($A13,'Return Data'!$B$7:$R$1700,7,0)</f>
        <v>18.0884</v>
      </c>
      <c r="I13" s="66">
        <f t="shared" si="2"/>
        <v>3</v>
      </c>
      <c r="J13" s="65">
        <f>VLOOKUP($A13,'Return Data'!$B$7:$R$1700,8,0)</f>
        <v>25.128699999999998</v>
      </c>
      <c r="K13" s="66">
        <f t="shared" si="3"/>
        <v>2</v>
      </c>
      <c r="L13" s="65">
        <f>VLOOKUP($A13,'Return Data'!$B$7:$R$1700,9,0)</f>
        <v>26.728100000000001</v>
      </c>
      <c r="M13" s="66">
        <f t="shared" si="4"/>
        <v>2</v>
      </c>
      <c r="N13" s="65">
        <f>VLOOKUP($A13,'Return Data'!$B$7:$R$1700,10,0)</f>
        <v>23.406099999999999</v>
      </c>
      <c r="O13" s="66">
        <f t="shared" si="5"/>
        <v>1</v>
      </c>
      <c r="P13" s="65">
        <f>VLOOKUP($A13,'Return Data'!$B$7:$R$1700,11,0)</f>
        <v>14.994199999999999</v>
      </c>
      <c r="Q13" s="66">
        <f t="shared" si="6"/>
        <v>1</v>
      </c>
      <c r="R13" s="65">
        <f>VLOOKUP($A13,'Return Data'!$B$7:$R$1700,12,0)</f>
        <v>12.5677</v>
      </c>
      <c r="S13" s="66">
        <f t="shared" si="7"/>
        <v>1</v>
      </c>
      <c r="T13" s="65">
        <f>VLOOKUP($A13,'Return Data'!$B$7:$R$1700,13,0)</f>
        <v>11.698499999999999</v>
      </c>
      <c r="U13" s="66">
        <f t="shared" si="8"/>
        <v>1</v>
      </c>
      <c r="V13" s="65">
        <f>VLOOKUP($A13,'Return Data'!$B$7:$R$1700,17,0)</f>
        <v>10.1187</v>
      </c>
      <c r="W13" s="66">
        <f t="shared" si="9"/>
        <v>1</v>
      </c>
      <c r="X13" s="65">
        <f>VLOOKUP($A13,'Return Data'!$B$7:$R$1700,14,0)</f>
        <v>8.1929999999999996</v>
      </c>
      <c r="Y13" s="66">
        <f t="shared" si="10"/>
        <v>2</v>
      </c>
      <c r="Z13" s="65">
        <f>VLOOKUP($A13,'Return Data'!$B$7:$R$1700,16,0)</f>
        <v>7.9070999999999998</v>
      </c>
      <c r="AA13" s="67">
        <f t="shared" si="11"/>
        <v>6</v>
      </c>
    </row>
    <row r="14" spans="1:27" x14ac:dyDescent="0.3">
      <c r="A14" s="63" t="s">
        <v>835</v>
      </c>
      <c r="B14" s="64">
        <f>VLOOKUP($A14,'Return Data'!$B$7:$R$1700,3,0)</f>
        <v>44026</v>
      </c>
      <c r="C14" s="65">
        <f>VLOOKUP($A14,'Return Data'!$B$7:$R$1700,4,0)</f>
        <v>1154.1610000000001</v>
      </c>
      <c r="D14" s="65">
        <f>VLOOKUP($A14,'Return Data'!$B$7:$R$1700,5,0)</f>
        <v>-15.0503</v>
      </c>
      <c r="E14" s="66">
        <f t="shared" si="0"/>
        <v>6</v>
      </c>
      <c r="F14" s="65">
        <f>VLOOKUP($A14,'Return Data'!$B$7:$R$1700,6,0)</f>
        <v>0.56220000000000003</v>
      </c>
      <c r="G14" s="66">
        <f t="shared" si="1"/>
        <v>5</v>
      </c>
      <c r="H14" s="65">
        <f>VLOOKUP($A14,'Return Data'!$B$7:$R$1700,7,0)</f>
        <v>13.8649</v>
      </c>
      <c r="I14" s="66">
        <f t="shared" si="2"/>
        <v>5</v>
      </c>
      <c r="J14" s="65">
        <f>VLOOKUP($A14,'Return Data'!$B$7:$R$1700,8,0)</f>
        <v>14.9701</v>
      </c>
      <c r="K14" s="66">
        <f t="shared" si="3"/>
        <v>6</v>
      </c>
      <c r="L14" s="65">
        <f>VLOOKUP($A14,'Return Data'!$B$7:$R$1700,9,0)</f>
        <v>16.669699999999999</v>
      </c>
      <c r="M14" s="66">
        <f t="shared" si="4"/>
        <v>6</v>
      </c>
      <c r="N14" s="65">
        <f>VLOOKUP($A14,'Return Data'!$B$7:$R$1700,10,0)</f>
        <v>14.8558</v>
      </c>
      <c r="O14" s="66">
        <f t="shared" si="5"/>
        <v>6</v>
      </c>
      <c r="P14" s="65">
        <f>VLOOKUP($A14,'Return Data'!$B$7:$R$1700,11,0)</f>
        <v>10.6435</v>
      </c>
      <c r="Q14" s="66">
        <f t="shared" si="6"/>
        <v>3</v>
      </c>
      <c r="R14" s="65">
        <f>VLOOKUP($A14,'Return Data'!$B$7:$R$1700,12,0)</f>
        <v>8.9274000000000004</v>
      </c>
      <c r="S14" s="66">
        <f t="shared" si="7"/>
        <v>6</v>
      </c>
      <c r="T14" s="65">
        <f>VLOOKUP($A14,'Return Data'!$B$7:$R$1700,13,0)</f>
        <v>8.7698</v>
      </c>
      <c r="U14" s="66">
        <f t="shared" si="8"/>
        <v>6</v>
      </c>
      <c r="V14" s="65"/>
      <c r="W14" s="66"/>
      <c r="X14" s="65"/>
      <c r="Y14" s="66"/>
      <c r="Z14" s="65">
        <f>VLOOKUP($A14,'Return Data'!$B$7:$R$1700,16,0)</f>
        <v>8.7628000000000004</v>
      </c>
      <c r="AA14" s="67">
        <f t="shared" si="11"/>
        <v>2</v>
      </c>
    </row>
    <row r="15" spans="1:27" x14ac:dyDescent="0.3">
      <c r="A15" s="69"/>
      <c r="B15" s="70"/>
      <c r="C15" s="70"/>
      <c r="D15" s="71"/>
      <c r="E15" s="70"/>
      <c r="F15" s="71"/>
      <c r="G15" s="70"/>
      <c r="H15" s="71"/>
      <c r="I15" s="70"/>
      <c r="J15" s="71"/>
      <c r="K15" s="70"/>
      <c r="L15" s="71"/>
      <c r="M15" s="70"/>
      <c r="N15" s="71"/>
      <c r="O15" s="70"/>
      <c r="P15" s="71"/>
      <c r="Q15" s="70"/>
      <c r="R15" s="71"/>
      <c r="S15" s="70"/>
      <c r="T15" s="71"/>
      <c r="U15" s="70"/>
      <c r="V15" s="71"/>
      <c r="W15" s="70"/>
      <c r="X15" s="71"/>
      <c r="Y15" s="70"/>
      <c r="Z15" s="71"/>
      <c r="AA15" s="72"/>
    </row>
    <row r="16" spans="1:27" x14ac:dyDescent="0.3">
      <c r="A16" s="73" t="s">
        <v>27</v>
      </c>
      <c r="B16" s="74"/>
      <c r="C16" s="74"/>
      <c r="D16" s="75">
        <f>AVERAGE(D8:D14)</f>
        <v>-9.6101714285714284</v>
      </c>
      <c r="E16" s="74"/>
      <c r="F16" s="75">
        <f>AVERAGE(F8:F14)</f>
        <v>2.7207428571428571</v>
      </c>
      <c r="G16" s="74"/>
      <c r="H16" s="75">
        <f>AVERAGE(H8:H14)</f>
        <v>17.574485714285714</v>
      </c>
      <c r="I16" s="74"/>
      <c r="J16" s="75">
        <f>AVERAGE(J8:J14)</f>
        <v>19.970657142857142</v>
      </c>
      <c r="K16" s="74"/>
      <c r="L16" s="75">
        <f>AVERAGE(L8:L14)</f>
        <v>21.794171428571435</v>
      </c>
      <c r="M16" s="74"/>
      <c r="N16" s="75">
        <f>AVERAGE(N8:N14)</f>
        <v>16.851314285714285</v>
      </c>
      <c r="O16" s="74"/>
      <c r="P16" s="75">
        <f>AVERAGE(P8:P14)</f>
        <v>11.014671428571431</v>
      </c>
      <c r="Q16" s="74"/>
      <c r="R16" s="75">
        <f>AVERAGE(R8:R14)</f>
        <v>9.6910428571428575</v>
      </c>
      <c r="S16" s="74"/>
      <c r="T16" s="75">
        <f>AVERAGE(T8:T14)</f>
        <v>9.3799571428571422</v>
      </c>
      <c r="U16" s="74"/>
      <c r="V16" s="75">
        <f>AVERAGE(V8:V14)</f>
        <v>8.7197400000000016</v>
      </c>
      <c r="W16" s="74"/>
      <c r="X16" s="75">
        <f>AVERAGE(X8:X14)</f>
        <v>7.7511600000000005</v>
      </c>
      <c r="Y16" s="74"/>
      <c r="Z16" s="75">
        <f>AVERAGE(Z8:Z14)</f>
        <v>8.2043714285714291</v>
      </c>
      <c r="AA16" s="76"/>
    </row>
    <row r="17" spans="1:27" x14ac:dyDescent="0.3">
      <c r="A17" s="73" t="s">
        <v>28</v>
      </c>
      <c r="B17" s="74"/>
      <c r="C17" s="74"/>
      <c r="D17" s="75">
        <f>MIN(D8:D14)</f>
        <v>-27.788799999999998</v>
      </c>
      <c r="E17" s="74"/>
      <c r="F17" s="75">
        <f>MIN(F8:F14)</f>
        <v>-1.3292999999999999</v>
      </c>
      <c r="G17" s="74"/>
      <c r="H17" s="75">
        <f>MIN(H8:H14)</f>
        <v>12.064</v>
      </c>
      <c r="I17" s="74"/>
      <c r="J17" s="75">
        <f>MIN(J8:J14)</f>
        <v>9.3864999999999998</v>
      </c>
      <c r="K17" s="74"/>
      <c r="L17" s="75">
        <f>MIN(L8:L14)</f>
        <v>11.7082</v>
      </c>
      <c r="M17" s="74"/>
      <c r="N17" s="75">
        <f>MIN(N8:N14)</f>
        <v>8.3638999999999992</v>
      </c>
      <c r="O17" s="74"/>
      <c r="P17" s="75">
        <f>MIN(P8:P14)</f>
        <v>6.1615000000000002</v>
      </c>
      <c r="Q17" s="74"/>
      <c r="R17" s="75">
        <f>MIN(R8:R14)</f>
        <v>6.4798</v>
      </c>
      <c r="S17" s="74"/>
      <c r="T17" s="75">
        <f>MIN(T8:T14)</f>
        <v>6.9438000000000004</v>
      </c>
      <c r="U17" s="74"/>
      <c r="V17" s="75">
        <f>MIN(V8:V14)</f>
        <v>7.0038</v>
      </c>
      <c r="W17" s="74"/>
      <c r="X17" s="75">
        <f>MIN(X8:X14)</f>
        <v>6.7430000000000003</v>
      </c>
      <c r="Y17" s="74"/>
      <c r="Z17" s="75">
        <f>MIN(Z8:Z14)</f>
        <v>5.9518000000000004</v>
      </c>
      <c r="AA17" s="76"/>
    </row>
    <row r="18" spans="1:27" ht="15" thickBot="1" x14ac:dyDescent="0.35">
      <c r="A18" s="77" t="s">
        <v>29</v>
      </c>
      <c r="B18" s="78"/>
      <c r="C18" s="78"/>
      <c r="D18" s="79">
        <f>MAX(D8:D14)</f>
        <v>2.4788000000000001</v>
      </c>
      <c r="E18" s="78"/>
      <c r="F18" s="79">
        <f>MAX(F8:F14)</f>
        <v>6.5555000000000003</v>
      </c>
      <c r="G18" s="78"/>
      <c r="H18" s="79">
        <f>MAX(H8:H14)</f>
        <v>28.5945</v>
      </c>
      <c r="I18" s="78"/>
      <c r="J18" s="79">
        <f>MAX(J8:J14)</f>
        <v>31.900099999999998</v>
      </c>
      <c r="K18" s="78"/>
      <c r="L18" s="79">
        <f>MAX(L8:L14)</f>
        <v>34.881300000000003</v>
      </c>
      <c r="M18" s="78"/>
      <c r="N18" s="79">
        <f>MAX(N8:N14)</f>
        <v>23.406099999999999</v>
      </c>
      <c r="O18" s="78"/>
      <c r="P18" s="79">
        <f>MAX(P8:P14)</f>
        <v>14.994199999999999</v>
      </c>
      <c r="Q18" s="78"/>
      <c r="R18" s="79">
        <f>MAX(R8:R14)</f>
        <v>12.5677</v>
      </c>
      <c r="S18" s="78"/>
      <c r="T18" s="79">
        <f>MAX(T8:T14)</f>
        <v>11.698499999999999</v>
      </c>
      <c r="U18" s="78"/>
      <c r="V18" s="79">
        <f>MAX(V8:V14)</f>
        <v>10.1187</v>
      </c>
      <c r="W18" s="78"/>
      <c r="X18" s="79">
        <f>MAX(X8:X14)</f>
        <v>8.1998999999999995</v>
      </c>
      <c r="Y18" s="78"/>
      <c r="Z18" s="79">
        <f>MAX(Z8:Z14)</f>
        <v>9.7240000000000002</v>
      </c>
      <c r="AA18" s="80"/>
    </row>
    <row r="19" spans="1:27" x14ac:dyDescent="0.3">
      <c r="A19" s="112" t="s">
        <v>434</v>
      </c>
    </row>
    <row r="20" spans="1:27" x14ac:dyDescent="0.3">
      <c r="A20" s="14" t="s">
        <v>340</v>
      </c>
    </row>
  </sheetData>
  <sheetProtection algorithmName="SHA-512" hashValue="czfCnpIg4xj+CPdfaH38oJ2/y2Er8YBObTRa7aq4Moph/cmqHHEmATy+ufwlUhhSRpn9QiLZcTWbzjc42LktNw==" saltValue="QhrKMF64Y3YzUS5hEOUwkA==" spinCount="100000" sheet="1" objects="1" scenarios="1"/>
  <mergeCells count="15">
    <mergeCell ref="H5:I5"/>
    <mergeCell ref="A2:A3"/>
    <mergeCell ref="B5:B6"/>
    <mergeCell ref="C5:C6"/>
    <mergeCell ref="D5:E5"/>
    <mergeCell ref="F5:G5"/>
    <mergeCell ref="V5:W5"/>
    <mergeCell ref="X5:Y5"/>
    <mergeCell ref="Z5:AA5"/>
    <mergeCell ref="J5:K5"/>
    <mergeCell ref="L5:M5"/>
    <mergeCell ref="N5:O5"/>
    <mergeCell ref="P5:Q5"/>
    <mergeCell ref="R5:S5"/>
    <mergeCell ref="T5:U5"/>
  </mergeCells>
  <hyperlinks>
    <hyperlink ref="A2" location="Index!A1" display="Back To Index" xr:uid="{E934513C-BC44-4846-B3FC-87C94EE4EC75}"/>
  </hyperlinks>
  <pageMargins left="0.7" right="0.7" top="0.75" bottom="0.75" header="0.3" footer="0.3"/>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AA56"/>
  <sheetViews>
    <sheetView showRowColHeaders="0" zoomScaleNormal="10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60.55468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351</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118</v>
      </c>
      <c r="B8" s="64">
        <f>VLOOKUP($A8,'Return Data'!$B$7:$R$1700,3,0)</f>
        <v>44026</v>
      </c>
      <c r="C8" s="65">
        <f>VLOOKUP($A8,'Return Data'!$B$7:$R$1700,4,0)</f>
        <v>324.01280000000003</v>
      </c>
      <c r="D8" s="65">
        <f>VLOOKUP($A8,'Return Data'!$B$7:$R$1700,5,0)</f>
        <v>3.7742</v>
      </c>
      <c r="E8" s="66">
        <f t="shared" ref="E8" si="0">RANK(D8,D$8:D$50,0)</f>
        <v>2</v>
      </c>
      <c r="F8" s="65">
        <f>VLOOKUP($A8,'Return Data'!$B$7:$R$1700,6,0)</f>
        <v>3.5608</v>
      </c>
      <c r="G8" s="66">
        <f t="shared" ref="G8" si="1">RANK(F8,F$8:F$50,0)</f>
        <v>5</v>
      </c>
      <c r="H8" s="65">
        <f>VLOOKUP($A8,'Return Data'!$B$7:$R$1700,7,0)</f>
        <v>3.7265000000000001</v>
      </c>
      <c r="I8" s="66">
        <f t="shared" ref="I8" si="2">RANK(H8,H$8:H$50,0)</f>
        <v>3</v>
      </c>
      <c r="J8" s="65">
        <f>VLOOKUP($A8,'Return Data'!$B$7:$R$1700,8,0)</f>
        <v>3.7509999999999999</v>
      </c>
      <c r="K8" s="66">
        <f t="shared" ref="K8" si="3">RANK(J8,J$8:J$50,0)</f>
        <v>3</v>
      </c>
      <c r="L8" s="65">
        <f>VLOOKUP($A8,'Return Data'!$B$7:$R$1700,9,0)</f>
        <v>4.2092000000000001</v>
      </c>
      <c r="M8" s="66">
        <f t="shared" ref="M8" si="4">RANK(L8,L$8:L$50,0)</f>
        <v>2</v>
      </c>
      <c r="N8" s="65">
        <f>VLOOKUP($A8,'Return Data'!$B$7:$R$1700,10,0)</f>
        <v>4.8190999999999997</v>
      </c>
      <c r="O8" s="66">
        <f t="shared" ref="O8" si="5">RANK(N8,N$8:N$50,0)</f>
        <v>2</v>
      </c>
      <c r="P8" s="65">
        <f>VLOOKUP($A8,'Return Data'!$B$7:$R$1700,11,0)</f>
        <v>5.2892000000000001</v>
      </c>
      <c r="Q8" s="66">
        <f t="shared" ref="Q8" si="6">RANK(P8,P$8:P$50,0)</f>
        <v>7</v>
      </c>
      <c r="R8" s="65">
        <f>VLOOKUP($A8,'Return Data'!$B$7:$R$1700,12,0)</f>
        <v>5.3305999999999996</v>
      </c>
      <c r="S8" s="66">
        <f t="shared" ref="S8" si="7">RANK(R8,R$8:R$50,0)</f>
        <v>8</v>
      </c>
      <c r="T8" s="65">
        <f>VLOOKUP($A8,'Return Data'!$B$7:$R$1700,13,0)</f>
        <v>5.6196999999999999</v>
      </c>
      <c r="U8" s="66">
        <f t="shared" ref="U8" si="8">RANK(T8,T$8:T$50,0)</f>
        <v>5</v>
      </c>
      <c r="V8" s="65">
        <f>VLOOKUP($A8,'Return Data'!$B$7:$R$1700,17,0)</f>
        <v>6.5956999999999999</v>
      </c>
      <c r="W8" s="66">
        <f t="shared" ref="W8" si="9">RANK(V8,V$8:V$50,0)</f>
        <v>7</v>
      </c>
      <c r="X8" s="65">
        <f>VLOOKUP($A8,'Return Data'!$B$7:$R$1700,14,0)</f>
        <v>6.7488999999999999</v>
      </c>
      <c r="Y8" s="66">
        <f t="shared" ref="Y8" si="10">RANK(X8,X$8:X$50,0)</f>
        <v>6</v>
      </c>
      <c r="Z8" s="65">
        <f>VLOOKUP($A8,'Return Data'!$B$7:$R$1700,16,0)</f>
        <v>7.7960000000000003</v>
      </c>
      <c r="AA8" s="67">
        <f t="shared" ref="AA8" si="11">RANK(Z8,Z$8:Z$50,0)</f>
        <v>3</v>
      </c>
    </row>
    <row r="9" spans="1:27" x14ac:dyDescent="0.3">
      <c r="A9" s="63" t="s">
        <v>119</v>
      </c>
      <c r="B9" s="64">
        <f>VLOOKUP($A9,'Return Data'!$B$7:$R$1700,3,0)</f>
        <v>44026</v>
      </c>
      <c r="C9" s="65">
        <f>VLOOKUP($A9,'Return Data'!$B$7:$R$1700,4,0)</f>
        <v>2233.2267000000002</v>
      </c>
      <c r="D9" s="65">
        <f>VLOOKUP($A9,'Return Data'!$B$7:$R$1700,5,0)</f>
        <v>3.1579000000000002</v>
      </c>
      <c r="E9" s="66">
        <f t="shared" ref="E9:E50" si="12">RANK(D9,D$8:D$50,0)</f>
        <v>21</v>
      </c>
      <c r="F9" s="65">
        <f>VLOOKUP($A9,'Return Data'!$B$7:$R$1700,6,0)</f>
        <v>3.2429999999999999</v>
      </c>
      <c r="G9" s="66">
        <f t="shared" ref="G9:G50" si="13">RANK(F9,F$8:F$50,0)</f>
        <v>11</v>
      </c>
      <c r="H9" s="65">
        <f>VLOOKUP($A9,'Return Data'!$B$7:$R$1700,7,0)</f>
        <v>3.4563000000000001</v>
      </c>
      <c r="I9" s="66">
        <f t="shared" ref="I9:I50" si="14">RANK(H9,H$8:H$50,0)</f>
        <v>9</v>
      </c>
      <c r="J9" s="65">
        <f>VLOOKUP($A9,'Return Data'!$B$7:$R$1700,8,0)</f>
        <v>3.3022999999999998</v>
      </c>
      <c r="K9" s="66">
        <f t="shared" ref="K9:K50" si="15">RANK(J9,J$8:J$50,0)</f>
        <v>12</v>
      </c>
      <c r="L9" s="65">
        <f>VLOOKUP($A9,'Return Data'!$B$7:$R$1700,9,0)</f>
        <v>3.7018</v>
      </c>
      <c r="M9" s="66">
        <f t="shared" ref="M9:M50" si="16">RANK(L9,L$8:L$50,0)</f>
        <v>14</v>
      </c>
      <c r="N9" s="65">
        <f>VLOOKUP($A9,'Return Data'!$B$7:$R$1700,10,0)</f>
        <v>4.4565999999999999</v>
      </c>
      <c r="O9" s="66">
        <f t="shared" ref="O9:O50" si="17">RANK(N9,N$8:N$50,0)</f>
        <v>14</v>
      </c>
      <c r="P9" s="65">
        <f>VLOOKUP($A9,'Return Data'!$B$7:$R$1700,11,0)</f>
        <v>5.2004000000000001</v>
      </c>
      <c r="Q9" s="66">
        <f t="shared" ref="Q9:Q50" si="18">RANK(P9,P$8:P$50,0)</f>
        <v>12</v>
      </c>
      <c r="R9" s="65">
        <f>VLOOKUP($A9,'Return Data'!$B$7:$R$1700,12,0)</f>
        <v>5.2744999999999997</v>
      </c>
      <c r="S9" s="66">
        <f t="shared" ref="S9:S50" si="19">RANK(R9,R$8:R$50,0)</f>
        <v>13</v>
      </c>
      <c r="T9" s="65">
        <f>VLOOKUP($A9,'Return Data'!$B$7:$R$1700,13,0)</f>
        <v>5.5343999999999998</v>
      </c>
      <c r="U9" s="66">
        <f t="shared" ref="U9:U50" si="20">RANK(T9,T$8:T$50,0)</f>
        <v>12</v>
      </c>
      <c r="V9" s="65">
        <f>VLOOKUP($A9,'Return Data'!$B$7:$R$1700,17,0)</f>
        <v>6.5275999999999996</v>
      </c>
      <c r="W9" s="66">
        <f t="shared" ref="W9:W49" si="21">RANK(V9,V$8:V$50,0)</f>
        <v>11</v>
      </c>
      <c r="X9" s="65">
        <f>VLOOKUP($A9,'Return Data'!$B$7:$R$1700,14,0)</f>
        <v>6.7051999999999996</v>
      </c>
      <c r="Y9" s="66">
        <f t="shared" ref="Y9:Y49" si="22">RANK(X9,X$8:X$50,0)</f>
        <v>10</v>
      </c>
      <c r="Z9" s="65">
        <f>VLOOKUP($A9,'Return Data'!$B$7:$R$1700,16,0)</f>
        <v>7.7401</v>
      </c>
      <c r="AA9" s="67">
        <f t="shared" ref="AA9:AA50" si="23">RANK(Z9,Z$8:Z$50,0)</f>
        <v>10</v>
      </c>
    </row>
    <row r="10" spans="1:27" x14ac:dyDescent="0.3">
      <c r="A10" s="63" t="s">
        <v>120</v>
      </c>
      <c r="B10" s="64">
        <f>VLOOKUP($A10,'Return Data'!$B$7:$R$1700,3,0)</f>
        <v>44026</v>
      </c>
      <c r="C10" s="65">
        <f>VLOOKUP($A10,'Return Data'!$B$7:$R$1700,4,0)</f>
        <v>2315.3074000000001</v>
      </c>
      <c r="D10" s="65">
        <f>VLOOKUP($A10,'Return Data'!$B$7:$R$1700,5,0)</f>
        <v>3.1720999999999999</v>
      </c>
      <c r="E10" s="66">
        <f t="shared" si="12"/>
        <v>20</v>
      </c>
      <c r="F10" s="65">
        <f>VLOOKUP($A10,'Return Data'!$B$7:$R$1700,6,0)</f>
        <v>3.0402</v>
      </c>
      <c r="G10" s="66">
        <f t="shared" si="13"/>
        <v>30</v>
      </c>
      <c r="H10" s="65">
        <f>VLOOKUP($A10,'Return Data'!$B$7:$R$1700,7,0)</f>
        <v>3.0903</v>
      </c>
      <c r="I10" s="66">
        <f t="shared" si="14"/>
        <v>34</v>
      </c>
      <c r="J10" s="65">
        <f>VLOOKUP($A10,'Return Data'!$B$7:$R$1700,8,0)</f>
        <v>3.0417000000000001</v>
      </c>
      <c r="K10" s="66">
        <f t="shared" si="15"/>
        <v>32</v>
      </c>
      <c r="L10" s="65">
        <f>VLOOKUP($A10,'Return Data'!$B$7:$R$1700,9,0)</f>
        <v>3.3115999999999999</v>
      </c>
      <c r="M10" s="66">
        <f t="shared" si="16"/>
        <v>27</v>
      </c>
      <c r="N10" s="65">
        <f>VLOOKUP($A10,'Return Data'!$B$7:$R$1700,10,0)</f>
        <v>3.7885</v>
      </c>
      <c r="O10" s="66">
        <f t="shared" si="17"/>
        <v>28</v>
      </c>
      <c r="P10" s="65">
        <f>VLOOKUP($A10,'Return Data'!$B$7:$R$1700,11,0)</f>
        <v>4.9885999999999999</v>
      </c>
      <c r="Q10" s="66">
        <f t="shared" si="18"/>
        <v>21</v>
      </c>
      <c r="R10" s="65">
        <f>VLOOKUP($A10,'Return Data'!$B$7:$R$1700,12,0)</f>
        <v>5.1520000000000001</v>
      </c>
      <c r="S10" s="66">
        <f t="shared" si="19"/>
        <v>18</v>
      </c>
      <c r="T10" s="65">
        <f>VLOOKUP($A10,'Return Data'!$B$7:$R$1700,13,0)</f>
        <v>5.4484000000000004</v>
      </c>
      <c r="U10" s="66">
        <f t="shared" si="20"/>
        <v>15</v>
      </c>
      <c r="V10" s="65">
        <f>VLOOKUP($A10,'Return Data'!$B$7:$R$1700,17,0)</f>
        <v>6.5026000000000002</v>
      </c>
      <c r="W10" s="66">
        <f t="shared" si="21"/>
        <v>14</v>
      </c>
      <c r="X10" s="65">
        <f>VLOOKUP($A10,'Return Data'!$B$7:$R$1700,14,0)</f>
        <v>6.6966999999999999</v>
      </c>
      <c r="Y10" s="66">
        <f t="shared" si="22"/>
        <v>13</v>
      </c>
      <c r="Z10" s="65">
        <f>VLOOKUP($A10,'Return Data'!$B$7:$R$1700,16,0)</f>
        <v>7.7789000000000001</v>
      </c>
      <c r="AA10" s="67">
        <f t="shared" si="23"/>
        <v>4</v>
      </c>
    </row>
    <row r="11" spans="1:27" x14ac:dyDescent="0.3">
      <c r="A11" s="63" t="s">
        <v>121</v>
      </c>
      <c r="B11" s="64">
        <f>VLOOKUP($A11,'Return Data'!$B$7:$R$1700,3,0)</f>
        <v>44026</v>
      </c>
      <c r="C11" s="65">
        <f>VLOOKUP($A11,'Return Data'!$B$7:$R$1700,4,0)</f>
        <v>3093.6523000000002</v>
      </c>
      <c r="D11" s="65">
        <f>VLOOKUP($A11,'Return Data'!$B$7:$R$1700,5,0)</f>
        <v>3.2873000000000001</v>
      </c>
      <c r="E11" s="66">
        <f t="shared" si="12"/>
        <v>12</v>
      </c>
      <c r="F11" s="65">
        <f>VLOOKUP($A11,'Return Data'!$B$7:$R$1700,6,0)</f>
        <v>3.2233000000000001</v>
      </c>
      <c r="G11" s="66">
        <f t="shared" si="13"/>
        <v>14</v>
      </c>
      <c r="H11" s="65">
        <f>VLOOKUP($A11,'Return Data'!$B$7:$R$1700,7,0)</f>
        <v>3.2216</v>
      </c>
      <c r="I11" s="66">
        <f t="shared" si="14"/>
        <v>27</v>
      </c>
      <c r="J11" s="65">
        <f>VLOOKUP($A11,'Return Data'!$B$7:$R$1700,8,0)</f>
        <v>3.0949</v>
      </c>
      <c r="K11" s="66">
        <f t="shared" si="15"/>
        <v>29</v>
      </c>
      <c r="L11" s="65">
        <f>VLOOKUP($A11,'Return Data'!$B$7:$R$1700,9,0)</f>
        <v>3.2502</v>
      </c>
      <c r="M11" s="66">
        <f t="shared" si="16"/>
        <v>28</v>
      </c>
      <c r="N11" s="65">
        <f>VLOOKUP($A11,'Return Data'!$B$7:$R$1700,10,0)</f>
        <v>3.9479000000000002</v>
      </c>
      <c r="O11" s="66">
        <f t="shared" si="17"/>
        <v>27</v>
      </c>
      <c r="P11" s="65">
        <f>VLOOKUP($A11,'Return Data'!$B$7:$R$1700,11,0)</f>
        <v>4.9715999999999996</v>
      </c>
      <c r="Q11" s="66">
        <f t="shared" si="18"/>
        <v>23</v>
      </c>
      <c r="R11" s="65">
        <f>VLOOKUP($A11,'Return Data'!$B$7:$R$1700,12,0)</f>
        <v>5.1638000000000002</v>
      </c>
      <c r="S11" s="66">
        <f t="shared" si="19"/>
        <v>16</v>
      </c>
      <c r="T11" s="65">
        <f>VLOOKUP($A11,'Return Data'!$B$7:$R$1700,13,0)</f>
        <v>5.4919000000000002</v>
      </c>
      <c r="U11" s="66">
        <f t="shared" si="20"/>
        <v>14</v>
      </c>
      <c r="V11" s="65">
        <f>VLOOKUP($A11,'Return Data'!$B$7:$R$1700,17,0)</f>
        <v>6.5404</v>
      </c>
      <c r="W11" s="66">
        <f t="shared" si="21"/>
        <v>10</v>
      </c>
      <c r="X11" s="65">
        <f>VLOOKUP($A11,'Return Data'!$B$7:$R$1700,14,0)</f>
        <v>6.7027000000000001</v>
      </c>
      <c r="Y11" s="66">
        <f t="shared" si="22"/>
        <v>11</v>
      </c>
      <c r="Z11" s="65">
        <f>VLOOKUP($A11,'Return Data'!$B$7:$R$1700,16,0)</f>
        <v>7.7088000000000001</v>
      </c>
      <c r="AA11" s="67">
        <f t="shared" si="23"/>
        <v>17</v>
      </c>
    </row>
    <row r="12" spans="1:27" x14ac:dyDescent="0.3">
      <c r="A12" s="63" t="s">
        <v>122</v>
      </c>
      <c r="B12" s="64">
        <f>VLOOKUP($A12,'Return Data'!$B$7:$R$1700,3,0)</f>
        <v>44026</v>
      </c>
      <c r="C12" s="65">
        <f>VLOOKUP($A12,'Return Data'!$B$7:$R$1700,4,0)</f>
        <v>2314.5189</v>
      </c>
      <c r="D12" s="65">
        <f>VLOOKUP($A12,'Return Data'!$B$7:$R$1700,5,0)</f>
        <v>2.9618000000000002</v>
      </c>
      <c r="E12" s="66">
        <f t="shared" si="12"/>
        <v>30</v>
      </c>
      <c r="F12" s="65">
        <f>VLOOKUP($A12,'Return Data'!$B$7:$R$1700,6,0)</f>
        <v>2.9792000000000001</v>
      </c>
      <c r="G12" s="66">
        <f t="shared" si="13"/>
        <v>34</v>
      </c>
      <c r="H12" s="65">
        <f>VLOOKUP($A12,'Return Data'!$B$7:$R$1700,7,0)</f>
        <v>3.1850000000000001</v>
      </c>
      <c r="I12" s="66">
        <f t="shared" si="14"/>
        <v>30</v>
      </c>
      <c r="J12" s="65">
        <f>VLOOKUP($A12,'Return Data'!$B$7:$R$1700,8,0)</f>
        <v>3.1031</v>
      </c>
      <c r="K12" s="66">
        <f t="shared" si="15"/>
        <v>28</v>
      </c>
      <c r="L12" s="65">
        <f>VLOOKUP($A12,'Return Data'!$B$7:$R$1700,9,0)</f>
        <v>3.5710000000000002</v>
      </c>
      <c r="M12" s="66">
        <f t="shared" si="16"/>
        <v>21</v>
      </c>
      <c r="N12" s="65">
        <f>VLOOKUP($A12,'Return Data'!$B$7:$R$1700,10,0)</f>
        <v>4.4991000000000003</v>
      </c>
      <c r="O12" s="66">
        <f t="shared" si="17"/>
        <v>11</v>
      </c>
      <c r="P12" s="65">
        <f>VLOOKUP($A12,'Return Data'!$B$7:$R$1700,11,0)</f>
        <v>4.9981</v>
      </c>
      <c r="Q12" s="66">
        <f t="shared" si="18"/>
        <v>20</v>
      </c>
      <c r="R12" s="65">
        <f>VLOOKUP($A12,'Return Data'!$B$7:$R$1700,12,0)</f>
        <v>5.0595999999999997</v>
      </c>
      <c r="S12" s="66">
        <f t="shared" si="19"/>
        <v>24</v>
      </c>
      <c r="T12" s="65">
        <f>VLOOKUP($A12,'Return Data'!$B$7:$R$1700,13,0)</f>
        <v>5.3162000000000003</v>
      </c>
      <c r="U12" s="66">
        <f t="shared" si="20"/>
        <v>25</v>
      </c>
      <c r="V12" s="65">
        <f>VLOOKUP($A12,'Return Data'!$B$7:$R$1700,17,0)</f>
        <v>6.3723999999999998</v>
      </c>
      <c r="W12" s="66">
        <f t="shared" si="21"/>
        <v>24</v>
      </c>
      <c r="X12" s="65">
        <f>VLOOKUP($A12,'Return Data'!$B$7:$R$1700,14,0)</f>
        <v>6.6159999999999997</v>
      </c>
      <c r="Y12" s="66">
        <f t="shared" si="22"/>
        <v>21</v>
      </c>
      <c r="Z12" s="65">
        <f>VLOOKUP($A12,'Return Data'!$B$7:$R$1700,16,0)</f>
        <v>7.7099000000000002</v>
      </c>
      <c r="AA12" s="67">
        <f t="shared" si="23"/>
        <v>16</v>
      </c>
    </row>
    <row r="13" spans="1:27" x14ac:dyDescent="0.3">
      <c r="A13" s="63" t="s">
        <v>123</v>
      </c>
      <c r="B13" s="64">
        <f>VLOOKUP($A13,'Return Data'!$B$7:$R$1700,3,0)</f>
        <v>44026</v>
      </c>
      <c r="C13" s="65">
        <f>VLOOKUP($A13,'Return Data'!$B$7:$R$1700,4,0)</f>
        <v>2413.1275000000001</v>
      </c>
      <c r="D13" s="65">
        <f>VLOOKUP($A13,'Return Data'!$B$7:$R$1700,5,0)</f>
        <v>2.8498999999999999</v>
      </c>
      <c r="E13" s="66">
        <f t="shared" si="12"/>
        <v>34</v>
      </c>
      <c r="F13" s="65">
        <f>VLOOKUP($A13,'Return Data'!$B$7:$R$1700,6,0)</f>
        <v>3.0137999999999998</v>
      </c>
      <c r="G13" s="66">
        <f t="shared" si="13"/>
        <v>32</v>
      </c>
      <c r="H13" s="65">
        <f>VLOOKUP($A13,'Return Data'!$B$7:$R$1700,7,0)</f>
        <v>3.0661999999999998</v>
      </c>
      <c r="I13" s="66">
        <f t="shared" si="14"/>
        <v>35</v>
      </c>
      <c r="J13" s="65">
        <f>VLOOKUP($A13,'Return Data'!$B$7:$R$1700,8,0)</f>
        <v>2.9624000000000001</v>
      </c>
      <c r="K13" s="66">
        <f t="shared" si="15"/>
        <v>34</v>
      </c>
      <c r="L13" s="65">
        <f>VLOOKUP($A13,'Return Data'!$B$7:$R$1700,9,0)</f>
        <v>3.0983999999999998</v>
      </c>
      <c r="M13" s="66">
        <f t="shared" si="16"/>
        <v>39</v>
      </c>
      <c r="N13" s="65">
        <f>VLOOKUP($A13,'Return Data'!$B$7:$R$1700,10,0)</f>
        <v>3.3077000000000001</v>
      </c>
      <c r="O13" s="66">
        <f t="shared" si="17"/>
        <v>41</v>
      </c>
      <c r="P13" s="65">
        <f>VLOOKUP($A13,'Return Data'!$B$7:$R$1700,11,0)</f>
        <v>4.0763999999999996</v>
      </c>
      <c r="Q13" s="66">
        <f t="shared" si="18"/>
        <v>35</v>
      </c>
      <c r="R13" s="65">
        <f>VLOOKUP($A13,'Return Data'!$B$7:$R$1700,12,0)</f>
        <v>4.4379</v>
      </c>
      <c r="S13" s="66">
        <f t="shared" si="19"/>
        <v>34</v>
      </c>
      <c r="T13" s="65">
        <f>VLOOKUP($A13,'Return Data'!$B$7:$R$1700,13,0)</f>
        <v>4.7866</v>
      </c>
      <c r="U13" s="66">
        <f t="shared" si="20"/>
        <v>33</v>
      </c>
      <c r="V13" s="65">
        <f>VLOOKUP($A13,'Return Data'!$B$7:$R$1700,17,0)</f>
        <v>6.0410000000000004</v>
      </c>
      <c r="W13" s="66">
        <f t="shared" si="21"/>
        <v>30</v>
      </c>
      <c r="X13" s="65">
        <f>VLOOKUP($A13,'Return Data'!$B$7:$R$1700,14,0)</f>
        <v>6.3395000000000001</v>
      </c>
      <c r="Y13" s="66">
        <f t="shared" si="22"/>
        <v>30</v>
      </c>
      <c r="Z13" s="65">
        <f>VLOOKUP($A13,'Return Data'!$B$7:$R$1700,16,0)</f>
        <v>7.5206999999999997</v>
      </c>
      <c r="AA13" s="67">
        <f t="shared" si="23"/>
        <v>28</v>
      </c>
    </row>
    <row r="14" spans="1:27" x14ac:dyDescent="0.3">
      <c r="A14" s="63" t="s">
        <v>124</v>
      </c>
      <c r="B14" s="64">
        <f>VLOOKUP($A14,'Return Data'!$B$7:$R$1700,3,0)</f>
        <v>44026</v>
      </c>
      <c r="C14" s="65">
        <f>VLOOKUP($A14,'Return Data'!$B$7:$R$1700,4,0)</f>
        <v>2875.4016999999999</v>
      </c>
      <c r="D14" s="65">
        <f>VLOOKUP($A14,'Return Data'!$B$7:$R$1700,5,0)</f>
        <v>3.222</v>
      </c>
      <c r="E14" s="66">
        <f t="shared" si="12"/>
        <v>17</v>
      </c>
      <c r="F14" s="65">
        <f>VLOOKUP($A14,'Return Data'!$B$7:$R$1700,6,0)</f>
        <v>3.3702999999999999</v>
      </c>
      <c r="G14" s="66">
        <f t="shared" si="13"/>
        <v>7</v>
      </c>
      <c r="H14" s="65">
        <f>VLOOKUP($A14,'Return Data'!$B$7:$R$1700,7,0)</f>
        <v>3.2965</v>
      </c>
      <c r="I14" s="66">
        <f t="shared" si="14"/>
        <v>19</v>
      </c>
      <c r="J14" s="65">
        <f>VLOOKUP($A14,'Return Data'!$B$7:$R$1700,8,0)</f>
        <v>3.2442000000000002</v>
      </c>
      <c r="K14" s="66">
        <f t="shared" si="15"/>
        <v>18</v>
      </c>
      <c r="L14" s="65">
        <f>VLOOKUP($A14,'Return Data'!$B$7:$R$1700,9,0)</f>
        <v>3.5926999999999998</v>
      </c>
      <c r="M14" s="66">
        <f t="shared" si="16"/>
        <v>19</v>
      </c>
      <c r="N14" s="65">
        <f>VLOOKUP($A14,'Return Data'!$B$7:$R$1700,10,0)</f>
        <v>4.1246</v>
      </c>
      <c r="O14" s="66">
        <f t="shared" si="17"/>
        <v>25</v>
      </c>
      <c r="P14" s="65">
        <f>VLOOKUP($A14,'Return Data'!$B$7:$R$1700,11,0)</f>
        <v>5.0812999999999997</v>
      </c>
      <c r="Q14" s="66">
        <f t="shared" si="18"/>
        <v>17</v>
      </c>
      <c r="R14" s="65">
        <f>VLOOKUP($A14,'Return Data'!$B$7:$R$1700,12,0)</f>
        <v>5.1334999999999997</v>
      </c>
      <c r="S14" s="66">
        <f t="shared" si="19"/>
        <v>20</v>
      </c>
      <c r="T14" s="65">
        <f>VLOOKUP($A14,'Return Data'!$B$7:$R$1700,13,0)</f>
        <v>5.4145000000000003</v>
      </c>
      <c r="U14" s="66">
        <f t="shared" si="20"/>
        <v>21</v>
      </c>
      <c r="V14" s="65">
        <f>VLOOKUP($A14,'Return Data'!$B$7:$R$1700,17,0)</f>
        <v>6.4523999999999999</v>
      </c>
      <c r="W14" s="66">
        <f t="shared" si="21"/>
        <v>18</v>
      </c>
      <c r="X14" s="65">
        <f>VLOOKUP($A14,'Return Data'!$B$7:$R$1700,14,0)</f>
        <v>6.6474000000000002</v>
      </c>
      <c r="Y14" s="66">
        <f t="shared" si="22"/>
        <v>16</v>
      </c>
      <c r="Z14" s="65">
        <f>VLOOKUP($A14,'Return Data'!$B$7:$R$1700,16,0)</f>
        <v>7.6997999999999998</v>
      </c>
      <c r="AA14" s="67">
        <f t="shared" si="23"/>
        <v>19</v>
      </c>
    </row>
    <row r="15" spans="1:27" x14ac:dyDescent="0.3">
      <c r="A15" s="63" t="s">
        <v>125</v>
      </c>
      <c r="B15" s="64">
        <f>VLOOKUP($A15,'Return Data'!$B$7:$R$1700,3,0)</f>
        <v>44026</v>
      </c>
      <c r="C15" s="65">
        <f>VLOOKUP($A15,'Return Data'!$B$7:$R$1700,4,0)</f>
        <v>2591.8658</v>
      </c>
      <c r="D15" s="65">
        <f>VLOOKUP($A15,'Return Data'!$B$7:$R$1700,5,0)</f>
        <v>2.7238000000000002</v>
      </c>
      <c r="E15" s="66">
        <f t="shared" si="12"/>
        <v>37</v>
      </c>
      <c r="F15" s="65">
        <f>VLOOKUP($A15,'Return Data'!$B$7:$R$1700,6,0)</f>
        <v>2.9805999999999999</v>
      </c>
      <c r="G15" s="66">
        <f t="shared" si="13"/>
        <v>33</v>
      </c>
      <c r="H15" s="65">
        <f>VLOOKUP($A15,'Return Data'!$B$7:$R$1700,7,0)</f>
        <v>3.1257999999999999</v>
      </c>
      <c r="I15" s="66">
        <f t="shared" si="14"/>
        <v>32</v>
      </c>
      <c r="J15" s="65">
        <f>VLOOKUP($A15,'Return Data'!$B$7:$R$1700,8,0)</f>
        <v>3.0143</v>
      </c>
      <c r="K15" s="66">
        <f t="shared" si="15"/>
        <v>33</v>
      </c>
      <c r="L15" s="65">
        <f>VLOOKUP($A15,'Return Data'!$B$7:$R$1700,9,0)</f>
        <v>3.3363999999999998</v>
      </c>
      <c r="M15" s="66">
        <f t="shared" si="16"/>
        <v>26</v>
      </c>
      <c r="N15" s="65">
        <f>VLOOKUP($A15,'Return Data'!$B$7:$R$1700,10,0)</f>
        <v>4.5122</v>
      </c>
      <c r="O15" s="66">
        <f t="shared" si="17"/>
        <v>10</v>
      </c>
      <c r="P15" s="65">
        <f>VLOOKUP($A15,'Return Data'!$B$7:$R$1700,11,0)</f>
        <v>5.2336</v>
      </c>
      <c r="Q15" s="66">
        <f t="shared" si="18"/>
        <v>10</v>
      </c>
      <c r="R15" s="65">
        <f>VLOOKUP($A15,'Return Data'!$B$7:$R$1700,12,0)</f>
        <v>5.3388</v>
      </c>
      <c r="S15" s="66">
        <f t="shared" si="19"/>
        <v>6</v>
      </c>
      <c r="T15" s="65">
        <f>VLOOKUP($A15,'Return Data'!$B$7:$R$1700,13,0)</f>
        <v>5.6398999999999999</v>
      </c>
      <c r="U15" s="66">
        <f t="shared" si="20"/>
        <v>4</v>
      </c>
      <c r="V15" s="65">
        <f>VLOOKUP($A15,'Return Data'!$B$7:$R$1700,17,0)</f>
        <v>6.5983000000000001</v>
      </c>
      <c r="W15" s="66">
        <f t="shared" si="21"/>
        <v>5</v>
      </c>
      <c r="X15" s="65">
        <f>VLOOKUP($A15,'Return Data'!$B$7:$R$1700,14,0)</f>
        <v>6.7576000000000001</v>
      </c>
      <c r="Y15" s="66">
        <f t="shared" si="22"/>
        <v>5</v>
      </c>
      <c r="Z15" s="65">
        <f>VLOOKUP($A15,'Return Data'!$B$7:$R$1700,16,0)</f>
        <v>7.6280000000000001</v>
      </c>
      <c r="AA15" s="67">
        <f t="shared" si="23"/>
        <v>27</v>
      </c>
    </row>
    <row r="16" spans="1:27" x14ac:dyDescent="0.3">
      <c r="A16" s="63" t="s">
        <v>126</v>
      </c>
      <c r="B16" s="64">
        <f>VLOOKUP($A16,'Return Data'!$B$7:$R$1700,3,0)</f>
        <v>44026</v>
      </c>
      <c r="C16" s="65">
        <f>VLOOKUP($A16,'Return Data'!$B$7:$R$1700,4,0)</f>
        <v>2201.1370000000002</v>
      </c>
      <c r="D16" s="65">
        <f>VLOOKUP($A16,'Return Data'!$B$7:$R$1700,5,0)</f>
        <v>3.0712999999999999</v>
      </c>
      <c r="E16" s="66">
        <f t="shared" si="12"/>
        <v>28</v>
      </c>
      <c r="F16" s="65">
        <f>VLOOKUP($A16,'Return Data'!$B$7:$R$1700,6,0)</f>
        <v>3.0533999999999999</v>
      </c>
      <c r="G16" s="66">
        <f t="shared" si="13"/>
        <v>28</v>
      </c>
      <c r="H16" s="65">
        <f>VLOOKUP($A16,'Return Data'!$B$7:$R$1700,7,0)</f>
        <v>3.2204000000000002</v>
      </c>
      <c r="I16" s="66">
        <f t="shared" si="14"/>
        <v>28</v>
      </c>
      <c r="J16" s="65">
        <f>VLOOKUP($A16,'Return Data'!$B$7:$R$1700,8,0)</f>
        <v>3.1612</v>
      </c>
      <c r="K16" s="66">
        <f t="shared" si="15"/>
        <v>26</v>
      </c>
      <c r="L16" s="65">
        <f>VLOOKUP($A16,'Return Data'!$B$7:$R$1700,9,0)</f>
        <v>3.1867999999999999</v>
      </c>
      <c r="M16" s="66">
        <f t="shared" si="16"/>
        <v>31</v>
      </c>
      <c r="N16" s="65">
        <f>VLOOKUP($A16,'Return Data'!$B$7:$R$1700,10,0)</f>
        <v>3.3344999999999998</v>
      </c>
      <c r="O16" s="66">
        <f t="shared" si="17"/>
        <v>40</v>
      </c>
      <c r="P16" s="65">
        <f>VLOOKUP($A16,'Return Data'!$B$7:$R$1700,11,0)</f>
        <v>4.2510000000000003</v>
      </c>
      <c r="Q16" s="66">
        <f t="shared" si="18"/>
        <v>31</v>
      </c>
      <c r="R16" s="65">
        <f>VLOOKUP($A16,'Return Data'!$B$7:$R$1700,12,0)</f>
        <v>4.4504999999999999</v>
      </c>
      <c r="S16" s="66">
        <f t="shared" si="19"/>
        <v>33</v>
      </c>
      <c r="T16" s="65">
        <f>VLOOKUP($A16,'Return Data'!$B$7:$R$1700,13,0)</f>
        <v>4.7579000000000002</v>
      </c>
      <c r="U16" s="66">
        <f t="shared" si="20"/>
        <v>34</v>
      </c>
      <c r="V16" s="65">
        <f>VLOOKUP($A16,'Return Data'!$B$7:$R$1700,17,0)</f>
        <v>6.1075999999999997</v>
      </c>
      <c r="W16" s="66">
        <f t="shared" si="21"/>
        <v>29</v>
      </c>
      <c r="X16" s="65">
        <f>VLOOKUP($A16,'Return Data'!$B$7:$R$1700,14,0)</f>
        <v>6.4333999999999998</v>
      </c>
      <c r="Y16" s="66">
        <f t="shared" si="22"/>
        <v>29</v>
      </c>
      <c r="Z16" s="65">
        <f>VLOOKUP($A16,'Return Data'!$B$7:$R$1700,16,0)</f>
        <v>7.7210999999999999</v>
      </c>
      <c r="AA16" s="67">
        <f t="shared" si="23"/>
        <v>13</v>
      </c>
    </row>
    <row r="17" spans="1:27" x14ac:dyDescent="0.3">
      <c r="A17" s="63" t="s">
        <v>127</v>
      </c>
      <c r="B17" s="64">
        <f>VLOOKUP($A17,'Return Data'!$B$7:$R$1700,3,0)</f>
        <v>44026</v>
      </c>
      <c r="C17" s="65">
        <f>VLOOKUP($A17,'Return Data'!$B$7:$R$1700,4,0)</f>
        <v>3022.7026999999998</v>
      </c>
      <c r="D17" s="65">
        <f>VLOOKUP($A17,'Return Data'!$B$7:$R$1700,5,0)</f>
        <v>2.9249000000000001</v>
      </c>
      <c r="E17" s="66">
        <f t="shared" si="12"/>
        <v>33</v>
      </c>
      <c r="F17" s="65">
        <f>VLOOKUP($A17,'Return Data'!$B$7:$R$1700,6,0)</f>
        <v>2.9773000000000001</v>
      </c>
      <c r="G17" s="66">
        <f t="shared" si="13"/>
        <v>35</v>
      </c>
      <c r="H17" s="65">
        <f>VLOOKUP($A17,'Return Data'!$B$7:$R$1700,7,0)</f>
        <v>3.1261000000000001</v>
      </c>
      <c r="I17" s="66">
        <f t="shared" si="14"/>
        <v>31</v>
      </c>
      <c r="J17" s="65">
        <f>VLOOKUP($A17,'Return Data'!$B$7:$R$1700,8,0)</f>
        <v>2.9182000000000001</v>
      </c>
      <c r="K17" s="66">
        <f t="shared" si="15"/>
        <v>37</v>
      </c>
      <c r="L17" s="65">
        <f>VLOOKUP($A17,'Return Data'!$B$7:$R$1700,9,0)</f>
        <v>3.3906999999999998</v>
      </c>
      <c r="M17" s="66">
        <f t="shared" si="16"/>
        <v>25</v>
      </c>
      <c r="N17" s="65">
        <f>VLOOKUP($A17,'Return Data'!$B$7:$R$1700,10,0)</f>
        <v>4.4261999999999997</v>
      </c>
      <c r="O17" s="66">
        <f t="shared" si="17"/>
        <v>16</v>
      </c>
      <c r="P17" s="65">
        <f>VLOOKUP($A17,'Return Data'!$B$7:$R$1700,11,0)</f>
        <v>5.3772000000000002</v>
      </c>
      <c r="Q17" s="66">
        <f t="shared" si="18"/>
        <v>3</v>
      </c>
      <c r="R17" s="65">
        <f>VLOOKUP($A17,'Return Data'!$B$7:$R$1700,12,0)</f>
        <v>5.5088999999999997</v>
      </c>
      <c r="S17" s="66">
        <f t="shared" si="19"/>
        <v>2</v>
      </c>
      <c r="T17" s="65">
        <f>VLOOKUP($A17,'Return Data'!$B$7:$R$1700,13,0)</f>
        <v>5.7859999999999996</v>
      </c>
      <c r="U17" s="66">
        <f t="shared" si="20"/>
        <v>2</v>
      </c>
      <c r="V17" s="65">
        <f>VLOOKUP($A17,'Return Data'!$B$7:$R$1700,17,0)</f>
        <v>6.7309000000000001</v>
      </c>
      <c r="W17" s="66">
        <f t="shared" si="21"/>
        <v>2</v>
      </c>
      <c r="X17" s="65">
        <f>VLOOKUP($A17,'Return Data'!$B$7:$R$1700,14,0)</f>
        <v>6.8198999999999996</v>
      </c>
      <c r="Y17" s="66">
        <f t="shared" si="22"/>
        <v>2</v>
      </c>
      <c r="Z17" s="65">
        <f>VLOOKUP($A17,'Return Data'!$B$7:$R$1700,16,0)</f>
        <v>7.8521999999999998</v>
      </c>
      <c r="AA17" s="67">
        <f t="shared" si="23"/>
        <v>2</v>
      </c>
    </row>
    <row r="18" spans="1:27" x14ac:dyDescent="0.3">
      <c r="A18" s="63" t="s">
        <v>128</v>
      </c>
      <c r="B18" s="64">
        <f>VLOOKUP($A18,'Return Data'!$B$7:$R$1700,3,0)</f>
        <v>44026</v>
      </c>
      <c r="C18" s="65">
        <f>VLOOKUP($A18,'Return Data'!$B$7:$R$1700,4,0)</f>
        <v>3956.2743</v>
      </c>
      <c r="D18" s="65">
        <f>VLOOKUP($A18,'Return Data'!$B$7:$R$1700,5,0)</f>
        <v>3.0171000000000001</v>
      </c>
      <c r="E18" s="66">
        <f t="shared" si="12"/>
        <v>29</v>
      </c>
      <c r="F18" s="65">
        <f>VLOOKUP($A18,'Return Data'!$B$7:$R$1700,6,0)</f>
        <v>3.1065</v>
      </c>
      <c r="G18" s="66">
        <f t="shared" si="13"/>
        <v>26</v>
      </c>
      <c r="H18" s="65">
        <f>VLOOKUP($A18,'Return Data'!$B$7:$R$1700,7,0)</f>
        <v>3.3818000000000001</v>
      </c>
      <c r="I18" s="66">
        <f t="shared" si="14"/>
        <v>12</v>
      </c>
      <c r="J18" s="65">
        <f>VLOOKUP($A18,'Return Data'!$B$7:$R$1700,8,0)</f>
        <v>3.2681</v>
      </c>
      <c r="K18" s="66">
        <f t="shared" si="15"/>
        <v>15</v>
      </c>
      <c r="L18" s="65">
        <f>VLOOKUP($A18,'Return Data'!$B$7:$R$1700,9,0)</f>
        <v>3.6337999999999999</v>
      </c>
      <c r="M18" s="66">
        <f t="shared" si="16"/>
        <v>17</v>
      </c>
      <c r="N18" s="65">
        <f>VLOOKUP($A18,'Return Data'!$B$7:$R$1700,10,0)</f>
        <v>4.3213999999999997</v>
      </c>
      <c r="O18" s="66">
        <f t="shared" si="17"/>
        <v>21</v>
      </c>
      <c r="P18" s="65">
        <f>VLOOKUP($A18,'Return Data'!$B$7:$R$1700,11,0)</f>
        <v>5.0209999999999999</v>
      </c>
      <c r="Q18" s="66">
        <f t="shared" si="18"/>
        <v>18</v>
      </c>
      <c r="R18" s="65">
        <f>VLOOKUP($A18,'Return Data'!$B$7:$R$1700,12,0)</f>
        <v>5.1082000000000001</v>
      </c>
      <c r="S18" s="66">
        <f t="shared" si="19"/>
        <v>22</v>
      </c>
      <c r="T18" s="65">
        <f>VLOOKUP($A18,'Return Data'!$B$7:$R$1700,13,0)</f>
        <v>5.3891</v>
      </c>
      <c r="U18" s="66">
        <f t="shared" si="20"/>
        <v>22</v>
      </c>
      <c r="V18" s="65">
        <f>VLOOKUP($A18,'Return Data'!$B$7:$R$1700,17,0)</f>
        <v>6.4073000000000002</v>
      </c>
      <c r="W18" s="66">
        <f t="shared" si="21"/>
        <v>22</v>
      </c>
      <c r="X18" s="65">
        <f>VLOOKUP($A18,'Return Data'!$B$7:$R$1700,14,0)</f>
        <v>6.5583999999999998</v>
      </c>
      <c r="Y18" s="66">
        <f t="shared" si="22"/>
        <v>27</v>
      </c>
      <c r="Z18" s="65">
        <f>VLOOKUP($A18,'Return Data'!$B$7:$R$1700,16,0)</f>
        <v>7.6764999999999999</v>
      </c>
      <c r="AA18" s="67">
        <f t="shared" si="23"/>
        <v>23</v>
      </c>
    </row>
    <row r="19" spans="1:27" x14ac:dyDescent="0.3">
      <c r="A19" s="63" t="s">
        <v>129</v>
      </c>
      <c r="B19" s="64">
        <f>VLOOKUP($A19,'Return Data'!$B$7:$R$1700,3,0)</f>
        <v>44026</v>
      </c>
      <c r="C19" s="65">
        <f>VLOOKUP($A19,'Return Data'!$B$7:$R$1700,4,0)</f>
        <v>2002.9464</v>
      </c>
      <c r="D19" s="65">
        <f>VLOOKUP($A19,'Return Data'!$B$7:$R$1700,5,0)</f>
        <v>3.3279000000000001</v>
      </c>
      <c r="E19" s="66">
        <f t="shared" si="12"/>
        <v>10</v>
      </c>
      <c r="F19" s="65">
        <f>VLOOKUP($A19,'Return Data'!$B$7:$R$1700,6,0)</f>
        <v>3.1751</v>
      </c>
      <c r="G19" s="66">
        <f t="shared" si="13"/>
        <v>21</v>
      </c>
      <c r="H19" s="65">
        <f>VLOOKUP($A19,'Return Data'!$B$7:$R$1700,7,0)</f>
        <v>3.3018000000000001</v>
      </c>
      <c r="I19" s="66">
        <f t="shared" si="14"/>
        <v>17</v>
      </c>
      <c r="J19" s="65">
        <f>VLOOKUP($A19,'Return Data'!$B$7:$R$1700,8,0)</f>
        <v>3.2235999999999998</v>
      </c>
      <c r="K19" s="66">
        <f t="shared" si="15"/>
        <v>20</v>
      </c>
      <c r="L19" s="65">
        <f>VLOOKUP($A19,'Return Data'!$B$7:$R$1700,9,0)</f>
        <v>3.6905000000000001</v>
      </c>
      <c r="M19" s="66">
        <f t="shared" si="16"/>
        <v>15</v>
      </c>
      <c r="N19" s="65">
        <f>VLOOKUP($A19,'Return Data'!$B$7:$R$1700,10,0)</f>
        <v>4.34</v>
      </c>
      <c r="O19" s="66">
        <f t="shared" si="17"/>
        <v>19</v>
      </c>
      <c r="P19" s="65">
        <f>VLOOKUP($A19,'Return Data'!$B$7:$R$1700,11,0)</f>
        <v>4.7809999999999997</v>
      </c>
      <c r="Q19" s="66">
        <f t="shared" si="18"/>
        <v>27</v>
      </c>
      <c r="R19" s="65">
        <f>VLOOKUP($A19,'Return Data'!$B$7:$R$1700,12,0)</f>
        <v>5.0252999999999997</v>
      </c>
      <c r="S19" s="66">
        <f t="shared" si="19"/>
        <v>25</v>
      </c>
      <c r="T19" s="65">
        <f>VLOOKUP($A19,'Return Data'!$B$7:$R$1700,13,0)</f>
        <v>5.3666999999999998</v>
      </c>
      <c r="U19" s="66">
        <f t="shared" si="20"/>
        <v>23</v>
      </c>
      <c r="V19" s="65">
        <f>VLOOKUP($A19,'Return Data'!$B$7:$R$1700,17,0)</f>
        <v>6.4524999999999997</v>
      </c>
      <c r="W19" s="66">
        <f t="shared" si="21"/>
        <v>17</v>
      </c>
      <c r="X19" s="65">
        <f>VLOOKUP($A19,'Return Data'!$B$7:$R$1700,14,0)</f>
        <v>6.6463000000000001</v>
      </c>
      <c r="Y19" s="66">
        <f t="shared" si="22"/>
        <v>18</v>
      </c>
      <c r="Z19" s="65">
        <f>VLOOKUP($A19,'Return Data'!$B$7:$R$1700,16,0)</f>
        <v>7.6928999999999998</v>
      </c>
      <c r="AA19" s="67">
        <f t="shared" si="23"/>
        <v>22</v>
      </c>
    </row>
    <row r="20" spans="1:27" x14ac:dyDescent="0.3">
      <c r="A20" s="63" t="s">
        <v>130</v>
      </c>
      <c r="B20" s="64">
        <f>VLOOKUP($A20,'Return Data'!$B$7:$R$1700,3,0)</f>
        <v>44026</v>
      </c>
      <c r="C20" s="65">
        <f>VLOOKUP($A20,'Return Data'!$B$7:$R$1700,4,0)</f>
        <v>297.80059999999997</v>
      </c>
      <c r="D20" s="65">
        <f>VLOOKUP($A20,'Return Data'!$B$7:$R$1700,5,0)</f>
        <v>3.2115</v>
      </c>
      <c r="E20" s="66">
        <f t="shared" si="12"/>
        <v>18</v>
      </c>
      <c r="F20" s="65">
        <f>VLOOKUP($A20,'Return Data'!$B$7:$R$1700,6,0)</f>
        <v>3.2814999999999999</v>
      </c>
      <c r="G20" s="66">
        <f t="shared" si="13"/>
        <v>9</v>
      </c>
      <c r="H20" s="65">
        <f>VLOOKUP($A20,'Return Data'!$B$7:$R$1700,7,0)</f>
        <v>3.5409999999999999</v>
      </c>
      <c r="I20" s="66">
        <f t="shared" si="14"/>
        <v>6</v>
      </c>
      <c r="J20" s="65">
        <f>VLOOKUP($A20,'Return Data'!$B$7:$R$1700,8,0)</f>
        <v>3.4636</v>
      </c>
      <c r="K20" s="66">
        <f t="shared" si="15"/>
        <v>7</v>
      </c>
      <c r="L20" s="65">
        <f>VLOOKUP($A20,'Return Data'!$B$7:$R$1700,9,0)</f>
        <v>3.9537</v>
      </c>
      <c r="M20" s="66">
        <f t="shared" si="16"/>
        <v>6</v>
      </c>
      <c r="N20" s="65">
        <f>VLOOKUP($A20,'Return Data'!$B$7:$R$1700,10,0)</f>
        <v>4.6875</v>
      </c>
      <c r="O20" s="66">
        <f t="shared" si="17"/>
        <v>6</v>
      </c>
      <c r="P20" s="65">
        <f>VLOOKUP($A20,'Return Data'!$B$7:$R$1700,11,0)</f>
        <v>5.2801999999999998</v>
      </c>
      <c r="Q20" s="66">
        <f t="shared" si="18"/>
        <v>8</v>
      </c>
      <c r="R20" s="65">
        <f>VLOOKUP($A20,'Return Data'!$B$7:$R$1700,12,0)</f>
        <v>5.3089000000000004</v>
      </c>
      <c r="S20" s="66">
        <f t="shared" si="19"/>
        <v>11</v>
      </c>
      <c r="T20" s="65">
        <f>VLOOKUP($A20,'Return Data'!$B$7:$R$1700,13,0)</f>
        <v>5.5601000000000003</v>
      </c>
      <c r="U20" s="66">
        <f t="shared" si="20"/>
        <v>11</v>
      </c>
      <c r="V20" s="65">
        <f>VLOOKUP($A20,'Return Data'!$B$7:$R$1700,17,0)</f>
        <v>6.5180999999999996</v>
      </c>
      <c r="W20" s="66">
        <f t="shared" si="21"/>
        <v>13</v>
      </c>
      <c r="X20" s="65">
        <f>VLOOKUP($A20,'Return Data'!$B$7:$R$1700,14,0)</f>
        <v>6.6767000000000003</v>
      </c>
      <c r="Y20" s="66">
        <f t="shared" si="22"/>
        <v>14</v>
      </c>
      <c r="Z20" s="65">
        <f>VLOOKUP($A20,'Return Data'!$B$7:$R$1700,16,0)</f>
        <v>7.7304000000000004</v>
      </c>
      <c r="AA20" s="67">
        <f t="shared" si="23"/>
        <v>11</v>
      </c>
    </row>
    <row r="21" spans="1:27" x14ac:dyDescent="0.3">
      <c r="A21" s="63" t="s">
        <v>131</v>
      </c>
      <c r="B21" s="64">
        <f>VLOOKUP($A21,'Return Data'!$B$7:$R$1700,3,0)</f>
        <v>44026</v>
      </c>
      <c r="C21" s="65">
        <f>VLOOKUP($A21,'Return Data'!$B$7:$R$1700,4,0)</f>
        <v>2160.4902999999999</v>
      </c>
      <c r="D21" s="65">
        <f>VLOOKUP($A21,'Return Data'!$B$7:$R$1700,5,0)</f>
        <v>3.6680999999999999</v>
      </c>
      <c r="E21" s="66">
        <f t="shared" si="12"/>
        <v>5</v>
      </c>
      <c r="F21" s="65">
        <f>VLOOKUP($A21,'Return Data'!$B$7:$R$1700,6,0)</f>
        <v>4.4120999999999997</v>
      </c>
      <c r="G21" s="66">
        <f t="shared" si="13"/>
        <v>2</v>
      </c>
      <c r="H21" s="65">
        <f>VLOOKUP($A21,'Return Data'!$B$7:$R$1700,7,0)</f>
        <v>4.1852</v>
      </c>
      <c r="I21" s="66">
        <f t="shared" si="14"/>
        <v>2</v>
      </c>
      <c r="J21" s="65">
        <f>VLOOKUP($A21,'Return Data'!$B$7:$R$1700,8,0)</f>
        <v>3.8767999999999998</v>
      </c>
      <c r="K21" s="66">
        <f t="shared" si="15"/>
        <v>2</v>
      </c>
      <c r="L21" s="65">
        <f>VLOOKUP($A21,'Return Data'!$B$7:$R$1700,9,0)</f>
        <v>4.0068999999999999</v>
      </c>
      <c r="M21" s="66">
        <f t="shared" si="16"/>
        <v>3</v>
      </c>
      <c r="N21" s="65">
        <f>VLOOKUP($A21,'Return Data'!$B$7:$R$1700,10,0)</f>
        <v>4.7484000000000002</v>
      </c>
      <c r="O21" s="66">
        <f t="shared" si="17"/>
        <v>5</v>
      </c>
      <c r="P21" s="65">
        <f>VLOOKUP($A21,'Return Data'!$B$7:$R$1700,11,0)</f>
        <v>5.4391999999999996</v>
      </c>
      <c r="Q21" s="66">
        <f t="shared" si="18"/>
        <v>2</v>
      </c>
      <c r="R21" s="65">
        <f>VLOOKUP($A21,'Return Data'!$B$7:$R$1700,12,0)</f>
        <v>5.4645000000000001</v>
      </c>
      <c r="S21" s="66">
        <f t="shared" si="19"/>
        <v>3</v>
      </c>
      <c r="T21" s="65">
        <f>VLOOKUP($A21,'Return Data'!$B$7:$R$1700,13,0)</f>
        <v>5.6973000000000003</v>
      </c>
      <c r="U21" s="66">
        <f t="shared" si="20"/>
        <v>3</v>
      </c>
      <c r="V21" s="65">
        <f>VLOOKUP($A21,'Return Data'!$B$7:$R$1700,17,0)</f>
        <v>6.6395</v>
      </c>
      <c r="W21" s="66">
        <f t="shared" si="21"/>
        <v>3</v>
      </c>
      <c r="X21" s="65">
        <f>VLOOKUP($A21,'Return Data'!$B$7:$R$1700,14,0)</f>
        <v>6.7824</v>
      </c>
      <c r="Y21" s="66">
        <f t="shared" si="22"/>
        <v>3</v>
      </c>
      <c r="Z21" s="65">
        <f>VLOOKUP($A21,'Return Data'!$B$7:$R$1700,16,0)</f>
        <v>7.7263000000000002</v>
      </c>
      <c r="AA21" s="67">
        <f t="shared" si="23"/>
        <v>12</v>
      </c>
    </row>
    <row r="22" spans="1:27" x14ac:dyDescent="0.3">
      <c r="A22" s="63" t="s">
        <v>132</v>
      </c>
      <c r="B22" s="64">
        <f>VLOOKUP($A22,'Return Data'!$B$7:$R$1700,3,0)</f>
        <v>44026</v>
      </c>
      <c r="C22" s="65">
        <f>VLOOKUP($A22,'Return Data'!$B$7:$R$1700,4,0)</f>
        <v>2431.4758999999999</v>
      </c>
      <c r="D22" s="65">
        <f>VLOOKUP($A22,'Return Data'!$B$7:$R$1700,5,0)</f>
        <v>3.1362000000000001</v>
      </c>
      <c r="E22" s="66">
        <f t="shared" si="12"/>
        <v>22</v>
      </c>
      <c r="F22" s="65">
        <f>VLOOKUP($A22,'Return Data'!$B$7:$R$1700,6,0)</f>
        <v>3.1006999999999998</v>
      </c>
      <c r="G22" s="66">
        <f t="shared" si="13"/>
        <v>27</v>
      </c>
      <c r="H22" s="65">
        <f>VLOOKUP($A22,'Return Data'!$B$7:$R$1700,7,0)</f>
        <v>3.2406000000000001</v>
      </c>
      <c r="I22" s="66">
        <f t="shared" si="14"/>
        <v>24</v>
      </c>
      <c r="J22" s="65">
        <f>VLOOKUP($A22,'Return Data'!$B$7:$R$1700,8,0)</f>
        <v>3.1696</v>
      </c>
      <c r="K22" s="66">
        <f t="shared" si="15"/>
        <v>25</v>
      </c>
      <c r="L22" s="65">
        <f>VLOOKUP($A22,'Return Data'!$B$7:$R$1700,9,0)</f>
        <v>3.5053999999999998</v>
      </c>
      <c r="M22" s="66">
        <f t="shared" si="16"/>
        <v>23</v>
      </c>
      <c r="N22" s="65">
        <f>VLOOKUP($A22,'Return Data'!$B$7:$R$1700,10,0)</f>
        <v>4.1703999999999999</v>
      </c>
      <c r="O22" s="66">
        <f t="shared" si="17"/>
        <v>24</v>
      </c>
      <c r="P22" s="65">
        <f>VLOOKUP($A22,'Return Data'!$B$7:$R$1700,11,0)</f>
        <v>4.8314000000000004</v>
      </c>
      <c r="Q22" s="66">
        <f t="shared" si="18"/>
        <v>26</v>
      </c>
      <c r="R22" s="65">
        <f>VLOOKUP($A22,'Return Data'!$B$7:$R$1700,12,0)</f>
        <v>4.9260999999999999</v>
      </c>
      <c r="S22" s="66">
        <f t="shared" si="19"/>
        <v>27</v>
      </c>
      <c r="T22" s="65">
        <f>VLOOKUP($A22,'Return Data'!$B$7:$R$1700,13,0)</f>
        <v>5.1944999999999997</v>
      </c>
      <c r="U22" s="66">
        <f t="shared" si="20"/>
        <v>29</v>
      </c>
      <c r="V22" s="65">
        <f>VLOOKUP($A22,'Return Data'!$B$7:$R$1700,17,0)</f>
        <v>6.2431000000000001</v>
      </c>
      <c r="W22" s="66">
        <f t="shared" si="21"/>
        <v>28</v>
      </c>
      <c r="X22" s="65">
        <f>VLOOKUP($A22,'Return Data'!$B$7:$R$1700,14,0)</f>
        <v>6.4904999999999999</v>
      </c>
      <c r="Y22" s="66">
        <f t="shared" si="22"/>
        <v>28</v>
      </c>
      <c r="Z22" s="65">
        <f>VLOOKUP($A22,'Return Data'!$B$7:$R$1700,16,0)</f>
        <v>7.6318999999999999</v>
      </c>
      <c r="AA22" s="67">
        <f t="shared" si="23"/>
        <v>26</v>
      </c>
    </row>
    <row r="23" spans="1:27" x14ac:dyDescent="0.3">
      <c r="A23" s="63" t="s">
        <v>133</v>
      </c>
      <c r="B23" s="64">
        <f>VLOOKUP($A23,'Return Data'!$B$7:$R$1700,3,0)</f>
        <v>44026</v>
      </c>
      <c r="C23" s="65">
        <f>VLOOKUP($A23,'Return Data'!$B$7:$R$1700,4,0)</f>
        <v>1558.5317</v>
      </c>
      <c r="D23" s="65">
        <f>VLOOKUP($A23,'Return Data'!$B$7:$R$1700,5,0)</f>
        <v>2.6724000000000001</v>
      </c>
      <c r="E23" s="66">
        <f t="shared" si="12"/>
        <v>38</v>
      </c>
      <c r="F23" s="65">
        <f>VLOOKUP($A23,'Return Data'!$B$7:$R$1700,6,0)</f>
        <v>2.5587</v>
      </c>
      <c r="G23" s="66">
        <f t="shared" si="13"/>
        <v>41</v>
      </c>
      <c r="H23" s="65">
        <f>VLOOKUP($A23,'Return Data'!$B$7:$R$1700,7,0)</f>
        <v>2.9220000000000002</v>
      </c>
      <c r="I23" s="66">
        <f t="shared" si="14"/>
        <v>37</v>
      </c>
      <c r="J23" s="65">
        <f>VLOOKUP($A23,'Return Data'!$B$7:$R$1700,8,0)</f>
        <v>2.9546999999999999</v>
      </c>
      <c r="K23" s="66">
        <f t="shared" si="15"/>
        <v>36</v>
      </c>
      <c r="L23" s="65">
        <f>VLOOKUP($A23,'Return Data'!$B$7:$R$1700,9,0)</f>
        <v>3.1387999999999998</v>
      </c>
      <c r="M23" s="66">
        <f t="shared" si="16"/>
        <v>36</v>
      </c>
      <c r="N23" s="65">
        <f>VLOOKUP($A23,'Return Data'!$B$7:$R$1700,10,0)</f>
        <v>3.3628999999999998</v>
      </c>
      <c r="O23" s="66">
        <f t="shared" si="17"/>
        <v>37</v>
      </c>
      <c r="P23" s="65">
        <f>VLOOKUP($A23,'Return Data'!$B$7:$R$1700,11,0)</f>
        <v>3.9434999999999998</v>
      </c>
      <c r="Q23" s="66">
        <f t="shared" si="18"/>
        <v>36</v>
      </c>
      <c r="R23" s="65">
        <f>VLOOKUP($A23,'Return Data'!$B$7:$R$1700,12,0)</f>
        <v>4.2243000000000004</v>
      </c>
      <c r="S23" s="66">
        <f t="shared" si="19"/>
        <v>36</v>
      </c>
      <c r="T23" s="65">
        <f>VLOOKUP($A23,'Return Data'!$B$7:$R$1700,13,0)</f>
        <v>4.5873999999999997</v>
      </c>
      <c r="U23" s="66">
        <f t="shared" si="20"/>
        <v>36</v>
      </c>
      <c r="V23" s="65">
        <f>VLOOKUP($A23,'Return Data'!$B$7:$R$1700,17,0)</f>
        <v>5.6624999999999996</v>
      </c>
      <c r="W23" s="66">
        <f t="shared" si="21"/>
        <v>32</v>
      </c>
      <c r="X23" s="65">
        <f>VLOOKUP($A23,'Return Data'!$B$7:$R$1700,14,0)</f>
        <v>5.9581</v>
      </c>
      <c r="Y23" s="66">
        <f t="shared" si="22"/>
        <v>31</v>
      </c>
      <c r="Z23" s="65">
        <f>VLOOKUP($A23,'Return Data'!$B$7:$R$1700,16,0)</f>
        <v>6.8741000000000003</v>
      </c>
      <c r="AA23" s="67">
        <f t="shared" si="23"/>
        <v>32</v>
      </c>
    </row>
    <row r="24" spans="1:27" x14ac:dyDescent="0.3">
      <c r="A24" s="63" t="s">
        <v>134</v>
      </c>
      <c r="B24" s="64">
        <f>VLOOKUP($A24,'Return Data'!$B$7:$R$1700,3,0)</f>
        <v>44026</v>
      </c>
      <c r="C24" s="65">
        <f>VLOOKUP($A24,'Return Data'!$B$7:$R$1700,4,0)</f>
        <v>1960.3827000000001</v>
      </c>
      <c r="D24" s="65">
        <f>VLOOKUP($A24,'Return Data'!$B$7:$R$1700,5,0)</f>
        <v>3.3778000000000001</v>
      </c>
      <c r="E24" s="66">
        <f t="shared" si="12"/>
        <v>9</v>
      </c>
      <c r="F24" s="65">
        <f>VLOOKUP($A24,'Return Data'!$B$7:$R$1700,6,0)</f>
        <v>3.1709999999999998</v>
      </c>
      <c r="G24" s="66">
        <f t="shared" si="13"/>
        <v>22</v>
      </c>
      <c r="H24" s="65">
        <f>VLOOKUP($A24,'Return Data'!$B$7:$R$1700,7,0)</f>
        <v>3.2294</v>
      </c>
      <c r="I24" s="66">
        <f t="shared" si="14"/>
        <v>26</v>
      </c>
      <c r="J24" s="65">
        <f>VLOOKUP($A24,'Return Data'!$B$7:$R$1700,8,0)</f>
        <v>3.2147999999999999</v>
      </c>
      <c r="K24" s="66">
        <f t="shared" si="15"/>
        <v>23</v>
      </c>
      <c r="L24" s="65">
        <f>VLOOKUP($A24,'Return Data'!$B$7:$R$1700,9,0)</f>
        <v>3.1781999999999999</v>
      </c>
      <c r="M24" s="66">
        <f t="shared" si="16"/>
        <v>33</v>
      </c>
      <c r="N24" s="65">
        <f>VLOOKUP($A24,'Return Data'!$B$7:$R$1700,10,0)</f>
        <v>3.64</v>
      </c>
      <c r="O24" s="66">
        <f t="shared" si="17"/>
        <v>32</v>
      </c>
      <c r="P24" s="65">
        <f>VLOOKUP($A24,'Return Data'!$B$7:$R$1700,11,0)</f>
        <v>4.6238000000000001</v>
      </c>
      <c r="Q24" s="66">
        <f t="shared" si="18"/>
        <v>29</v>
      </c>
      <c r="R24" s="65">
        <f>VLOOKUP($A24,'Return Data'!$B$7:$R$1700,12,0)</f>
        <v>4.8867000000000003</v>
      </c>
      <c r="S24" s="66">
        <f t="shared" si="19"/>
        <v>29</v>
      </c>
      <c r="T24" s="65">
        <f>VLOOKUP($A24,'Return Data'!$B$7:$R$1700,13,0)</f>
        <v>5.2324000000000002</v>
      </c>
      <c r="U24" s="66">
        <f t="shared" si="20"/>
        <v>27</v>
      </c>
      <c r="V24" s="65">
        <f>VLOOKUP($A24,'Return Data'!$B$7:$R$1700,17,0)</f>
        <v>6.3234000000000004</v>
      </c>
      <c r="W24" s="66">
        <f t="shared" si="21"/>
        <v>27</v>
      </c>
      <c r="X24" s="65">
        <f>VLOOKUP($A24,'Return Data'!$B$7:$R$1700,14,0)</f>
        <v>6.5682</v>
      </c>
      <c r="Y24" s="66">
        <f t="shared" si="22"/>
        <v>25</v>
      </c>
      <c r="Z24" s="65">
        <f>VLOOKUP($A24,'Return Data'!$B$7:$R$1700,16,0)</f>
        <v>7.7442000000000002</v>
      </c>
      <c r="AA24" s="67">
        <f t="shared" si="23"/>
        <v>9</v>
      </c>
    </row>
    <row r="25" spans="1:27" x14ac:dyDescent="0.3">
      <c r="A25" s="63" t="s">
        <v>135</v>
      </c>
      <c r="B25" s="64">
        <f>VLOOKUP($A25,'Return Data'!$B$7:$R$1700,3,0)</f>
        <v>44026</v>
      </c>
      <c r="C25" s="65">
        <f>VLOOKUP($A25,'Return Data'!$B$7:$R$1700,4,0)</f>
        <v>1958.1955</v>
      </c>
      <c r="D25" s="65">
        <f>VLOOKUP($A25,'Return Data'!$B$7:$R$1700,5,0)</f>
        <v>2.8035999999999999</v>
      </c>
      <c r="E25" s="66">
        <f t="shared" si="12"/>
        <v>36</v>
      </c>
      <c r="F25" s="65">
        <f>VLOOKUP($A25,'Return Data'!$B$7:$R$1700,6,0)</f>
        <v>1.8692</v>
      </c>
      <c r="G25" s="66">
        <f t="shared" si="13"/>
        <v>43</v>
      </c>
      <c r="H25" s="65">
        <f>VLOOKUP($A25,'Return Data'!$B$7:$R$1700,7,0)</f>
        <v>1.6022000000000001</v>
      </c>
      <c r="I25" s="66">
        <f t="shared" si="14"/>
        <v>43</v>
      </c>
      <c r="J25" s="65">
        <f>VLOOKUP($A25,'Return Data'!$B$7:$R$1700,8,0)</f>
        <v>2.0036999999999998</v>
      </c>
      <c r="K25" s="66">
        <f t="shared" si="15"/>
        <v>43</v>
      </c>
      <c r="L25" s="65">
        <f>VLOOKUP($A25,'Return Data'!$B$7:$R$1700,9,0)</f>
        <v>2.5278999999999998</v>
      </c>
      <c r="M25" s="66">
        <f t="shared" si="16"/>
        <v>43</v>
      </c>
      <c r="N25" s="65">
        <f>VLOOKUP($A25,'Return Data'!$B$7:$R$1700,10,0)</f>
        <v>3.3386999999999998</v>
      </c>
      <c r="O25" s="66">
        <f t="shared" si="17"/>
        <v>38</v>
      </c>
      <c r="P25" s="65"/>
      <c r="Q25" s="66"/>
      <c r="R25" s="65"/>
      <c r="S25" s="66"/>
      <c r="T25" s="65"/>
      <c r="U25" s="66"/>
      <c r="V25" s="65"/>
      <c r="W25" s="66"/>
      <c r="X25" s="65"/>
      <c r="Y25" s="66"/>
      <c r="Z25" s="65">
        <f>VLOOKUP($A25,'Return Data'!$B$7:$R$1700,16,0)</f>
        <v>4.3470000000000004</v>
      </c>
      <c r="AA25" s="67">
        <f t="shared" si="23"/>
        <v>43</v>
      </c>
    </row>
    <row r="26" spans="1:27" x14ac:dyDescent="0.3">
      <c r="A26" s="63" t="s">
        <v>136</v>
      </c>
      <c r="B26" s="64">
        <f>VLOOKUP($A26,'Return Data'!$B$7:$R$1700,3,0)</f>
        <v>44026</v>
      </c>
      <c r="C26" s="65">
        <f>VLOOKUP($A26,'Return Data'!$B$7:$R$1700,4,0)</f>
        <v>1961.1306</v>
      </c>
      <c r="D26" s="65">
        <f>VLOOKUP($A26,'Return Data'!$B$7:$R$1700,5,0)</f>
        <v>3.2572999999999999</v>
      </c>
      <c r="E26" s="66">
        <f t="shared" si="12"/>
        <v>13</v>
      </c>
      <c r="F26" s="65">
        <f>VLOOKUP($A26,'Return Data'!$B$7:$R$1700,6,0)</f>
        <v>3.2157</v>
      </c>
      <c r="G26" s="66">
        <f t="shared" si="13"/>
        <v>16</v>
      </c>
      <c r="H26" s="65">
        <f>VLOOKUP($A26,'Return Data'!$B$7:$R$1700,7,0)</f>
        <v>3.2945000000000002</v>
      </c>
      <c r="I26" s="66">
        <f t="shared" si="14"/>
        <v>21</v>
      </c>
      <c r="J26" s="65">
        <f>VLOOKUP($A26,'Return Data'!$B$7:$R$1700,8,0)</f>
        <v>3.2875000000000001</v>
      </c>
      <c r="K26" s="66">
        <f t="shared" si="15"/>
        <v>13</v>
      </c>
      <c r="L26" s="65">
        <f>VLOOKUP($A26,'Return Data'!$B$7:$R$1700,9,0)</f>
        <v>3.2273999999999998</v>
      </c>
      <c r="M26" s="66">
        <f t="shared" si="16"/>
        <v>29</v>
      </c>
      <c r="N26" s="65">
        <f>VLOOKUP($A26,'Return Data'!$B$7:$R$1700,10,0)</f>
        <v>3.6962000000000002</v>
      </c>
      <c r="O26" s="66">
        <f t="shared" si="17"/>
        <v>30</v>
      </c>
      <c r="P26" s="65"/>
      <c r="Q26" s="66"/>
      <c r="R26" s="65"/>
      <c r="S26" s="66"/>
      <c r="T26" s="65"/>
      <c r="U26" s="66"/>
      <c r="V26" s="65"/>
      <c r="W26" s="66"/>
      <c r="X26" s="65"/>
      <c r="Y26" s="66"/>
      <c r="Z26" s="65">
        <f>VLOOKUP($A26,'Return Data'!$B$7:$R$1700,16,0)</f>
        <v>4.6295000000000002</v>
      </c>
      <c r="AA26" s="67">
        <f t="shared" si="23"/>
        <v>40</v>
      </c>
    </row>
    <row r="27" spans="1:27" x14ac:dyDescent="0.3">
      <c r="A27" s="63" t="s">
        <v>137</v>
      </c>
      <c r="B27" s="64">
        <f>VLOOKUP($A27,'Return Data'!$B$7:$R$1700,3,0)</f>
        <v>44026</v>
      </c>
      <c r="C27" s="65">
        <f>VLOOKUP($A27,'Return Data'!$B$7:$R$1700,4,0)</f>
        <v>1960.7436</v>
      </c>
      <c r="D27" s="65">
        <f>VLOOKUP($A27,'Return Data'!$B$7:$R$1700,5,0)</f>
        <v>3.4535</v>
      </c>
      <c r="E27" s="66">
        <f t="shared" si="12"/>
        <v>7</v>
      </c>
      <c r="F27" s="65">
        <f>VLOOKUP($A27,'Return Data'!$B$7:$R$1700,6,0)</f>
        <v>3.1970999999999998</v>
      </c>
      <c r="G27" s="66">
        <f t="shared" si="13"/>
        <v>18</v>
      </c>
      <c r="H27" s="65">
        <f>VLOOKUP($A27,'Return Data'!$B$7:$R$1700,7,0)</f>
        <v>3.24</v>
      </c>
      <c r="I27" s="66">
        <f t="shared" si="14"/>
        <v>25</v>
      </c>
      <c r="J27" s="65">
        <f>VLOOKUP($A27,'Return Data'!$B$7:$R$1700,8,0)</f>
        <v>3.2153999999999998</v>
      </c>
      <c r="K27" s="66">
        <f t="shared" si="15"/>
        <v>21</v>
      </c>
      <c r="L27" s="65">
        <f>VLOOKUP($A27,'Return Data'!$B$7:$R$1700,9,0)</f>
        <v>3.1783999999999999</v>
      </c>
      <c r="M27" s="66">
        <f t="shared" si="16"/>
        <v>32</v>
      </c>
      <c r="N27" s="65">
        <f>VLOOKUP($A27,'Return Data'!$B$7:$R$1700,10,0)</f>
        <v>3.6404000000000001</v>
      </c>
      <c r="O27" s="66">
        <f t="shared" si="17"/>
        <v>31</v>
      </c>
      <c r="P27" s="65"/>
      <c r="Q27" s="66"/>
      <c r="R27" s="65"/>
      <c r="S27" s="66"/>
      <c r="T27" s="65"/>
      <c r="U27" s="66"/>
      <c r="V27" s="65"/>
      <c r="W27" s="66"/>
      <c r="X27" s="65"/>
      <c r="Y27" s="66"/>
      <c r="Z27" s="65">
        <f>VLOOKUP($A27,'Return Data'!$B$7:$R$1700,16,0)</f>
        <v>4.5914999999999999</v>
      </c>
      <c r="AA27" s="67">
        <f t="shared" si="23"/>
        <v>42</v>
      </c>
    </row>
    <row r="28" spans="1:27" x14ac:dyDescent="0.3">
      <c r="A28" s="63" t="s">
        <v>138</v>
      </c>
      <c r="B28" s="64">
        <f>VLOOKUP($A28,'Return Data'!$B$7:$R$1700,3,0)</f>
        <v>44026</v>
      </c>
      <c r="C28" s="65">
        <f>VLOOKUP($A28,'Return Data'!$B$7:$R$1700,4,0)</f>
        <v>1960.8403000000001</v>
      </c>
      <c r="D28" s="65">
        <f>VLOOKUP($A28,'Return Data'!$B$7:$R$1700,5,0)</f>
        <v>3.2522000000000002</v>
      </c>
      <c r="E28" s="66">
        <f t="shared" si="12"/>
        <v>14</v>
      </c>
      <c r="F28" s="65">
        <f>VLOOKUP($A28,'Return Data'!$B$7:$R$1700,6,0)</f>
        <v>3.0467</v>
      </c>
      <c r="G28" s="66">
        <f t="shared" si="13"/>
        <v>29</v>
      </c>
      <c r="H28" s="65">
        <f>VLOOKUP($A28,'Return Data'!$B$7:$R$1700,7,0)</f>
        <v>3.0992999999999999</v>
      </c>
      <c r="I28" s="66">
        <f t="shared" si="14"/>
        <v>33</v>
      </c>
      <c r="J28" s="65">
        <f>VLOOKUP($A28,'Return Data'!$B$7:$R$1700,8,0)</f>
        <v>3.0899000000000001</v>
      </c>
      <c r="K28" s="66">
        <f t="shared" si="15"/>
        <v>31</v>
      </c>
      <c r="L28" s="65">
        <f>VLOOKUP($A28,'Return Data'!$B$7:$R$1700,9,0)</f>
        <v>3.1570999999999998</v>
      </c>
      <c r="M28" s="66">
        <f t="shared" si="16"/>
        <v>35</v>
      </c>
      <c r="N28" s="65">
        <f>VLOOKUP($A28,'Return Data'!$B$7:$R$1700,10,0)</f>
        <v>3.6284000000000001</v>
      </c>
      <c r="O28" s="66">
        <f t="shared" si="17"/>
        <v>33</v>
      </c>
      <c r="P28" s="65"/>
      <c r="Q28" s="66"/>
      <c r="R28" s="65"/>
      <c r="S28" s="66"/>
      <c r="T28" s="65"/>
      <c r="U28" s="66"/>
      <c r="V28" s="65"/>
      <c r="W28" s="66"/>
      <c r="X28" s="65"/>
      <c r="Y28" s="66"/>
      <c r="Z28" s="65">
        <f>VLOOKUP($A28,'Return Data'!$B$7:$R$1700,16,0)</f>
        <v>4.5949999999999998</v>
      </c>
      <c r="AA28" s="67">
        <f t="shared" si="23"/>
        <v>41</v>
      </c>
    </row>
    <row r="29" spans="1:27" x14ac:dyDescent="0.3">
      <c r="A29" s="63" t="s">
        <v>139</v>
      </c>
      <c r="B29" s="64">
        <f>VLOOKUP($A29,'Return Data'!$B$7:$R$1700,3,0)</f>
        <v>44026</v>
      </c>
      <c r="C29" s="65">
        <f>VLOOKUP($A29,'Return Data'!$B$7:$R$1700,4,0)</f>
        <v>2762.9974000000002</v>
      </c>
      <c r="D29" s="65">
        <f>VLOOKUP($A29,'Return Data'!$B$7:$R$1700,5,0)</f>
        <v>3.3954</v>
      </c>
      <c r="E29" s="66">
        <f t="shared" si="12"/>
        <v>8</v>
      </c>
      <c r="F29" s="65">
        <f>VLOOKUP($A29,'Return Data'!$B$7:$R$1700,6,0)</f>
        <v>3.2250000000000001</v>
      </c>
      <c r="G29" s="66">
        <f t="shared" si="13"/>
        <v>13</v>
      </c>
      <c r="H29" s="65">
        <f>VLOOKUP($A29,'Return Data'!$B$7:$R$1700,7,0)</f>
        <v>3.2940999999999998</v>
      </c>
      <c r="I29" s="66">
        <f t="shared" si="14"/>
        <v>22</v>
      </c>
      <c r="J29" s="65">
        <f>VLOOKUP($A29,'Return Data'!$B$7:$R$1700,8,0)</f>
        <v>3.2604000000000002</v>
      </c>
      <c r="K29" s="66">
        <f t="shared" si="15"/>
        <v>16</v>
      </c>
      <c r="L29" s="65">
        <f>VLOOKUP($A29,'Return Data'!$B$7:$R$1700,9,0)</f>
        <v>3.6562000000000001</v>
      </c>
      <c r="M29" s="66">
        <f t="shared" si="16"/>
        <v>16</v>
      </c>
      <c r="N29" s="65">
        <f>VLOOKUP($A29,'Return Data'!$B$7:$R$1700,10,0)</f>
        <v>4.3369</v>
      </c>
      <c r="O29" s="66">
        <f t="shared" si="17"/>
        <v>20</v>
      </c>
      <c r="P29" s="65">
        <f>VLOOKUP($A29,'Return Data'!$B$7:$R$1700,11,0)</f>
        <v>4.8932000000000002</v>
      </c>
      <c r="Q29" s="66">
        <f t="shared" si="18"/>
        <v>25</v>
      </c>
      <c r="R29" s="65">
        <f>VLOOKUP($A29,'Return Data'!$B$7:$R$1700,12,0)</f>
        <v>5.0153999999999996</v>
      </c>
      <c r="S29" s="66">
        <f t="shared" si="19"/>
        <v>26</v>
      </c>
      <c r="T29" s="65">
        <f>VLOOKUP($A29,'Return Data'!$B$7:$R$1700,13,0)</f>
        <v>5.2750000000000004</v>
      </c>
      <c r="U29" s="66">
        <f t="shared" si="20"/>
        <v>26</v>
      </c>
      <c r="V29" s="65">
        <f>VLOOKUP($A29,'Return Data'!$B$7:$R$1700,17,0)</f>
        <v>6.3647</v>
      </c>
      <c r="W29" s="66">
        <f t="shared" si="21"/>
        <v>25</v>
      </c>
      <c r="X29" s="65">
        <f>VLOOKUP($A29,'Return Data'!$B$7:$R$1700,14,0)</f>
        <v>6.5837000000000003</v>
      </c>
      <c r="Y29" s="66">
        <f t="shared" si="22"/>
        <v>24</v>
      </c>
      <c r="Z29" s="65">
        <f>VLOOKUP($A29,'Return Data'!$B$7:$R$1700,16,0)</f>
        <v>7.7023000000000001</v>
      </c>
      <c r="AA29" s="67">
        <f t="shared" si="23"/>
        <v>18</v>
      </c>
    </row>
    <row r="30" spans="1:27" x14ac:dyDescent="0.3">
      <c r="A30" s="63" t="s">
        <v>140</v>
      </c>
      <c r="B30" s="64">
        <f>VLOOKUP($A30,'Return Data'!$B$7:$R$1700,3,0)</f>
        <v>44026</v>
      </c>
      <c r="C30" s="65">
        <f>VLOOKUP($A30,'Return Data'!$B$7:$R$1700,4,0)</f>
        <v>1057.569</v>
      </c>
      <c r="D30" s="65">
        <f>VLOOKUP($A30,'Return Data'!$B$7:$R$1700,5,0)</f>
        <v>2.9268999999999998</v>
      </c>
      <c r="E30" s="66">
        <f t="shared" si="12"/>
        <v>32</v>
      </c>
      <c r="F30" s="65">
        <f>VLOOKUP($A30,'Return Data'!$B$7:$R$1700,6,0)</f>
        <v>2.9504000000000001</v>
      </c>
      <c r="G30" s="66">
        <f t="shared" si="13"/>
        <v>36</v>
      </c>
      <c r="H30" s="65">
        <f>VLOOKUP($A30,'Return Data'!$B$7:$R$1700,7,0)</f>
        <v>2.9599000000000002</v>
      </c>
      <c r="I30" s="66">
        <f t="shared" si="14"/>
        <v>36</v>
      </c>
      <c r="J30" s="65">
        <f>VLOOKUP($A30,'Return Data'!$B$7:$R$1700,8,0)</f>
        <v>2.9571999999999998</v>
      </c>
      <c r="K30" s="66">
        <f t="shared" si="15"/>
        <v>35</v>
      </c>
      <c r="L30" s="65">
        <f>VLOOKUP($A30,'Return Data'!$B$7:$R$1700,9,0)</f>
        <v>2.8130000000000002</v>
      </c>
      <c r="M30" s="66">
        <f t="shared" si="16"/>
        <v>41</v>
      </c>
      <c r="N30" s="65">
        <f>VLOOKUP($A30,'Return Data'!$B$7:$R$1700,10,0)</f>
        <v>2.8492000000000002</v>
      </c>
      <c r="O30" s="66">
        <f t="shared" si="17"/>
        <v>42</v>
      </c>
      <c r="P30" s="65">
        <f>VLOOKUP($A30,'Return Data'!$B$7:$R$1700,11,0)</f>
        <v>3.5497000000000001</v>
      </c>
      <c r="Q30" s="66">
        <f t="shared" si="18"/>
        <v>38</v>
      </c>
      <c r="R30" s="65">
        <f>VLOOKUP($A30,'Return Data'!$B$7:$R$1700,12,0)</f>
        <v>3.9228000000000001</v>
      </c>
      <c r="S30" s="66">
        <f t="shared" si="19"/>
        <v>38</v>
      </c>
      <c r="T30" s="65">
        <f>VLOOKUP($A30,'Return Data'!$B$7:$R$1700,13,0)</f>
        <v>4.3047000000000004</v>
      </c>
      <c r="U30" s="66">
        <f t="shared" si="20"/>
        <v>38</v>
      </c>
      <c r="V30" s="65"/>
      <c r="W30" s="66"/>
      <c r="X30" s="65"/>
      <c r="Y30" s="66"/>
      <c r="Z30" s="65">
        <f>VLOOKUP($A30,'Return Data'!$B$7:$R$1700,16,0)</f>
        <v>4.6691000000000003</v>
      </c>
      <c r="AA30" s="67">
        <f t="shared" si="23"/>
        <v>39</v>
      </c>
    </row>
    <row r="31" spans="1:27" x14ac:dyDescent="0.3">
      <c r="A31" s="63" t="s">
        <v>141</v>
      </c>
      <c r="B31" s="64">
        <f>VLOOKUP($A31,'Return Data'!$B$7:$R$1700,3,0)</f>
        <v>44026</v>
      </c>
      <c r="C31" s="65">
        <f>VLOOKUP($A31,'Return Data'!$B$7:$R$1700,4,0)</f>
        <v>54.986199999999997</v>
      </c>
      <c r="D31" s="65">
        <f>VLOOKUP($A31,'Return Data'!$B$7:$R$1700,5,0)</f>
        <v>3.1865000000000001</v>
      </c>
      <c r="E31" s="66">
        <f t="shared" si="12"/>
        <v>19</v>
      </c>
      <c r="F31" s="65">
        <f>VLOOKUP($A31,'Return Data'!$B$7:$R$1700,6,0)</f>
        <v>3.4306000000000001</v>
      </c>
      <c r="G31" s="66">
        <f t="shared" si="13"/>
        <v>6</v>
      </c>
      <c r="H31" s="65">
        <f>VLOOKUP($A31,'Return Data'!$B$7:$R$1700,7,0)</f>
        <v>3.3971</v>
      </c>
      <c r="I31" s="66">
        <f t="shared" si="14"/>
        <v>10</v>
      </c>
      <c r="J31" s="65">
        <f>VLOOKUP($A31,'Return Data'!$B$7:$R$1700,8,0)</f>
        <v>3.3041999999999998</v>
      </c>
      <c r="K31" s="66">
        <f t="shared" si="15"/>
        <v>11</v>
      </c>
      <c r="L31" s="65">
        <f>VLOOKUP($A31,'Return Data'!$B$7:$R$1700,9,0)</f>
        <v>3.5017</v>
      </c>
      <c r="M31" s="66">
        <f t="shared" si="16"/>
        <v>24</v>
      </c>
      <c r="N31" s="65">
        <f>VLOOKUP($A31,'Return Data'!$B$7:$R$1700,10,0)</f>
        <v>4.0563000000000002</v>
      </c>
      <c r="O31" s="66">
        <f t="shared" si="17"/>
        <v>26</v>
      </c>
      <c r="P31" s="65">
        <f>VLOOKUP($A31,'Return Data'!$B$7:$R$1700,11,0)</f>
        <v>4.7217000000000002</v>
      </c>
      <c r="Q31" s="66">
        <f t="shared" si="18"/>
        <v>28</v>
      </c>
      <c r="R31" s="65">
        <f>VLOOKUP($A31,'Return Data'!$B$7:$R$1700,12,0)</f>
        <v>4.8958000000000004</v>
      </c>
      <c r="S31" s="66">
        <f t="shared" si="19"/>
        <v>28</v>
      </c>
      <c r="T31" s="65">
        <f>VLOOKUP($A31,'Return Data'!$B$7:$R$1700,13,0)</f>
        <v>5.2259000000000002</v>
      </c>
      <c r="U31" s="66">
        <f t="shared" si="20"/>
        <v>28</v>
      </c>
      <c r="V31" s="65">
        <f>VLOOKUP($A31,'Return Data'!$B$7:$R$1700,17,0)</f>
        <v>6.3978999999999999</v>
      </c>
      <c r="W31" s="66">
        <f t="shared" si="21"/>
        <v>23</v>
      </c>
      <c r="X31" s="65">
        <f>VLOOKUP($A31,'Return Data'!$B$7:$R$1700,14,0)</f>
        <v>6.6047000000000002</v>
      </c>
      <c r="Y31" s="66">
        <f t="shared" si="22"/>
        <v>22</v>
      </c>
      <c r="Z31" s="65">
        <f>VLOOKUP($A31,'Return Data'!$B$7:$R$1700,16,0)</f>
        <v>7.7534999999999998</v>
      </c>
      <c r="AA31" s="67">
        <f t="shared" si="23"/>
        <v>7</v>
      </c>
    </row>
    <row r="32" spans="1:27" x14ac:dyDescent="0.3">
      <c r="A32" s="63" t="s">
        <v>142</v>
      </c>
      <c r="B32" s="64">
        <f>VLOOKUP($A32,'Return Data'!$B$7:$R$1700,3,0)</f>
        <v>44026</v>
      </c>
      <c r="C32" s="65">
        <f>VLOOKUP($A32,'Return Data'!$B$7:$R$1700,4,0)</f>
        <v>4066.1569</v>
      </c>
      <c r="D32" s="65">
        <f>VLOOKUP($A32,'Return Data'!$B$7:$R$1700,5,0)</f>
        <v>3.556</v>
      </c>
      <c r="E32" s="66">
        <f t="shared" si="12"/>
        <v>6</v>
      </c>
      <c r="F32" s="65">
        <f>VLOOKUP($A32,'Return Data'!$B$7:$R$1700,6,0)</f>
        <v>3.2736000000000001</v>
      </c>
      <c r="G32" s="66">
        <f t="shared" si="13"/>
        <v>10</v>
      </c>
      <c r="H32" s="65">
        <f>VLOOKUP($A32,'Return Data'!$B$7:$R$1700,7,0)</f>
        <v>3.5023</v>
      </c>
      <c r="I32" s="66">
        <f t="shared" si="14"/>
        <v>7</v>
      </c>
      <c r="J32" s="65">
        <f>VLOOKUP($A32,'Return Data'!$B$7:$R$1700,8,0)</f>
        <v>3.4373</v>
      </c>
      <c r="K32" s="66">
        <f t="shared" si="15"/>
        <v>8</v>
      </c>
      <c r="L32" s="65">
        <f>VLOOKUP($A32,'Return Data'!$B$7:$R$1700,9,0)</f>
        <v>3.9485000000000001</v>
      </c>
      <c r="M32" s="66">
        <f t="shared" si="16"/>
        <v>7</v>
      </c>
      <c r="N32" s="65">
        <f>VLOOKUP($A32,'Return Data'!$B$7:$R$1700,10,0)</f>
        <v>4.3681999999999999</v>
      </c>
      <c r="O32" s="66">
        <f t="shared" si="17"/>
        <v>18</v>
      </c>
      <c r="P32" s="65">
        <f>VLOOKUP($A32,'Return Data'!$B$7:$R$1700,11,0)</f>
        <v>4.9511000000000003</v>
      </c>
      <c r="Q32" s="66">
        <f t="shared" si="18"/>
        <v>24</v>
      </c>
      <c r="R32" s="65">
        <f>VLOOKUP($A32,'Return Data'!$B$7:$R$1700,12,0)</f>
        <v>5.0697000000000001</v>
      </c>
      <c r="S32" s="66">
        <f t="shared" si="19"/>
        <v>23</v>
      </c>
      <c r="T32" s="65">
        <f>VLOOKUP($A32,'Return Data'!$B$7:$R$1700,13,0)</f>
        <v>5.3239000000000001</v>
      </c>
      <c r="U32" s="66">
        <f t="shared" si="20"/>
        <v>24</v>
      </c>
      <c r="V32" s="65">
        <f>VLOOKUP($A32,'Return Data'!$B$7:$R$1700,17,0)</f>
        <v>6.3536000000000001</v>
      </c>
      <c r="W32" s="66">
        <f t="shared" si="21"/>
        <v>26</v>
      </c>
      <c r="X32" s="65">
        <f>VLOOKUP($A32,'Return Data'!$B$7:$R$1700,14,0)</f>
        <v>6.5606</v>
      </c>
      <c r="Y32" s="66">
        <f t="shared" si="22"/>
        <v>26</v>
      </c>
      <c r="Z32" s="65">
        <f>VLOOKUP($A32,'Return Data'!$B$7:$R$1700,16,0)</f>
        <v>7.6650999999999998</v>
      </c>
      <c r="AA32" s="67">
        <f t="shared" si="23"/>
        <v>24</v>
      </c>
    </row>
    <row r="33" spans="1:27" x14ac:dyDescent="0.3">
      <c r="A33" s="63" t="s">
        <v>143</v>
      </c>
      <c r="B33" s="64">
        <f>VLOOKUP($A33,'Return Data'!$B$7:$R$1700,3,0)</f>
        <v>44026</v>
      </c>
      <c r="C33" s="65">
        <f>VLOOKUP($A33,'Return Data'!$B$7:$R$1700,4,0)</f>
        <v>2756.2628</v>
      </c>
      <c r="D33" s="65">
        <f>VLOOKUP($A33,'Return Data'!$B$7:$R$1700,5,0)</f>
        <v>3.1070000000000002</v>
      </c>
      <c r="E33" s="66">
        <f t="shared" si="12"/>
        <v>24</v>
      </c>
      <c r="F33" s="65">
        <f>VLOOKUP($A33,'Return Data'!$B$7:$R$1700,6,0)</f>
        <v>3.1812999999999998</v>
      </c>
      <c r="G33" s="66">
        <f t="shared" si="13"/>
        <v>20</v>
      </c>
      <c r="H33" s="65">
        <f>VLOOKUP($A33,'Return Data'!$B$7:$R$1700,7,0)</f>
        <v>3.2965</v>
      </c>
      <c r="I33" s="66">
        <f t="shared" si="14"/>
        <v>19</v>
      </c>
      <c r="J33" s="65">
        <f>VLOOKUP($A33,'Return Data'!$B$7:$R$1700,8,0)</f>
        <v>3.2603</v>
      </c>
      <c r="K33" s="66">
        <f t="shared" si="15"/>
        <v>17</v>
      </c>
      <c r="L33" s="65">
        <f>VLOOKUP($A33,'Return Data'!$B$7:$R$1700,9,0)</f>
        <v>3.7808000000000002</v>
      </c>
      <c r="M33" s="66">
        <f t="shared" si="16"/>
        <v>11</v>
      </c>
      <c r="N33" s="65">
        <f>VLOOKUP($A33,'Return Data'!$B$7:$R$1700,10,0)</f>
        <v>4.3136999999999999</v>
      </c>
      <c r="O33" s="66">
        <f t="shared" si="17"/>
        <v>22</v>
      </c>
      <c r="P33" s="65">
        <f>VLOOKUP($A33,'Return Data'!$B$7:$R$1700,11,0)</f>
        <v>5.1097999999999999</v>
      </c>
      <c r="Q33" s="66">
        <f t="shared" si="18"/>
        <v>14</v>
      </c>
      <c r="R33" s="65">
        <f>VLOOKUP($A33,'Return Data'!$B$7:$R$1700,12,0)</f>
        <v>5.1943999999999999</v>
      </c>
      <c r="S33" s="66">
        <f t="shared" si="19"/>
        <v>14</v>
      </c>
      <c r="T33" s="65">
        <f>VLOOKUP($A33,'Return Data'!$B$7:$R$1700,13,0)</f>
        <v>5.4252000000000002</v>
      </c>
      <c r="U33" s="66">
        <f t="shared" si="20"/>
        <v>17</v>
      </c>
      <c r="V33" s="65">
        <f>VLOOKUP($A33,'Return Data'!$B$7:$R$1700,17,0)</f>
        <v>6.4325999999999999</v>
      </c>
      <c r="W33" s="66">
        <f t="shared" si="21"/>
        <v>20</v>
      </c>
      <c r="X33" s="65">
        <f>VLOOKUP($A33,'Return Data'!$B$7:$R$1700,14,0)</f>
        <v>6.6368999999999998</v>
      </c>
      <c r="Y33" s="66">
        <f t="shared" si="22"/>
        <v>20</v>
      </c>
      <c r="Z33" s="65">
        <f>VLOOKUP($A33,'Return Data'!$B$7:$R$1700,16,0)</f>
        <v>7.6992000000000003</v>
      </c>
      <c r="AA33" s="67">
        <f t="shared" si="23"/>
        <v>20</v>
      </c>
    </row>
    <row r="34" spans="1:27" x14ac:dyDescent="0.3">
      <c r="A34" s="63" t="s">
        <v>144</v>
      </c>
      <c r="B34" s="64">
        <f>VLOOKUP($A34,'Return Data'!$B$7:$R$1700,3,0)</f>
        <v>44026</v>
      </c>
      <c r="C34" s="65">
        <f>VLOOKUP($A34,'Return Data'!$B$7:$R$1700,4,0)</f>
        <v>3651.2473</v>
      </c>
      <c r="D34" s="65">
        <f>VLOOKUP($A34,'Return Data'!$B$7:$R$1700,5,0)</f>
        <v>3.2242000000000002</v>
      </c>
      <c r="E34" s="66">
        <f t="shared" si="12"/>
        <v>16</v>
      </c>
      <c r="F34" s="65">
        <f>VLOOKUP($A34,'Return Data'!$B$7:$R$1700,6,0)</f>
        <v>3.3348</v>
      </c>
      <c r="G34" s="66">
        <f t="shared" si="13"/>
        <v>8</v>
      </c>
      <c r="H34" s="65">
        <f>VLOOKUP($A34,'Return Data'!$B$7:$R$1700,7,0)</f>
        <v>3.4963000000000002</v>
      </c>
      <c r="I34" s="66">
        <f t="shared" si="14"/>
        <v>8</v>
      </c>
      <c r="J34" s="65">
        <f>VLOOKUP($A34,'Return Data'!$B$7:$R$1700,8,0)</f>
        <v>3.4784000000000002</v>
      </c>
      <c r="K34" s="66">
        <f t="shared" si="15"/>
        <v>6</v>
      </c>
      <c r="L34" s="65">
        <f>VLOOKUP($A34,'Return Data'!$B$7:$R$1700,9,0)</f>
        <v>3.9024999999999999</v>
      </c>
      <c r="M34" s="66">
        <f t="shared" si="16"/>
        <v>9</v>
      </c>
      <c r="N34" s="65">
        <f>VLOOKUP($A34,'Return Data'!$B$7:$R$1700,10,0)</f>
        <v>4.4817</v>
      </c>
      <c r="O34" s="66">
        <f t="shared" si="17"/>
        <v>12</v>
      </c>
      <c r="P34" s="65">
        <f>VLOOKUP($A34,'Return Data'!$B$7:$R$1700,11,0)</f>
        <v>5.3357000000000001</v>
      </c>
      <c r="Q34" s="66">
        <f t="shared" si="18"/>
        <v>5</v>
      </c>
      <c r="R34" s="65">
        <f>VLOOKUP($A34,'Return Data'!$B$7:$R$1700,12,0)</f>
        <v>5.3734999999999999</v>
      </c>
      <c r="S34" s="66">
        <f t="shared" si="19"/>
        <v>4</v>
      </c>
      <c r="T34" s="65">
        <f>VLOOKUP($A34,'Return Data'!$B$7:$R$1700,13,0)</f>
        <v>5.6052</v>
      </c>
      <c r="U34" s="66">
        <f t="shared" si="20"/>
        <v>7</v>
      </c>
      <c r="V34" s="65">
        <f>VLOOKUP($A34,'Return Data'!$B$7:$R$1700,17,0)</f>
        <v>6.5228000000000002</v>
      </c>
      <c r="W34" s="66">
        <f t="shared" si="21"/>
        <v>12</v>
      </c>
      <c r="X34" s="65">
        <f>VLOOKUP($A34,'Return Data'!$B$7:$R$1700,14,0)</f>
        <v>6.6974999999999998</v>
      </c>
      <c r="Y34" s="66">
        <f t="shared" si="22"/>
        <v>12</v>
      </c>
      <c r="Z34" s="65">
        <f>VLOOKUP($A34,'Return Data'!$B$7:$R$1700,16,0)</f>
        <v>7.7153999999999998</v>
      </c>
      <c r="AA34" s="67">
        <f t="shared" si="23"/>
        <v>14</v>
      </c>
    </row>
    <row r="35" spans="1:27" x14ac:dyDescent="0.3">
      <c r="A35" s="63" t="s">
        <v>437</v>
      </c>
      <c r="B35" s="64">
        <f>VLOOKUP($A35,'Return Data'!$B$7:$R$1700,3,0)</f>
        <v>44026</v>
      </c>
      <c r="C35" s="65">
        <f>VLOOKUP($A35,'Return Data'!$B$7:$R$1700,4,0)</f>
        <v>1305.9277999999999</v>
      </c>
      <c r="D35" s="65">
        <f>VLOOKUP($A35,'Return Data'!$B$7:$R$1700,5,0)</f>
        <v>3.6840999999999999</v>
      </c>
      <c r="E35" s="66">
        <f t="shared" si="12"/>
        <v>3</v>
      </c>
      <c r="F35" s="65">
        <f>VLOOKUP($A35,'Return Data'!$B$7:$R$1700,6,0)</f>
        <v>3.5655000000000001</v>
      </c>
      <c r="G35" s="66">
        <f t="shared" si="13"/>
        <v>4</v>
      </c>
      <c r="H35" s="65">
        <f>VLOOKUP($A35,'Return Data'!$B$7:$R$1700,7,0)</f>
        <v>3.6467999999999998</v>
      </c>
      <c r="I35" s="66">
        <f t="shared" si="14"/>
        <v>4</v>
      </c>
      <c r="J35" s="65">
        <f>VLOOKUP($A35,'Return Data'!$B$7:$R$1700,8,0)</f>
        <v>3.6543000000000001</v>
      </c>
      <c r="K35" s="66">
        <f t="shared" si="15"/>
        <v>4</v>
      </c>
      <c r="L35" s="65">
        <f>VLOOKUP($A35,'Return Data'!$B$7:$R$1700,9,0)</f>
        <v>3.9121999999999999</v>
      </c>
      <c r="M35" s="66">
        <f t="shared" si="16"/>
        <v>8</v>
      </c>
      <c r="N35" s="65">
        <f>VLOOKUP($A35,'Return Data'!$B$7:$R$1700,10,0)</f>
        <v>4.6132</v>
      </c>
      <c r="O35" s="66">
        <f t="shared" si="17"/>
        <v>7</v>
      </c>
      <c r="P35" s="65">
        <f>VLOOKUP($A35,'Return Data'!$B$7:$R$1700,11,0)</f>
        <v>5.1776999999999997</v>
      </c>
      <c r="Q35" s="66">
        <f t="shared" si="18"/>
        <v>13</v>
      </c>
      <c r="R35" s="65">
        <f>VLOOKUP($A35,'Return Data'!$B$7:$R$1700,12,0)</f>
        <v>5.3234000000000004</v>
      </c>
      <c r="S35" s="66">
        <f t="shared" si="19"/>
        <v>10</v>
      </c>
      <c r="T35" s="65">
        <f>VLOOKUP($A35,'Return Data'!$B$7:$R$1700,13,0)</f>
        <v>5.6108000000000002</v>
      </c>
      <c r="U35" s="66">
        <f t="shared" si="20"/>
        <v>6</v>
      </c>
      <c r="V35" s="65">
        <f>VLOOKUP($A35,'Return Data'!$B$7:$R$1700,17,0)</f>
        <v>6.6147999999999998</v>
      </c>
      <c r="W35" s="66">
        <f t="shared" si="21"/>
        <v>4</v>
      </c>
      <c r="X35" s="65">
        <f>VLOOKUP($A35,'Return Data'!$B$7:$R$1700,14,0)</f>
        <v>6.7636000000000003</v>
      </c>
      <c r="Y35" s="66">
        <f t="shared" si="22"/>
        <v>4</v>
      </c>
      <c r="Z35" s="65">
        <f>VLOOKUP($A35,'Return Data'!$B$7:$R$1700,16,0)</f>
        <v>6.843</v>
      </c>
      <c r="AA35" s="67">
        <f t="shared" si="23"/>
        <v>33</v>
      </c>
    </row>
    <row r="36" spans="1:27" x14ac:dyDescent="0.3">
      <c r="A36" s="63" t="s">
        <v>146</v>
      </c>
      <c r="B36" s="64">
        <f>VLOOKUP($A36,'Return Data'!$B$7:$R$1700,3,0)</f>
        <v>44026</v>
      </c>
      <c r="C36" s="65">
        <f>VLOOKUP($A36,'Return Data'!$B$7:$R$1700,4,0)</f>
        <v>2120.9283999999998</v>
      </c>
      <c r="D36" s="65">
        <f>VLOOKUP($A36,'Return Data'!$B$7:$R$1700,5,0)</f>
        <v>2.9379</v>
      </c>
      <c r="E36" s="66">
        <f t="shared" si="12"/>
        <v>31</v>
      </c>
      <c r="F36" s="65">
        <f>VLOOKUP($A36,'Return Data'!$B$7:$R$1700,6,0)</f>
        <v>3.1160000000000001</v>
      </c>
      <c r="G36" s="66">
        <f t="shared" si="13"/>
        <v>25</v>
      </c>
      <c r="H36" s="65">
        <f>VLOOKUP($A36,'Return Data'!$B$7:$R$1700,7,0)</f>
        <v>3.2709000000000001</v>
      </c>
      <c r="I36" s="66">
        <f t="shared" si="14"/>
        <v>23</v>
      </c>
      <c r="J36" s="65">
        <f>VLOOKUP($A36,'Return Data'!$B$7:$R$1700,8,0)</f>
        <v>3.2850000000000001</v>
      </c>
      <c r="K36" s="66">
        <f t="shared" si="15"/>
        <v>14</v>
      </c>
      <c r="L36" s="65">
        <f>VLOOKUP($A36,'Return Data'!$B$7:$R$1700,9,0)</f>
        <v>3.5895000000000001</v>
      </c>
      <c r="M36" s="66">
        <f t="shared" si="16"/>
        <v>20</v>
      </c>
      <c r="N36" s="65">
        <f>VLOOKUP($A36,'Return Data'!$B$7:$R$1700,10,0)</f>
        <v>4.2404000000000002</v>
      </c>
      <c r="O36" s="66">
        <f t="shared" si="17"/>
        <v>23</v>
      </c>
      <c r="P36" s="65">
        <f>VLOOKUP($A36,'Return Data'!$B$7:$R$1700,11,0)</f>
        <v>5.0156999999999998</v>
      </c>
      <c r="Q36" s="66">
        <f t="shared" si="18"/>
        <v>19</v>
      </c>
      <c r="R36" s="65">
        <f>VLOOKUP($A36,'Return Data'!$B$7:$R$1700,12,0)</f>
        <v>5.1356999999999999</v>
      </c>
      <c r="S36" s="66">
        <f t="shared" si="19"/>
        <v>19</v>
      </c>
      <c r="T36" s="65">
        <f>VLOOKUP($A36,'Return Data'!$B$7:$R$1700,13,0)</f>
        <v>5.4183000000000003</v>
      </c>
      <c r="U36" s="66">
        <f t="shared" si="20"/>
        <v>20</v>
      </c>
      <c r="V36" s="65">
        <f>VLOOKUP($A36,'Return Data'!$B$7:$R$1700,17,0)</f>
        <v>6.4377000000000004</v>
      </c>
      <c r="W36" s="66">
        <f t="shared" si="21"/>
        <v>19</v>
      </c>
      <c r="X36" s="65">
        <f>VLOOKUP($A36,'Return Data'!$B$7:$R$1700,14,0)</f>
        <v>6.6417000000000002</v>
      </c>
      <c r="Y36" s="66">
        <f t="shared" si="22"/>
        <v>19</v>
      </c>
      <c r="Z36" s="65">
        <f>VLOOKUP($A36,'Return Data'!$B$7:$R$1700,16,0)</f>
        <v>7.4695</v>
      </c>
      <c r="AA36" s="67">
        <f t="shared" si="23"/>
        <v>29</v>
      </c>
    </row>
    <row r="37" spans="1:27" x14ac:dyDescent="0.3">
      <c r="A37" s="63" t="s">
        <v>147</v>
      </c>
      <c r="B37" s="64">
        <f>VLOOKUP($A37,'Return Data'!$B$7:$R$1700,3,0)</f>
        <v>44026</v>
      </c>
      <c r="C37" s="65">
        <f>VLOOKUP($A37,'Return Data'!$B$7:$R$1700,4,0)</f>
        <v>10.808299999999999</v>
      </c>
      <c r="D37" s="65">
        <f>VLOOKUP($A37,'Return Data'!$B$7:$R$1700,5,0)</f>
        <v>2.3641000000000001</v>
      </c>
      <c r="E37" s="66">
        <f t="shared" si="12"/>
        <v>42</v>
      </c>
      <c r="F37" s="65">
        <f>VLOOKUP($A37,'Return Data'!$B$7:$R$1700,6,0)</f>
        <v>2.7869000000000002</v>
      </c>
      <c r="G37" s="66">
        <f t="shared" si="13"/>
        <v>38</v>
      </c>
      <c r="H37" s="65">
        <f>VLOOKUP($A37,'Return Data'!$B$7:$R$1700,7,0)</f>
        <v>2.8479000000000001</v>
      </c>
      <c r="I37" s="66">
        <f t="shared" si="14"/>
        <v>41</v>
      </c>
      <c r="J37" s="65">
        <f>VLOOKUP($A37,'Return Data'!$B$7:$R$1700,8,0)</f>
        <v>2.8010999999999999</v>
      </c>
      <c r="K37" s="66">
        <f t="shared" si="15"/>
        <v>38</v>
      </c>
      <c r="L37" s="65">
        <f>VLOOKUP($A37,'Return Data'!$B$7:$R$1700,9,0)</f>
        <v>2.9338000000000002</v>
      </c>
      <c r="M37" s="66">
        <f t="shared" si="16"/>
        <v>40</v>
      </c>
      <c r="N37" s="65">
        <f>VLOOKUP($A37,'Return Data'!$B$7:$R$1700,10,0)</f>
        <v>3.4321000000000002</v>
      </c>
      <c r="O37" s="66">
        <f t="shared" si="17"/>
        <v>36</v>
      </c>
      <c r="P37" s="65">
        <f>VLOOKUP($A37,'Return Data'!$B$7:$R$1700,11,0)</f>
        <v>3.8986000000000001</v>
      </c>
      <c r="Q37" s="66">
        <f t="shared" si="18"/>
        <v>37</v>
      </c>
      <c r="R37" s="65">
        <f>VLOOKUP($A37,'Return Data'!$B$7:$R$1700,12,0)</f>
        <v>4.1860999999999997</v>
      </c>
      <c r="S37" s="66">
        <f t="shared" si="19"/>
        <v>37</v>
      </c>
      <c r="T37" s="65">
        <f>VLOOKUP($A37,'Return Data'!$B$7:$R$1700,13,0)</f>
        <v>4.5217000000000001</v>
      </c>
      <c r="U37" s="66">
        <f t="shared" si="20"/>
        <v>37</v>
      </c>
      <c r="V37" s="65"/>
      <c r="W37" s="66"/>
      <c r="X37" s="65"/>
      <c r="Y37" s="66"/>
      <c r="Z37" s="65">
        <f>VLOOKUP($A37,'Return Data'!$B$7:$R$1700,16,0)</f>
        <v>5.0759999999999996</v>
      </c>
      <c r="AA37" s="67">
        <f t="shared" si="23"/>
        <v>38</v>
      </c>
    </row>
    <row r="38" spans="1:27" x14ac:dyDescent="0.3">
      <c r="A38" s="63" t="s">
        <v>148</v>
      </c>
      <c r="B38" s="64">
        <f>VLOOKUP($A38,'Return Data'!$B$7:$R$1700,3,0)</f>
        <v>44026</v>
      </c>
      <c r="C38" s="65">
        <f>VLOOKUP($A38,'Return Data'!$B$7:$R$1700,4,0)</f>
        <v>4918.6310000000003</v>
      </c>
      <c r="D38" s="65">
        <f>VLOOKUP($A38,'Return Data'!$B$7:$R$1700,5,0)</f>
        <v>3.0962000000000001</v>
      </c>
      <c r="E38" s="66">
        <f t="shared" si="12"/>
        <v>26</v>
      </c>
      <c r="F38" s="65">
        <f>VLOOKUP($A38,'Return Data'!$B$7:$R$1700,6,0)</f>
        <v>3.2149999999999999</v>
      </c>
      <c r="G38" s="66">
        <f t="shared" si="13"/>
        <v>17</v>
      </c>
      <c r="H38" s="65">
        <f>VLOOKUP($A38,'Return Data'!$B$7:$R$1700,7,0)</f>
        <v>3.3925999999999998</v>
      </c>
      <c r="I38" s="66">
        <f t="shared" si="14"/>
        <v>11</v>
      </c>
      <c r="J38" s="65">
        <f>VLOOKUP($A38,'Return Data'!$B$7:$R$1700,8,0)</f>
        <v>3.4155000000000002</v>
      </c>
      <c r="K38" s="66">
        <f t="shared" si="15"/>
        <v>9</v>
      </c>
      <c r="L38" s="65">
        <f>VLOOKUP($A38,'Return Data'!$B$7:$R$1700,9,0)</f>
        <v>3.9849999999999999</v>
      </c>
      <c r="M38" s="66">
        <f t="shared" si="16"/>
        <v>5</v>
      </c>
      <c r="N38" s="65">
        <f>VLOOKUP($A38,'Return Data'!$B$7:$R$1700,10,0)</f>
        <v>4.7516999999999996</v>
      </c>
      <c r="O38" s="66">
        <f t="shared" si="17"/>
        <v>4</v>
      </c>
      <c r="P38" s="65">
        <f>VLOOKUP($A38,'Return Data'!$B$7:$R$1700,11,0)</f>
        <v>5.2586000000000004</v>
      </c>
      <c r="Q38" s="66">
        <f t="shared" si="18"/>
        <v>9</v>
      </c>
      <c r="R38" s="65">
        <f>VLOOKUP($A38,'Return Data'!$B$7:$R$1700,12,0)</f>
        <v>5.306</v>
      </c>
      <c r="S38" s="66">
        <f t="shared" si="19"/>
        <v>12</v>
      </c>
      <c r="T38" s="65">
        <f>VLOOKUP($A38,'Return Data'!$B$7:$R$1700,13,0)</f>
        <v>5.5810000000000004</v>
      </c>
      <c r="U38" s="66">
        <f t="shared" si="20"/>
        <v>9</v>
      </c>
      <c r="V38" s="65">
        <f>VLOOKUP($A38,'Return Data'!$B$7:$R$1700,17,0)</f>
        <v>6.5980999999999996</v>
      </c>
      <c r="W38" s="66">
        <f t="shared" si="21"/>
        <v>6</v>
      </c>
      <c r="X38" s="65">
        <f>VLOOKUP($A38,'Return Data'!$B$7:$R$1700,14,0)</f>
        <v>6.7449000000000003</v>
      </c>
      <c r="Y38" s="66">
        <f t="shared" si="22"/>
        <v>7</v>
      </c>
      <c r="Z38" s="65">
        <f>VLOOKUP($A38,'Return Data'!$B$7:$R$1700,16,0)</f>
        <v>7.7710999999999997</v>
      </c>
      <c r="AA38" s="67">
        <f t="shared" si="23"/>
        <v>6</v>
      </c>
    </row>
    <row r="39" spans="1:27" x14ac:dyDescent="0.3">
      <c r="A39" s="63" t="s">
        <v>149</v>
      </c>
      <c r="B39" s="64">
        <f>VLOOKUP($A39,'Return Data'!$B$7:$R$1700,3,0)</f>
        <v>44026</v>
      </c>
      <c r="C39" s="65">
        <f>VLOOKUP($A39,'Return Data'!$B$7:$R$1700,4,0)</f>
        <v>1128.4164000000001</v>
      </c>
      <c r="D39" s="65">
        <f>VLOOKUP($A39,'Return Data'!$B$7:$R$1700,5,0)</f>
        <v>2.4066999999999998</v>
      </c>
      <c r="E39" s="66">
        <f t="shared" si="12"/>
        <v>41</v>
      </c>
      <c r="F39" s="65">
        <f>VLOOKUP($A39,'Return Data'!$B$7:$R$1700,6,0)</f>
        <v>2.7867000000000002</v>
      </c>
      <c r="G39" s="66">
        <f t="shared" si="13"/>
        <v>39</v>
      </c>
      <c r="H39" s="65">
        <f>VLOOKUP($A39,'Return Data'!$B$7:$R$1700,7,0)</f>
        <v>2.8702000000000001</v>
      </c>
      <c r="I39" s="66">
        <f t="shared" si="14"/>
        <v>38</v>
      </c>
      <c r="J39" s="65">
        <f>VLOOKUP($A39,'Return Data'!$B$7:$R$1700,8,0)</f>
        <v>2.7444999999999999</v>
      </c>
      <c r="K39" s="66">
        <f t="shared" si="15"/>
        <v>39</v>
      </c>
      <c r="L39" s="65">
        <f>VLOOKUP($A39,'Return Data'!$B$7:$R$1700,9,0)</f>
        <v>3.1379999999999999</v>
      </c>
      <c r="M39" s="66">
        <f t="shared" si="16"/>
        <v>37</v>
      </c>
      <c r="N39" s="65">
        <f>VLOOKUP($A39,'Return Data'!$B$7:$R$1700,10,0)</f>
        <v>3.5123000000000002</v>
      </c>
      <c r="O39" s="66">
        <f t="shared" si="17"/>
        <v>35</v>
      </c>
      <c r="P39" s="65">
        <f>VLOOKUP($A39,'Return Data'!$B$7:$R$1700,11,0)</f>
        <v>4.2138999999999998</v>
      </c>
      <c r="Q39" s="66">
        <f t="shared" si="18"/>
        <v>32</v>
      </c>
      <c r="R39" s="65">
        <f>VLOOKUP($A39,'Return Data'!$B$7:$R$1700,12,0)</f>
        <v>4.4551999999999996</v>
      </c>
      <c r="S39" s="66">
        <f t="shared" si="19"/>
        <v>32</v>
      </c>
      <c r="T39" s="65">
        <f>VLOOKUP($A39,'Return Data'!$B$7:$R$1700,13,0)</f>
        <v>4.8498000000000001</v>
      </c>
      <c r="U39" s="66">
        <f t="shared" si="20"/>
        <v>32</v>
      </c>
      <c r="V39" s="65">
        <f>VLOOKUP($A39,'Return Data'!$B$7:$R$1700,17,0)</f>
        <v>5.6479999999999997</v>
      </c>
      <c r="W39" s="66">
        <f t="shared" si="21"/>
        <v>33</v>
      </c>
      <c r="X39" s="65"/>
      <c r="Y39" s="66"/>
      <c r="Z39" s="65">
        <f>VLOOKUP($A39,'Return Data'!$B$7:$R$1700,16,0)</f>
        <v>5.7035999999999998</v>
      </c>
      <c r="AA39" s="67">
        <f t="shared" si="23"/>
        <v>37</v>
      </c>
    </row>
    <row r="40" spans="1:27" x14ac:dyDescent="0.3">
      <c r="A40" s="63" t="s">
        <v>150</v>
      </c>
      <c r="B40" s="64">
        <f>VLOOKUP($A40,'Return Data'!$B$7:$R$1700,3,0)</f>
        <v>44026</v>
      </c>
      <c r="C40" s="65">
        <f>VLOOKUP($A40,'Return Data'!$B$7:$R$1700,4,0)</f>
        <v>261.95999999999998</v>
      </c>
      <c r="D40" s="65">
        <f>VLOOKUP($A40,'Return Data'!$B$7:$R$1700,5,0)</f>
        <v>3.6787999999999998</v>
      </c>
      <c r="E40" s="66">
        <f t="shared" si="12"/>
        <v>4</v>
      </c>
      <c r="F40" s="65">
        <f>VLOOKUP($A40,'Return Data'!$B$7:$R$1700,6,0)</f>
        <v>3.6052</v>
      </c>
      <c r="G40" s="66">
        <f t="shared" si="13"/>
        <v>3</v>
      </c>
      <c r="H40" s="65">
        <f>VLOOKUP($A40,'Return Data'!$B$7:$R$1700,7,0)</f>
        <v>3.6013000000000002</v>
      </c>
      <c r="I40" s="66">
        <f t="shared" si="14"/>
        <v>5</v>
      </c>
      <c r="J40" s="65">
        <f>VLOOKUP($A40,'Return Data'!$B$7:$R$1700,8,0)</f>
        <v>3.5629</v>
      </c>
      <c r="K40" s="66">
        <f t="shared" si="15"/>
        <v>5</v>
      </c>
      <c r="L40" s="65">
        <f>VLOOKUP($A40,'Return Data'!$B$7:$R$1700,9,0)</f>
        <v>4.0023</v>
      </c>
      <c r="M40" s="66">
        <f t="shared" si="16"/>
        <v>4</v>
      </c>
      <c r="N40" s="65">
        <f>VLOOKUP($A40,'Return Data'!$B$7:$R$1700,10,0)</f>
        <v>4.7869000000000002</v>
      </c>
      <c r="O40" s="66">
        <f t="shared" si="17"/>
        <v>3</v>
      </c>
      <c r="P40" s="65">
        <f>VLOOKUP($A40,'Return Data'!$B$7:$R$1700,11,0)</f>
        <v>5.2135999999999996</v>
      </c>
      <c r="Q40" s="66">
        <f t="shared" si="18"/>
        <v>11</v>
      </c>
      <c r="R40" s="65">
        <f>VLOOKUP($A40,'Return Data'!$B$7:$R$1700,12,0)</f>
        <v>5.3375000000000004</v>
      </c>
      <c r="S40" s="66">
        <f t="shared" si="19"/>
        <v>7</v>
      </c>
      <c r="T40" s="65">
        <f>VLOOKUP($A40,'Return Data'!$B$7:$R$1700,13,0)</f>
        <v>5.5804999999999998</v>
      </c>
      <c r="U40" s="66">
        <f t="shared" si="20"/>
        <v>10</v>
      </c>
      <c r="V40" s="65">
        <f>VLOOKUP($A40,'Return Data'!$B$7:$R$1700,17,0)</f>
        <v>6.5941999999999998</v>
      </c>
      <c r="W40" s="66">
        <f t="shared" si="21"/>
        <v>8</v>
      </c>
      <c r="X40" s="65">
        <f>VLOOKUP($A40,'Return Data'!$B$7:$R$1700,14,0)</f>
        <v>6.7350000000000003</v>
      </c>
      <c r="Y40" s="66">
        <f t="shared" si="22"/>
        <v>8</v>
      </c>
      <c r="Z40" s="65">
        <f>VLOOKUP($A40,'Return Data'!$B$7:$R$1700,16,0)</f>
        <v>7.7454999999999998</v>
      </c>
      <c r="AA40" s="67">
        <f t="shared" si="23"/>
        <v>8</v>
      </c>
    </row>
    <row r="41" spans="1:27" x14ac:dyDescent="0.3">
      <c r="A41" s="63" t="s">
        <v>151</v>
      </c>
      <c r="B41" s="64">
        <f>VLOOKUP($A41,'Return Data'!$B$7:$R$1700,3,0)</f>
        <v>44026</v>
      </c>
      <c r="C41" s="65">
        <f>VLOOKUP($A41,'Return Data'!$B$7:$R$1700,4,0)</f>
        <v>2843.7975999999999</v>
      </c>
      <c r="D41" s="65">
        <f>VLOOKUP($A41,'Return Data'!$B$7:$R$1700,5,0)</f>
        <v>3.0785999999999998</v>
      </c>
      <c r="E41" s="66">
        <f t="shared" si="12"/>
        <v>27</v>
      </c>
      <c r="F41" s="65">
        <f>VLOOKUP($A41,'Return Data'!$B$7:$R$1700,6,0)</f>
        <v>3.0297999999999998</v>
      </c>
      <c r="G41" s="66">
        <f t="shared" si="13"/>
        <v>31</v>
      </c>
      <c r="H41" s="65">
        <f>VLOOKUP($A41,'Return Data'!$B$7:$R$1700,7,0)</f>
        <v>3.1976</v>
      </c>
      <c r="I41" s="66">
        <f t="shared" si="14"/>
        <v>29</v>
      </c>
      <c r="J41" s="65">
        <f>VLOOKUP($A41,'Return Data'!$B$7:$R$1700,8,0)</f>
        <v>3.0912000000000002</v>
      </c>
      <c r="K41" s="66">
        <f t="shared" si="15"/>
        <v>30</v>
      </c>
      <c r="L41" s="65">
        <f>VLOOKUP($A41,'Return Data'!$B$7:$R$1700,9,0)</f>
        <v>3.2107000000000001</v>
      </c>
      <c r="M41" s="66">
        <f t="shared" si="16"/>
        <v>30</v>
      </c>
      <c r="N41" s="65">
        <f>VLOOKUP($A41,'Return Data'!$B$7:$R$1700,10,0)</f>
        <v>3.7126000000000001</v>
      </c>
      <c r="O41" s="66">
        <f t="shared" si="17"/>
        <v>29</v>
      </c>
      <c r="P41" s="65">
        <f>VLOOKUP($A41,'Return Data'!$B$7:$R$1700,11,0)</f>
        <v>4.3669000000000002</v>
      </c>
      <c r="Q41" s="66">
        <f t="shared" si="18"/>
        <v>30</v>
      </c>
      <c r="R41" s="65">
        <f>VLOOKUP($A41,'Return Data'!$B$7:$R$1700,12,0)</f>
        <v>4.6131000000000002</v>
      </c>
      <c r="S41" s="66">
        <f t="shared" si="19"/>
        <v>30</v>
      </c>
      <c r="T41" s="65">
        <f>VLOOKUP($A41,'Return Data'!$B$7:$R$1700,13,0)</f>
        <v>4.9080000000000004</v>
      </c>
      <c r="U41" s="66">
        <f t="shared" si="20"/>
        <v>31</v>
      </c>
      <c r="V41" s="65">
        <f>VLOOKUP($A41,'Return Data'!$B$7:$R$1700,17,0)</f>
        <v>1.3968</v>
      </c>
      <c r="W41" s="66">
        <f t="shared" si="21"/>
        <v>36</v>
      </c>
      <c r="X41" s="65">
        <f>VLOOKUP($A41,'Return Data'!$B$7:$R$1700,14,0)</f>
        <v>3.2523</v>
      </c>
      <c r="Y41" s="66">
        <f t="shared" si="22"/>
        <v>35</v>
      </c>
      <c r="Z41" s="65">
        <f>VLOOKUP($A41,'Return Data'!$B$7:$R$1700,16,0)</f>
        <v>6.3573000000000004</v>
      </c>
      <c r="AA41" s="67">
        <f t="shared" si="23"/>
        <v>35</v>
      </c>
    </row>
    <row r="42" spans="1:27" x14ac:dyDescent="0.3">
      <c r="A42" s="63" t="s">
        <v>152</v>
      </c>
      <c r="B42" s="64">
        <f>VLOOKUP($A42,'Return Data'!$B$7:$R$1700,3,0)</f>
        <v>44026</v>
      </c>
      <c r="C42" s="65">
        <f>VLOOKUP($A42,'Return Data'!$B$7:$R$1700,4,0)</f>
        <v>31.8415</v>
      </c>
      <c r="D42" s="65">
        <f>VLOOKUP($A42,'Return Data'!$B$7:$R$1700,5,0)</f>
        <v>5.9617000000000004</v>
      </c>
      <c r="E42" s="66">
        <f t="shared" si="12"/>
        <v>1</v>
      </c>
      <c r="F42" s="65">
        <f>VLOOKUP($A42,'Return Data'!$B$7:$R$1700,6,0)</f>
        <v>5.649</v>
      </c>
      <c r="G42" s="66">
        <f t="shared" si="13"/>
        <v>1</v>
      </c>
      <c r="H42" s="65">
        <f>VLOOKUP($A42,'Return Data'!$B$7:$R$1700,7,0)</f>
        <v>5.7706</v>
      </c>
      <c r="I42" s="66">
        <f t="shared" si="14"/>
        <v>1</v>
      </c>
      <c r="J42" s="65">
        <f>VLOOKUP($A42,'Return Data'!$B$7:$R$1700,8,0)</f>
        <v>5.5057</v>
      </c>
      <c r="K42" s="66">
        <f t="shared" si="15"/>
        <v>1</v>
      </c>
      <c r="L42" s="65">
        <f>VLOOKUP($A42,'Return Data'!$B$7:$R$1700,9,0)</f>
        <v>4.9992000000000001</v>
      </c>
      <c r="M42" s="66">
        <f t="shared" si="16"/>
        <v>1</v>
      </c>
      <c r="N42" s="65">
        <f>VLOOKUP($A42,'Return Data'!$B$7:$R$1700,10,0)</f>
        <v>4.8987999999999996</v>
      </c>
      <c r="O42" s="66">
        <f t="shared" si="17"/>
        <v>1</v>
      </c>
      <c r="P42" s="65">
        <f>VLOOKUP($A42,'Return Data'!$B$7:$R$1700,11,0)</f>
        <v>5.5670000000000002</v>
      </c>
      <c r="Q42" s="66">
        <f t="shared" si="18"/>
        <v>1</v>
      </c>
      <c r="R42" s="65">
        <f>VLOOKUP($A42,'Return Data'!$B$7:$R$1700,12,0)</f>
        <v>5.9248000000000003</v>
      </c>
      <c r="S42" s="66">
        <f t="shared" si="19"/>
        <v>1</v>
      </c>
      <c r="T42" s="65">
        <f>VLOOKUP($A42,'Return Data'!$B$7:$R$1700,13,0)</f>
        <v>6.3014999999999999</v>
      </c>
      <c r="U42" s="66">
        <f t="shared" si="20"/>
        <v>1</v>
      </c>
      <c r="V42" s="65">
        <f>VLOOKUP($A42,'Return Data'!$B$7:$R$1700,17,0)</f>
        <v>7.0434000000000001</v>
      </c>
      <c r="W42" s="66">
        <f t="shared" si="21"/>
        <v>1</v>
      </c>
      <c r="X42" s="65">
        <f>VLOOKUP($A42,'Return Data'!$B$7:$R$1700,14,0)</f>
        <v>6.9676</v>
      </c>
      <c r="Y42" s="66">
        <f t="shared" si="22"/>
        <v>1</v>
      </c>
      <c r="Z42" s="65">
        <f>VLOOKUP($A42,'Return Data'!$B$7:$R$1700,16,0)</f>
        <v>8.0978999999999992</v>
      </c>
      <c r="AA42" s="67">
        <f t="shared" si="23"/>
        <v>1</v>
      </c>
    </row>
    <row r="43" spans="1:27" x14ac:dyDescent="0.3">
      <c r="A43" s="63" t="s">
        <v>153</v>
      </c>
      <c r="B43" s="64">
        <f>VLOOKUP($A43,'Return Data'!$B$7:$R$1700,3,0)</f>
        <v>44026</v>
      </c>
      <c r="C43" s="65">
        <f>VLOOKUP($A43,'Return Data'!$B$7:$R$1700,4,0)</f>
        <v>27.1921</v>
      </c>
      <c r="D43" s="65">
        <f>VLOOKUP($A43,'Return Data'!$B$7:$R$1700,5,0)</f>
        <v>2.5506000000000002</v>
      </c>
      <c r="E43" s="66">
        <f t="shared" si="12"/>
        <v>39</v>
      </c>
      <c r="F43" s="65">
        <f>VLOOKUP($A43,'Return Data'!$B$7:$R$1700,6,0)</f>
        <v>2.8195000000000001</v>
      </c>
      <c r="G43" s="66">
        <f t="shared" si="13"/>
        <v>37</v>
      </c>
      <c r="H43" s="65">
        <f>VLOOKUP($A43,'Return Data'!$B$7:$R$1700,7,0)</f>
        <v>2.8588</v>
      </c>
      <c r="I43" s="66">
        <f t="shared" si="14"/>
        <v>40</v>
      </c>
      <c r="J43" s="65">
        <f>VLOOKUP($A43,'Return Data'!$B$7:$R$1700,8,0)</f>
        <v>2.7162000000000002</v>
      </c>
      <c r="K43" s="66">
        <f t="shared" si="15"/>
        <v>40</v>
      </c>
      <c r="L43" s="65">
        <f>VLOOKUP($A43,'Return Data'!$B$7:$R$1700,9,0)</f>
        <v>3.1625999999999999</v>
      </c>
      <c r="M43" s="66">
        <f t="shared" si="16"/>
        <v>34</v>
      </c>
      <c r="N43" s="65">
        <f>VLOOKUP($A43,'Return Data'!$B$7:$R$1700,10,0)</f>
        <v>3.3361000000000001</v>
      </c>
      <c r="O43" s="66">
        <f t="shared" si="17"/>
        <v>39</v>
      </c>
      <c r="P43" s="65">
        <f>VLOOKUP($A43,'Return Data'!$B$7:$R$1700,11,0)</f>
        <v>4.1078999999999999</v>
      </c>
      <c r="Q43" s="66">
        <f t="shared" si="18"/>
        <v>34</v>
      </c>
      <c r="R43" s="65">
        <f>VLOOKUP($A43,'Return Data'!$B$7:$R$1700,12,0)</f>
        <v>4.3752000000000004</v>
      </c>
      <c r="S43" s="66">
        <f t="shared" si="19"/>
        <v>35</v>
      </c>
      <c r="T43" s="65">
        <f>VLOOKUP($A43,'Return Data'!$B$7:$R$1700,13,0)</f>
        <v>4.7312000000000003</v>
      </c>
      <c r="U43" s="66">
        <f t="shared" si="20"/>
        <v>35</v>
      </c>
      <c r="V43" s="65">
        <f>VLOOKUP($A43,'Return Data'!$B$7:$R$1700,17,0)</f>
        <v>5.7361000000000004</v>
      </c>
      <c r="W43" s="66">
        <f t="shared" si="21"/>
        <v>31</v>
      </c>
      <c r="X43" s="65">
        <f>VLOOKUP($A43,'Return Data'!$B$7:$R$1700,14,0)</f>
        <v>5.8895</v>
      </c>
      <c r="Y43" s="66">
        <f t="shared" si="22"/>
        <v>32</v>
      </c>
      <c r="Z43" s="65">
        <f>VLOOKUP($A43,'Return Data'!$B$7:$R$1700,16,0)</f>
        <v>7.2567000000000004</v>
      </c>
      <c r="AA43" s="67">
        <f t="shared" si="23"/>
        <v>30</v>
      </c>
    </row>
    <row r="44" spans="1:27" x14ac:dyDescent="0.3">
      <c r="A44" s="63" t="s">
        <v>156</v>
      </c>
      <c r="B44" s="64">
        <f>VLOOKUP($A44,'Return Data'!$B$7:$R$1700,3,0)</f>
        <v>44026</v>
      </c>
      <c r="C44" s="65">
        <f>VLOOKUP($A44,'Return Data'!$B$7:$R$1700,4,0)</f>
        <v>3149.2001</v>
      </c>
      <c r="D44" s="65">
        <f>VLOOKUP($A44,'Return Data'!$B$7:$R$1700,5,0)</f>
        <v>3.1099000000000001</v>
      </c>
      <c r="E44" s="66">
        <f t="shared" si="12"/>
        <v>23</v>
      </c>
      <c r="F44" s="65">
        <f>VLOOKUP($A44,'Return Data'!$B$7:$R$1700,6,0)</f>
        <v>3.1507000000000001</v>
      </c>
      <c r="G44" s="66">
        <f t="shared" si="13"/>
        <v>23</v>
      </c>
      <c r="H44" s="65">
        <f>VLOOKUP($A44,'Return Data'!$B$7:$R$1700,7,0)</f>
        <v>3.3222</v>
      </c>
      <c r="I44" s="66">
        <f t="shared" si="14"/>
        <v>16</v>
      </c>
      <c r="J44" s="65">
        <f>VLOOKUP($A44,'Return Data'!$B$7:$R$1700,8,0)</f>
        <v>3.2149999999999999</v>
      </c>
      <c r="K44" s="66">
        <f t="shared" si="15"/>
        <v>22</v>
      </c>
      <c r="L44" s="65">
        <f>VLOOKUP($A44,'Return Data'!$B$7:$R$1700,9,0)</f>
        <v>3.7759999999999998</v>
      </c>
      <c r="M44" s="66">
        <f t="shared" si="16"/>
        <v>12</v>
      </c>
      <c r="N44" s="65">
        <f>VLOOKUP($A44,'Return Data'!$B$7:$R$1700,10,0)</f>
        <v>4.4314999999999998</v>
      </c>
      <c r="O44" s="66">
        <f t="shared" si="17"/>
        <v>15</v>
      </c>
      <c r="P44" s="65">
        <f>VLOOKUP($A44,'Return Data'!$B$7:$R$1700,11,0)</f>
        <v>5.0823</v>
      </c>
      <c r="Q44" s="66">
        <f t="shared" si="18"/>
        <v>16</v>
      </c>
      <c r="R44" s="65">
        <f>VLOOKUP($A44,'Return Data'!$B$7:$R$1700,12,0)</f>
        <v>5.1531000000000002</v>
      </c>
      <c r="S44" s="66">
        <f t="shared" si="19"/>
        <v>17</v>
      </c>
      <c r="T44" s="65">
        <f>VLOOKUP($A44,'Return Data'!$B$7:$R$1700,13,0)</f>
        <v>5.4223999999999997</v>
      </c>
      <c r="U44" s="66">
        <f t="shared" si="20"/>
        <v>18</v>
      </c>
      <c r="V44" s="65">
        <f>VLOOKUP($A44,'Return Data'!$B$7:$R$1700,17,0)</f>
        <v>6.4161999999999999</v>
      </c>
      <c r="W44" s="66">
        <f t="shared" si="21"/>
        <v>21</v>
      </c>
      <c r="X44" s="65">
        <f>VLOOKUP($A44,'Return Data'!$B$7:$R$1700,14,0)</f>
        <v>6.5891999999999999</v>
      </c>
      <c r="Y44" s="66">
        <f t="shared" si="22"/>
        <v>23</v>
      </c>
      <c r="Z44" s="65">
        <f>VLOOKUP($A44,'Return Data'!$B$7:$R$1700,16,0)</f>
        <v>7.6574999999999998</v>
      </c>
      <c r="AA44" s="67">
        <f t="shared" si="23"/>
        <v>25</v>
      </c>
    </row>
    <row r="45" spans="1:27" x14ac:dyDescent="0.3">
      <c r="A45" s="63" t="s">
        <v>157</v>
      </c>
      <c r="B45" s="64">
        <f>VLOOKUP($A45,'Return Data'!$B$7:$R$1700,3,0)</f>
        <v>44026</v>
      </c>
      <c r="C45" s="65">
        <f>VLOOKUP($A45,'Return Data'!$B$7:$R$1700,4,0)</f>
        <v>42.397599999999997</v>
      </c>
      <c r="D45" s="65">
        <f>VLOOKUP($A45,'Return Data'!$B$7:$R$1700,5,0)</f>
        <v>3.0994999999999999</v>
      </c>
      <c r="E45" s="66">
        <f t="shared" si="12"/>
        <v>25</v>
      </c>
      <c r="F45" s="65">
        <f>VLOOKUP($A45,'Return Data'!$B$7:$R$1700,6,0)</f>
        <v>3.1861999999999999</v>
      </c>
      <c r="G45" s="66">
        <f t="shared" si="13"/>
        <v>19</v>
      </c>
      <c r="H45" s="65">
        <f>VLOOKUP($A45,'Return Data'!$B$7:$R$1700,7,0)</f>
        <v>3.335</v>
      </c>
      <c r="I45" s="66">
        <f t="shared" si="14"/>
        <v>15</v>
      </c>
      <c r="J45" s="65">
        <f>VLOOKUP($A45,'Return Data'!$B$7:$R$1700,8,0)</f>
        <v>3.1522000000000001</v>
      </c>
      <c r="K45" s="66">
        <f t="shared" si="15"/>
        <v>27</v>
      </c>
      <c r="L45" s="65">
        <f>VLOOKUP($A45,'Return Data'!$B$7:$R$1700,9,0)</f>
        <v>3.5573000000000001</v>
      </c>
      <c r="M45" s="66">
        <f t="shared" si="16"/>
        <v>22</v>
      </c>
      <c r="N45" s="65">
        <f>VLOOKUP($A45,'Return Data'!$B$7:$R$1700,10,0)</f>
        <v>4.4005000000000001</v>
      </c>
      <c r="O45" s="66">
        <f t="shared" si="17"/>
        <v>17</v>
      </c>
      <c r="P45" s="65">
        <f>VLOOKUP($A45,'Return Data'!$B$7:$R$1700,11,0)</f>
        <v>4.9790000000000001</v>
      </c>
      <c r="Q45" s="66">
        <f t="shared" si="18"/>
        <v>22</v>
      </c>
      <c r="R45" s="65">
        <f>VLOOKUP($A45,'Return Data'!$B$7:$R$1700,12,0)</f>
        <v>5.1273</v>
      </c>
      <c r="S45" s="66">
        <f t="shared" si="19"/>
        <v>21</v>
      </c>
      <c r="T45" s="65">
        <f>VLOOKUP($A45,'Return Data'!$B$7:$R$1700,13,0)</f>
        <v>5.4188000000000001</v>
      </c>
      <c r="U45" s="66">
        <f t="shared" si="20"/>
        <v>19</v>
      </c>
      <c r="V45" s="65">
        <f>VLOOKUP($A45,'Return Data'!$B$7:$R$1700,17,0)</f>
        <v>6.4733999999999998</v>
      </c>
      <c r="W45" s="66">
        <f t="shared" si="21"/>
        <v>16</v>
      </c>
      <c r="X45" s="65">
        <f>VLOOKUP($A45,'Return Data'!$B$7:$R$1700,14,0)</f>
        <v>6.6466000000000003</v>
      </c>
      <c r="Y45" s="66">
        <f t="shared" si="22"/>
        <v>17</v>
      </c>
      <c r="Z45" s="65">
        <f>VLOOKUP($A45,'Return Data'!$B$7:$R$1700,16,0)</f>
        <v>7.7100999999999997</v>
      </c>
      <c r="AA45" s="67">
        <f t="shared" si="23"/>
        <v>15</v>
      </c>
    </row>
    <row r="46" spans="1:27" x14ac:dyDescent="0.3">
      <c r="A46" s="63" t="s">
        <v>158</v>
      </c>
      <c r="B46" s="64">
        <f>VLOOKUP($A46,'Return Data'!$B$7:$R$1700,3,0)</f>
        <v>44026</v>
      </c>
      <c r="C46" s="65">
        <f>VLOOKUP($A46,'Return Data'!$B$7:$R$1700,4,0)</f>
        <v>3174.2534999999998</v>
      </c>
      <c r="D46" s="65">
        <f>VLOOKUP($A46,'Return Data'!$B$7:$R$1700,5,0)</f>
        <v>2.8323999999999998</v>
      </c>
      <c r="E46" s="66">
        <f t="shared" si="12"/>
        <v>35</v>
      </c>
      <c r="F46" s="65">
        <f>VLOOKUP($A46,'Return Data'!$B$7:$R$1700,6,0)</f>
        <v>3.1215999999999999</v>
      </c>
      <c r="G46" s="66">
        <f t="shared" si="13"/>
        <v>24</v>
      </c>
      <c r="H46" s="65">
        <f>VLOOKUP($A46,'Return Data'!$B$7:$R$1700,7,0)</f>
        <v>3.3815</v>
      </c>
      <c r="I46" s="66">
        <f t="shared" si="14"/>
        <v>13</v>
      </c>
      <c r="J46" s="65">
        <f>VLOOKUP($A46,'Return Data'!$B$7:$R$1700,8,0)</f>
        <v>3.2342</v>
      </c>
      <c r="K46" s="66">
        <f t="shared" si="15"/>
        <v>19</v>
      </c>
      <c r="L46" s="65">
        <f>VLOOKUP($A46,'Return Data'!$B$7:$R$1700,9,0)</f>
        <v>3.7296</v>
      </c>
      <c r="M46" s="66">
        <f t="shared" si="16"/>
        <v>13</v>
      </c>
      <c r="N46" s="65">
        <f>VLOOKUP($A46,'Return Data'!$B$7:$R$1700,10,0)</f>
        <v>4.5683999999999996</v>
      </c>
      <c r="O46" s="66">
        <f t="shared" si="17"/>
        <v>8</v>
      </c>
      <c r="P46" s="65">
        <f>VLOOKUP($A46,'Return Data'!$B$7:$R$1700,11,0)</f>
        <v>5.3516000000000004</v>
      </c>
      <c r="Q46" s="66">
        <f t="shared" si="18"/>
        <v>4</v>
      </c>
      <c r="R46" s="65">
        <f>VLOOKUP($A46,'Return Data'!$B$7:$R$1700,12,0)</f>
        <v>5.3715000000000002</v>
      </c>
      <c r="S46" s="66">
        <f t="shared" si="19"/>
        <v>5</v>
      </c>
      <c r="T46" s="65">
        <f>VLOOKUP($A46,'Return Data'!$B$7:$R$1700,13,0)</f>
        <v>5.5982000000000003</v>
      </c>
      <c r="U46" s="66">
        <f t="shared" si="20"/>
        <v>8</v>
      </c>
      <c r="V46" s="65">
        <f>VLOOKUP($A46,'Return Data'!$B$7:$R$1700,17,0)</f>
        <v>6.5523999999999996</v>
      </c>
      <c r="W46" s="66">
        <f t="shared" si="21"/>
        <v>9</v>
      </c>
      <c r="X46" s="65">
        <f>VLOOKUP($A46,'Return Data'!$B$7:$R$1700,14,0)</f>
        <v>6.7104999999999997</v>
      </c>
      <c r="Y46" s="66">
        <f t="shared" si="22"/>
        <v>9</v>
      </c>
      <c r="Z46" s="65">
        <f>VLOOKUP($A46,'Return Data'!$B$7:$R$1700,16,0)</f>
        <v>7.7712000000000003</v>
      </c>
      <c r="AA46" s="67">
        <f t="shared" si="23"/>
        <v>5</v>
      </c>
    </row>
    <row r="47" spans="1:27" x14ac:dyDescent="0.3">
      <c r="A47" s="63" t="s">
        <v>159</v>
      </c>
      <c r="B47" s="64">
        <f>VLOOKUP($A47,'Return Data'!$B$7:$R$1700,3,0)</f>
        <v>44026</v>
      </c>
      <c r="C47" s="65">
        <f>VLOOKUP($A47,'Return Data'!$B$7:$R$1700,4,0)</f>
        <v>1974.7677000000001</v>
      </c>
      <c r="D47" s="65">
        <f>VLOOKUP($A47,'Return Data'!$B$7:$R$1700,5,0)</f>
        <v>2.4695</v>
      </c>
      <c r="E47" s="66">
        <f t="shared" si="12"/>
        <v>40</v>
      </c>
      <c r="F47" s="65">
        <f>VLOOKUP($A47,'Return Data'!$B$7:$R$1700,6,0)</f>
        <v>2.5324</v>
      </c>
      <c r="G47" s="66">
        <f t="shared" si="13"/>
        <v>42</v>
      </c>
      <c r="H47" s="65">
        <f>VLOOKUP($A47,'Return Data'!$B$7:$R$1700,7,0)</f>
        <v>2.6175000000000002</v>
      </c>
      <c r="I47" s="66">
        <f t="shared" si="14"/>
        <v>42</v>
      </c>
      <c r="J47" s="65">
        <f>VLOOKUP($A47,'Return Data'!$B$7:$R$1700,8,0)</f>
        <v>2.6884999999999999</v>
      </c>
      <c r="K47" s="66">
        <f t="shared" si="15"/>
        <v>41</v>
      </c>
      <c r="L47" s="65">
        <f>VLOOKUP($A47,'Return Data'!$B$7:$R$1700,9,0)</f>
        <v>2.5790999999999999</v>
      </c>
      <c r="M47" s="66">
        <f t="shared" si="16"/>
        <v>42</v>
      </c>
      <c r="N47" s="65">
        <f>VLOOKUP($A47,'Return Data'!$B$7:$R$1700,10,0)</f>
        <v>2.6189</v>
      </c>
      <c r="O47" s="66">
        <f t="shared" si="17"/>
        <v>43</v>
      </c>
      <c r="P47" s="65">
        <f>VLOOKUP($A47,'Return Data'!$B$7:$R$1700,11,0)</f>
        <v>3.1817000000000002</v>
      </c>
      <c r="Q47" s="66">
        <f t="shared" si="18"/>
        <v>39</v>
      </c>
      <c r="R47" s="65">
        <f>VLOOKUP($A47,'Return Data'!$B$7:$R$1700,12,0)</f>
        <v>3.5855000000000001</v>
      </c>
      <c r="S47" s="66">
        <f t="shared" si="19"/>
        <v>39</v>
      </c>
      <c r="T47" s="65">
        <f>VLOOKUP($A47,'Return Data'!$B$7:$R$1700,13,0)</f>
        <v>3.9315000000000002</v>
      </c>
      <c r="U47" s="66">
        <f t="shared" si="20"/>
        <v>39</v>
      </c>
      <c r="V47" s="65">
        <f>VLOOKUP($A47,'Return Data'!$B$7:$R$1700,17,0)</f>
        <v>4.9146999999999998</v>
      </c>
      <c r="W47" s="66">
        <f t="shared" si="21"/>
        <v>34</v>
      </c>
      <c r="X47" s="65">
        <f>VLOOKUP($A47,'Return Data'!$B$7:$R$1700,14,0)</f>
        <v>5.8869999999999996</v>
      </c>
      <c r="Y47" s="66">
        <f t="shared" si="22"/>
        <v>33</v>
      </c>
      <c r="Z47" s="65">
        <f>VLOOKUP($A47,'Return Data'!$B$7:$R$1700,16,0)</f>
        <v>6.3783000000000003</v>
      </c>
      <c r="AA47" s="67">
        <f t="shared" si="23"/>
        <v>34</v>
      </c>
    </row>
    <row r="48" spans="1:27" x14ac:dyDescent="0.3">
      <c r="A48" s="63" t="s">
        <v>160</v>
      </c>
      <c r="B48" s="64">
        <f>VLOOKUP($A48,'Return Data'!$B$7:$R$1700,3,0)</f>
        <v>44026</v>
      </c>
      <c r="C48" s="65">
        <f>VLOOKUP($A48,'Return Data'!$B$7:$R$1700,4,0)</f>
        <v>1936.8314</v>
      </c>
      <c r="D48" s="65">
        <f>VLOOKUP($A48,'Return Data'!$B$7:$R$1700,5,0)</f>
        <v>3.2888000000000002</v>
      </c>
      <c r="E48" s="66">
        <f t="shared" si="12"/>
        <v>11</v>
      </c>
      <c r="F48" s="65">
        <f>VLOOKUP($A48,'Return Data'!$B$7:$R$1700,6,0)</f>
        <v>3.2164999999999999</v>
      </c>
      <c r="G48" s="66">
        <f t="shared" si="13"/>
        <v>15</v>
      </c>
      <c r="H48" s="65">
        <f>VLOOKUP($A48,'Return Data'!$B$7:$R$1700,7,0)</f>
        <v>3.2984</v>
      </c>
      <c r="I48" s="66">
        <f t="shared" si="14"/>
        <v>18</v>
      </c>
      <c r="J48" s="65">
        <f>VLOOKUP($A48,'Return Data'!$B$7:$R$1700,8,0)</f>
        <v>3.1840000000000002</v>
      </c>
      <c r="K48" s="66">
        <f t="shared" si="15"/>
        <v>24</v>
      </c>
      <c r="L48" s="65">
        <f>VLOOKUP($A48,'Return Data'!$B$7:$R$1700,9,0)</f>
        <v>3.6337999999999999</v>
      </c>
      <c r="M48" s="66">
        <f t="shared" si="16"/>
        <v>17</v>
      </c>
      <c r="N48" s="65">
        <f>VLOOKUP($A48,'Return Data'!$B$7:$R$1700,10,0)</f>
        <v>4.5340999999999996</v>
      </c>
      <c r="O48" s="66">
        <f t="shared" si="17"/>
        <v>9</v>
      </c>
      <c r="P48" s="65">
        <f>VLOOKUP($A48,'Return Data'!$B$7:$R$1700,11,0)</f>
        <v>5.3247</v>
      </c>
      <c r="Q48" s="66">
        <f t="shared" si="18"/>
        <v>6</v>
      </c>
      <c r="R48" s="65">
        <f>VLOOKUP($A48,'Return Data'!$B$7:$R$1700,12,0)</f>
        <v>5.3277000000000001</v>
      </c>
      <c r="S48" s="66">
        <f t="shared" si="19"/>
        <v>9</v>
      </c>
      <c r="T48" s="65">
        <f>VLOOKUP($A48,'Return Data'!$B$7:$R$1700,13,0)</f>
        <v>5.5259</v>
      </c>
      <c r="U48" s="66">
        <f t="shared" si="20"/>
        <v>13</v>
      </c>
      <c r="V48" s="65">
        <f>VLOOKUP($A48,'Return Data'!$B$7:$R$1700,17,0)</f>
        <v>4.5711000000000004</v>
      </c>
      <c r="W48" s="66">
        <f t="shared" si="21"/>
        <v>35</v>
      </c>
      <c r="X48" s="65">
        <f>VLOOKUP($A48,'Return Data'!$B$7:$R$1700,14,0)</f>
        <v>5.3612000000000002</v>
      </c>
      <c r="Y48" s="66">
        <f t="shared" si="22"/>
        <v>34</v>
      </c>
      <c r="Z48" s="65">
        <f>VLOOKUP($A48,'Return Data'!$B$7:$R$1700,16,0)</f>
        <v>7.1501000000000001</v>
      </c>
      <c r="AA48" s="67">
        <f t="shared" si="23"/>
        <v>31</v>
      </c>
    </row>
    <row r="49" spans="1:27" x14ac:dyDescent="0.3">
      <c r="A49" s="63" t="s">
        <v>161</v>
      </c>
      <c r="B49" s="64">
        <f>VLOOKUP($A49,'Return Data'!$B$7:$R$1700,3,0)</f>
        <v>44026</v>
      </c>
      <c r="C49" s="65">
        <f>VLOOKUP($A49,'Return Data'!$B$7:$R$1700,4,0)</f>
        <v>3294.3281999999999</v>
      </c>
      <c r="D49" s="65">
        <f>VLOOKUP($A49,'Return Data'!$B$7:$R$1700,5,0)</f>
        <v>3.2488000000000001</v>
      </c>
      <c r="E49" s="66">
        <f t="shared" si="12"/>
        <v>15</v>
      </c>
      <c r="F49" s="65">
        <f>VLOOKUP($A49,'Return Data'!$B$7:$R$1700,6,0)</f>
        <v>3.2302</v>
      </c>
      <c r="G49" s="66">
        <f t="shared" si="13"/>
        <v>12</v>
      </c>
      <c r="H49" s="65">
        <f>VLOOKUP($A49,'Return Data'!$B$7:$R$1700,7,0)</f>
        <v>3.3677000000000001</v>
      </c>
      <c r="I49" s="66">
        <f t="shared" si="14"/>
        <v>14</v>
      </c>
      <c r="J49" s="65">
        <f>VLOOKUP($A49,'Return Data'!$B$7:$R$1700,8,0)</f>
        <v>3.3325999999999998</v>
      </c>
      <c r="K49" s="66">
        <f t="shared" si="15"/>
        <v>10</v>
      </c>
      <c r="L49" s="65">
        <f>VLOOKUP($A49,'Return Data'!$B$7:$R$1700,9,0)</f>
        <v>3.8203999999999998</v>
      </c>
      <c r="M49" s="66">
        <f t="shared" si="16"/>
        <v>10</v>
      </c>
      <c r="N49" s="65">
        <f>VLOOKUP($A49,'Return Data'!$B$7:$R$1700,10,0)</f>
        <v>4.4804000000000004</v>
      </c>
      <c r="O49" s="66">
        <f t="shared" si="17"/>
        <v>13</v>
      </c>
      <c r="P49" s="65">
        <f>VLOOKUP($A49,'Return Data'!$B$7:$R$1700,11,0)</f>
        <v>5.0887000000000002</v>
      </c>
      <c r="Q49" s="66">
        <f t="shared" si="18"/>
        <v>15</v>
      </c>
      <c r="R49" s="65">
        <f>VLOOKUP($A49,'Return Data'!$B$7:$R$1700,12,0)</f>
        <v>5.1666999999999996</v>
      </c>
      <c r="S49" s="66">
        <f t="shared" si="19"/>
        <v>15</v>
      </c>
      <c r="T49" s="65">
        <f>VLOOKUP($A49,'Return Data'!$B$7:$R$1700,13,0)</f>
        <v>5.4454000000000002</v>
      </c>
      <c r="U49" s="66">
        <f t="shared" si="20"/>
        <v>16</v>
      </c>
      <c r="V49" s="65">
        <f>VLOOKUP($A49,'Return Data'!$B$7:$R$1700,17,0)</f>
        <v>6.4930000000000003</v>
      </c>
      <c r="W49" s="66">
        <f t="shared" si="21"/>
        <v>15</v>
      </c>
      <c r="X49" s="65">
        <f>VLOOKUP($A49,'Return Data'!$B$7:$R$1700,14,0)</f>
        <v>6.6673</v>
      </c>
      <c r="Y49" s="66">
        <f t="shared" si="22"/>
        <v>15</v>
      </c>
      <c r="Z49" s="65">
        <f>VLOOKUP($A49,'Return Data'!$B$7:$R$1700,16,0)</f>
        <v>7.6932999999999998</v>
      </c>
      <c r="AA49" s="67">
        <f t="shared" si="23"/>
        <v>21</v>
      </c>
    </row>
    <row r="50" spans="1:27" x14ac:dyDescent="0.3">
      <c r="A50" s="63" t="s">
        <v>162</v>
      </c>
      <c r="B50" s="64">
        <f>VLOOKUP($A50,'Return Data'!$B$7:$R$1700,3,0)</f>
        <v>44026</v>
      </c>
      <c r="C50" s="65">
        <f>VLOOKUP($A50,'Return Data'!$B$7:$R$1700,4,0)</f>
        <v>1088.7729999999999</v>
      </c>
      <c r="D50" s="65">
        <f>VLOOKUP($A50,'Return Data'!$B$7:$R$1700,5,0)</f>
        <v>2.2831000000000001</v>
      </c>
      <c r="E50" s="66">
        <f t="shared" si="12"/>
        <v>43</v>
      </c>
      <c r="F50" s="65">
        <f>VLOOKUP($A50,'Return Data'!$B$7:$R$1700,6,0)</f>
        <v>2.6970000000000001</v>
      </c>
      <c r="G50" s="66">
        <f t="shared" si="13"/>
        <v>40</v>
      </c>
      <c r="H50" s="65">
        <f>VLOOKUP($A50,'Return Data'!$B$7:$R$1700,7,0)</f>
        <v>2.8683999999999998</v>
      </c>
      <c r="I50" s="66">
        <f t="shared" si="14"/>
        <v>39</v>
      </c>
      <c r="J50" s="65">
        <f>VLOOKUP($A50,'Return Data'!$B$7:$R$1700,8,0)</f>
        <v>2.6440999999999999</v>
      </c>
      <c r="K50" s="66">
        <f t="shared" si="15"/>
        <v>42</v>
      </c>
      <c r="L50" s="65">
        <f>VLOOKUP($A50,'Return Data'!$B$7:$R$1700,9,0)</f>
        <v>3.1011000000000002</v>
      </c>
      <c r="M50" s="66">
        <f t="shared" si="16"/>
        <v>38</v>
      </c>
      <c r="N50" s="65">
        <f>VLOOKUP($A50,'Return Data'!$B$7:$R$1700,10,0)</f>
        <v>3.5646</v>
      </c>
      <c r="O50" s="66">
        <f t="shared" si="17"/>
        <v>34</v>
      </c>
      <c r="P50" s="65">
        <f>VLOOKUP($A50,'Return Data'!$B$7:$R$1700,11,0)</f>
        <v>4.16</v>
      </c>
      <c r="Q50" s="66">
        <f t="shared" si="18"/>
        <v>33</v>
      </c>
      <c r="R50" s="65">
        <f>VLOOKUP($A50,'Return Data'!$B$7:$R$1700,12,0)</f>
        <v>4.5705</v>
      </c>
      <c r="S50" s="66">
        <f t="shared" si="19"/>
        <v>31</v>
      </c>
      <c r="T50" s="65">
        <f>VLOOKUP($A50,'Return Data'!$B$7:$R$1700,13,0)</f>
        <v>5.0571000000000002</v>
      </c>
      <c r="U50" s="66">
        <f t="shared" si="20"/>
        <v>30</v>
      </c>
      <c r="V50" s="65"/>
      <c r="W50" s="66"/>
      <c r="X50" s="65"/>
      <c r="Y50" s="66"/>
      <c r="Z50" s="65">
        <f>VLOOKUP($A50,'Return Data'!$B$7:$R$1700,16,0)</f>
        <v>5.8465999999999996</v>
      </c>
      <c r="AA50" s="67">
        <f t="shared" si="23"/>
        <v>36</v>
      </c>
    </row>
    <row r="51" spans="1:27" x14ac:dyDescent="0.3">
      <c r="A51" s="69"/>
      <c r="B51" s="70"/>
      <c r="C51" s="70"/>
      <c r="D51" s="71"/>
      <c r="E51" s="70"/>
      <c r="F51" s="71"/>
      <c r="G51" s="70"/>
      <c r="H51" s="71"/>
      <c r="I51" s="70"/>
      <c r="J51" s="71"/>
      <c r="K51" s="70"/>
      <c r="L51" s="71"/>
      <c r="M51" s="70"/>
      <c r="N51" s="71"/>
      <c r="O51" s="70"/>
      <c r="P51" s="71"/>
      <c r="Q51" s="70"/>
      <c r="R51" s="71"/>
      <c r="S51" s="70"/>
      <c r="T51" s="71"/>
      <c r="U51" s="70"/>
      <c r="V51" s="71"/>
      <c r="W51" s="70"/>
      <c r="X51" s="71"/>
      <c r="Y51" s="70"/>
      <c r="Z51" s="71"/>
      <c r="AA51" s="72"/>
    </row>
    <row r="52" spans="1:27" x14ac:dyDescent="0.3">
      <c r="A52" s="73" t="s">
        <v>27</v>
      </c>
      <c r="B52" s="74"/>
      <c r="C52" s="74"/>
      <c r="D52" s="75">
        <f>AVERAGE(D8:D50)</f>
        <v>3.158360465116278</v>
      </c>
      <c r="E52" s="74"/>
      <c r="F52" s="75">
        <f>AVERAGE(F8:F50)</f>
        <v>3.1786069767441858</v>
      </c>
      <c r="G52" s="74"/>
      <c r="H52" s="75">
        <f>AVERAGE(H8:H50)</f>
        <v>3.2824674418604647</v>
      </c>
      <c r="I52" s="74"/>
      <c r="J52" s="75">
        <f>AVERAGE(J8:J50)</f>
        <v>3.2159488372093028</v>
      </c>
      <c r="K52" s="74"/>
      <c r="L52" s="75">
        <f>AVERAGE(L8:L50)</f>
        <v>3.5018651162790708</v>
      </c>
      <c r="M52" s="74"/>
      <c r="N52" s="75">
        <f>AVERAGE(N8:N50)</f>
        <v>4.0716093023255819</v>
      </c>
      <c r="O52" s="74"/>
      <c r="P52" s="75">
        <f>AVERAGE(P8:P50)</f>
        <v>4.818887179487179</v>
      </c>
      <c r="Q52" s="74"/>
      <c r="R52" s="75">
        <f>AVERAGE(R8:R50)</f>
        <v>4.9801282051282048</v>
      </c>
      <c r="S52" s="74"/>
      <c r="T52" s="75">
        <f>AVERAGE(T8:T50)</f>
        <v>5.2791025641025637</v>
      </c>
      <c r="U52" s="74"/>
      <c r="V52" s="75">
        <f>AVERAGE(V8:V50)</f>
        <v>6.1743555555555556</v>
      </c>
      <c r="W52" s="74"/>
      <c r="X52" s="75">
        <f>AVERAGE(X8:X50)</f>
        <v>6.4596485714285716</v>
      </c>
      <c r="Y52" s="74"/>
      <c r="Z52" s="75">
        <f>AVERAGE(Z8:Z50)</f>
        <v>7.0727232558139557</v>
      </c>
      <c r="AA52" s="76"/>
    </row>
    <row r="53" spans="1:27" x14ac:dyDescent="0.3">
      <c r="A53" s="73" t="s">
        <v>28</v>
      </c>
      <c r="B53" s="74"/>
      <c r="C53" s="74"/>
      <c r="D53" s="75">
        <f>MIN(D8:D50)</f>
        <v>2.2831000000000001</v>
      </c>
      <c r="E53" s="74"/>
      <c r="F53" s="75">
        <f>MIN(F8:F50)</f>
        <v>1.8692</v>
      </c>
      <c r="G53" s="74"/>
      <c r="H53" s="75">
        <f>MIN(H8:H50)</f>
        <v>1.6022000000000001</v>
      </c>
      <c r="I53" s="74"/>
      <c r="J53" s="75">
        <f>MIN(J8:J50)</f>
        <v>2.0036999999999998</v>
      </c>
      <c r="K53" s="74"/>
      <c r="L53" s="75">
        <f>MIN(L8:L50)</f>
        <v>2.5278999999999998</v>
      </c>
      <c r="M53" s="74"/>
      <c r="N53" s="75">
        <f>MIN(N8:N50)</f>
        <v>2.6189</v>
      </c>
      <c r="O53" s="74"/>
      <c r="P53" s="75">
        <f>MIN(P8:P50)</f>
        <v>3.1817000000000002</v>
      </c>
      <c r="Q53" s="74"/>
      <c r="R53" s="75">
        <f>MIN(R8:R50)</f>
        <v>3.5855000000000001</v>
      </c>
      <c r="S53" s="74"/>
      <c r="T53" s="75">
        <f>MIN(T8:T50)</f>
        <v>3.9315000000000002</v>
      </c>
      <c r="U53" s="74"/>
      <c r="V53" s="75">
        <f>MIN(V8:V50)</f>
        <v>1.3968</v>
      </c>
      <c r="W53" s="74"/>
      <c r="X53" s="75">
        <f>MIN(X8:X50)</f>
        <v>3.2523</v>
      </c>
      <c r="Y53" s="74"/>
      <c r="Z53" s="75">
        <f>MIN(Z8:Z50)</f>
        <v>4.3470000000000004</v>
      </c>
      <c r="AA53" s="76"/>
    </row>
    <row r="54" spans="1:27" ht="15" thickBot="1" x14ac:dyDescent="0.35">
      <c r="A54" s="77" t="s">
        <v>29</v>
      </c>
      <c r="B54" s="78"/>
      <c r="C54" s="78"/>
      <c r="D54" s="79">
        <f>MAX(D8:D50)</f>
        <v>5.9617000000000004</v>
      </c>
      <c r="E54" s="78"/>
      <c r="F54" s="79">
        <f>MAX(F8:F50)</f>
        <v>5.649</v>
      </c>
      <c r="G54" s="78"/>
      <c r="H54" s="79">
        <f>MAX(H8:H50)</f>
        <v>5.7706</v>
      </c>
      <c r="I54" s="78"/>
      <c r="J54" s="79">
        <f>MAX(J8:J50)</f>
        <v>5.5057</v>
      </c>
      <c r="K54" s="78"/>
      <c r="L54" s="79">
        <f>MAX(L8:L50)</f>
        <v>4.9992000000000001</v>
      </c>
      <c r="M54" s="78"/>
      <c r="N54" s="79">
        <f>MAX(N8:N50)</f>
        <v>4.8987999999999996</v>
      </c>
      <c r="O54" s="78"/>
      <c r="P54" s="79">
        <f>MAX(P8:P50)</f>
        <v>5.5670000000000002</v>
      </c>
      <c r="Q54" s="78"/>
      <c r="R54" s="79">
        <f>MAX(R8:R50)</f>
        <v>5.9248000000000003</v>
      </c>
      <c r="S54" s="78"/>
      <c r="T54" s="79">
        <f>MAX(T8:T50)</f>
        <v>6.3014999999999999</v>
      </c>
      <c r="U54" s="78"/>
      <c r="V54" s="79">
        <f>MAX(V8:V50)</f>
        <v>7.0434000000000001</v>
      </c>
      <c r="W54" s="78"/>
      <c r="X54" s="79">
        <f>MAX(X8:X50)</f>
        <v>6.9676</v>
      </c>
      <c r="Y54" s="78"/>
      <c r="Z54" s="79">
        <f>MAX(Z8:Z50)</f>
        <v>8.0978999999999992</v>
      </c>
      <c r="AA54" s="80"/>
    </row>
    <row r="55" spans="1:27" x14ac:dyDescent="0.3">
      <c r="A55" s="112" t="s">
        <v>434</v>
      </c>
    </row>
    <row r="56" spans="1:27" x14ac:dyDescent="0.3">
      <c r="A56" s="14" t="s">
        <v>340</v>
      </c>
    </row>
  </sheetData>
  <sheetProtection algorithmName="SHA-512" hashValue="W9dkOvQUXp09eRFKYgG5Tb2SNITgZP7O9Q90xZiPX9NJXHP9IrManYNbxTVgJFvaacehq1bvQCpRUsjiorP+4g==" saltValue="6yCJ7q+Ij42g/VXfpXkKeg==" spinCount="100000" sheet="1" objects="1" scenarios="1"/>
  <mergeCells count="15">
    <mergeCell ref="Z5:AA5"/>
    <mergeCell ref="A2:A3"/>
    <mergeCell ref="R5:S5"/>
    <mergeCell ref="T5:U5"/>
    <mergeCell ref="X5:Y5"/>
    <mergeCell ref="L5:M5"/>
    <mergeCell ref="N5:O5"/>
    <mergeCell ref="P5:Q5"/>
    <mergeCell ref="D5:E5"/>
    <mergeCell ref="F5:G5"/>
    <mergeCell ref="H5:I5"/>
    <mergeCell ref="J5:K5"/>
    <mergeCell ref="B5:B6"/>
    <mergeCell ref="C5:C6"/>
    <mergeCell ref="V5:W5"/>
  </mergeCells>
  <hyperlinks>
    <hyperlink ref="A2" location="Index!A1" display="Back To Index" xr:uid="{00000000-0004-0000-0900-000000000000}"/>
  </hyperlinks>
  <pageMargins left="0.7" right="0.7" top="0.75" bottom="0.75" header="0.3" footer="0.3"/>
  <pageSetup paperSize="9"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AA51"/>
  <sheetViews>
    <sheetView showRowColHeaders="0" workbookViewId="0">
      <pane xSplit="1" ySplit="6" topLeftCell="B7" activePane="bottomRight" state="frozen"/>
      <selection activeCell="C18" sqref="C18"/>
      <selection pane="topRight" activeCell="C18" sqref="C18"/>
      <selection pane="bottomLeft" activeCell="C18" sqref="C18"/>
      <selection pane="bottomRight" activeCell="A2" sqref="A2:A3"/>
    </sheetView>
  </sheetViews>
  <sheetFormatPr defaultColWidth="9.109375" defaultRowHeight="14.4" x14ac:dyDescent="0.3"/>
  <cols>
    <col min="1" max="1" width="35.664062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bestFit="1" customWidth="1"/>
    <col min="13" max="13" width="5.33203125" style="3" bestFit="1"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20" width="11" style="3" bestFit="1" customWidth="1"/>
    <col min="21" max="21" width="5.33203125" style="3" bestFit="1" customWidth="1"/>
    <col min="22" max="22" width="11" style="3" customWidth="1"/>
    <col min="23" max="23" width="5.33203125" style="3" customWidth="1"/>
    <col min="24" max="24" width="11" style="3" bestFit="1" customWidth="1"/>
    <col min="25" max="25" width="5.33203125" style="3" bestFit="1" customWidth="1"/>
    <col min="26" max="26" width="11" style="3" bestFit="1" customWidth="1"/>
    <col min="27" max="27" width="5.33203125" style="3" bestFit="1" customWidth="1"/>
    <col min="28" max="16384" width="9.109375" style="3"/>
  </cols>
  <sheetData>
    <row r="1" spans="1:27" ht="15" thickBot="1" x14ac:dyDescent="0.35"/>
    <row r="2" spans="1:27" ht="15" customHeight="1" x14ac:dyDescent="0.3">
      <c r="A2" s="149" t="s">
        <v>347</v>
      </c>
    </row>
    <row r="3" spans="1:27" ht="15" customHeight="1" thickBot="1" x14ac:dyDescent="0.35">
      <c r="A3" s="150"/>
    </row>
    <row r="4" spans="1:27" ht="15" thickBot="1" x14ac:dyDescent="0.35"/>
    <row r="5" spans="1:27" s="4" customFormat="1" x14ac:dyDescent="0.3">
      <c r="A5" s="29" t="s">
        <v>350</v>
      </c>
      <c r="B5" s="147" t="s">
        <v>8</v>
      </c>
      <c r="C5" s="147" t="s">
        <v>9</v>
      </c>
      <c r="D5" s="153" t="s">
        <v>115</v>
      </c>
      <c r="E5" s="153"/>
      <c r="F5" s="153" t="s">
        <v>116</v>
      </c>
      <c r="G5" s="153"/>
      <c r="H5" s="153" t="s">
        <v>117</v>
      </c>
      <c r="I5" s="153"/>
      <c r="J5" s="153" t="s">
        <v>47</v>
      </c>
      <c r="K5" s="153"/>
      <c r="L5" s="153" t="s">
        <v>48</v>
      </c>
      <c r="M5" s="153"/>
      <c r="N5" s="153" t="s">
        <v>1</v>
      </c>
      <c r="O5" s="153"/>
      <c r="P5" s="153" t="s">
        <v>2</v>
      </c>
      <c r="Q5" s="153"/>
      <c r="R5" s="153" t="s">
        <v>3</v>
      </c>
      <c r="S5" s="153"/>
      <c r="T5" s="153" t="s">
        <v>4</v>
      </c>
      <c r="U5" s="153"/>
      <c r="V5" s="153" t="s">
        <v>382</v>
      </c>
      <c r="W5" s="153"/>
      <c r="X5" s="153" t="s">
        <v>5</v>
      </c>
      <c r="Y5" s="153"/>
      <c r="Z5" s="153" t="s">
        <v>46</v>
      </c>
      <c r="AA5" s="156"/>
    </row>
    <row r="6" spans="1:27" s="4" customFormat="1" x14ac:dyDescent="0.3">
      <c r="A6" s="17" t="s">
        <v>7</v>
      </c>
      <c r="B6" s="148"/>
      <c r="C6" s="148"/>
      <c r="D6" s="57" t="s">
        <v>0</v>
      </c>
      <c r="E6" s="57" t="s">
        <v>10</v>
      </c>
      <c r="F6" s="57" t="s">
        <v>0</v>
      </c>
      <c r="G6" s="57" t="s">
        <v>10</v>
      </c>
      <c r="H6" s="57" t="s">
        <v>0</v>
      </c>
      <c r="I6" s="57" t="s">
        <v>10</v>
      </c>
      <c r="J6" s="57" t="s">
        <v>0</v>
      </c>
      <c r="K6" s="57" t="s">
        <v>10</v>
      </c>
      <c r="L6" s="57" t="s">
        <v>0</v>
      </c>
      <c r="M6" s="57" t="s">
        <v>10</v>
      </c>
      <c r="N6" s="57" t="s">
        <v>0</v>
      </c>
      <c r="O6" s="57" t="s">
        <v>10</v>
      </c>
      <c r="P6" s="57" t="s">
        <v>0</v>
      </c>
      <c r="Q6" s="57" t="s">
        <v>10</v>
      </c>
      <c r="R6" s="57" t="s">
        <v>0</v>
      </c>
      <c r="S6" s="57" t="s">
        <v>10</v>
      </c>
      <c r="T6" s="57" t="s">
        <v>430</v>
      </c>
      <c r="U6" s="57" t="s">
        <v>10</v>
      </c>
      <c r="V6" s="57" t="s">
        <v>431</v>
      </c>
      <c r="W6" s="57" t="s">
        <v>10</v>
      </c>
      <c r="X6" s="57" t="s">
        <v>431</v>
      </c>
      <c r="Y6" s="57" t="s">
        <v>10</v>
      </c>
      <c r="Z6" s="57" t="s">
        <v>431</v>
      </c>
      <c r="AA6" s="18" t="s">
        <v>10</v>
      </c>
    </row>
    <row r="7" spans="1:27" x14ac:dyDescent="0.3">
      <c r="A7" s="21"/>
      <c r="B7" s="6"/>
      <c r="C7" s="7"/>
      <c r="D7" s="7"/>
      <c r="E7" s="8"/>
      <c r="F7" s="7"/>
      <c r="G7" s="8"/>
      <c r="H7" s="7"/>
      <c r="I7" s="8"/>
      <c r="J7" s="7"/>
      <c r="K7" s="8"/>
      <c r="L7" s="7"/>
      <c r="M7" s="8"/>
      <c r="N7" s="7"/>
      <c r="O7" s="8"/>
      <c r="P7" s="7"/>
      <c r="Q7" s="8"/>
      <c r="R7" s="7"/>
      <c r="S7" s="8"/>
      <c r="T7" s="7"/>
      <c r="U7" s="8"/>
      <c r="V7" s="7"/>
      <c r="W7" s="8"/>
      <c r="X7" s="7"/>
      <c r="Y7" s="8"/>
      <c r="Z7" s="7"/>
      <c r="AA7" s="22"/>
    </row>
    <row r="8" spans="1:27" x14ac:dyDescent="0.3">
      <c r="A8" s="63" t="s">
        <v>227</v>
      </c>
      <c r="B8" s="64">
        <f>VLOOKUP($A8,'Return Data'!$B$7:$R$1700,3,0)</f>
        <v>44026</v>
      </c>
      <c r="C8" s="65">
        <f>VLOOKUP($A8,'Return Data'!$B$7:$R$1700,4,0)</f>
        <v>322.07799999999997</v>
      </c>
      <c r="D8" s="65">
        <f>VLOOKUP($A8,'Return Data'!$B$7:$R$1700,5,0)</f>
        <v>3.6722000000000001</v>
      </c>
      <c r="E8" s="66">
        <f>RANK(D8,D$8:D$45,0)</f>
        <v>3</v>
      </c>
      <c r="F8" s="65">
        <f>VLOOKUP($A8,'Return Data'!$B$7:$R$1700,6,0)</f>
        <v>3.4611999999999998</v>
      </c>
      <c r="G8" s="66">
        <f>RANK(F8,F$8:F$45,0)</f>
        <v>5</v>
      </c>
      <c r="H8" s="65">
        <f>VLOOKUP($A8,'Return Data'!$B$7:$R$1700,7,0)</f>
        <v>3.6257000000000001</v>
      </c>
      <c r="I8" s="66">
        <f>RANK(H8,H$8:H$45,0)</f>
        <v>4</v>
      </c>
      <c r="J8" s="65">
        <f>VLOOKUP($A8,'Return Data'!$B$7:$R$1700,8,0)</f>
        <v>3.5583999999999998</v>
      </c>
      <c r="K8" s="66">
        <f>RANK(J8,J$8:J$45,0)</f>
        <v>4</v>
      </c>
      <c r="L8" s="65">
        <f>VLOOKUP($A8,'Return Data'!$B$7:$R$1700,9,0)</f>
        <v>4.0707000000000004</v>
      </c>
      <c r="M8" s="66">
        <f>RANK(L8,L$8:L$45,0)</f>
        <v>3</v>
      </c>
      <c r="N8" s="65">
        <f>VLOOKUP($A8,'Return Data'!$B$7:$R$1700,10,0)</f>
        <v>4.7121000000000004</v>
      </c>
      <c r="O8" s="66">
        <f>RANK(N8,N$8:N$45,0)</f>
        <v>1</v>
      </c>
      <c r="P8" s="65">
        <f>VLOOKUP($A8,'Return Data'!$B$7:$R$1700,11,0)</f>
        <v>5.1859999999999999</v>
      </c>
      <c r="Q8" s="66">
        <f>RANK(P8,P$8:P$45,0)</f>
        <v>6</v>
      </c>
      <c r="R8" s="65">
        <f>VLOOKUP($A8,'Return Data'!$B$7:$R$1700,12,0)</f>
        <v>5.2298</v>
      </c>
      <c r="S8" s="66">
        <f>RANK(R8,R$8:R$45,0)</f>
        <v>5</v>
      </c>
      <c r="T8" s="65">
        <f>VLOOKUP($A8,'Return Data'!$B$7:$R$1700,13,0)</f>
        <v>5.5190999999999999</v>
      </c>
      <c r="U8" s="66">
        <f>RANK(T8,T$8:T$45,0)</f>
        <v>3</v>
      </c>
      <c r="V8" s="65">
        <f>VLOOKUP($A8,'Return Data'!$B$7:$R$1700,17,0)</f>
        <v>6.4970999999999997</v>
      </c>
      <c r="W8" s="66">
        <f>RANK(V8,V$8:V$45,0)</f>
        <v>4</v>
      </c>
      <c r="X8" s="65">
        <f>VLOOKUP($A8,'Return Data'!$B$7:$R$1700,14,0)</f>
        <v>6.6520000000000001</v>
      </c>
      <c r="Y8" s="66">
        <f>RANK(X8,X$8:X$45,0)</f>
        <v>4</v>
      </c>
      <c r="Z8" s="65">
        <f>VLOOKUP($A8,'Return Data'!$B$7:$R$1700,16,0)</f>
        <v>7.4379</v>
      </c>
      <c r="AA8" s="67">
        <f>RANK(Z8,Z$8:Z$45,0)</f>
        <v>17</v>
      </c>
    </row>
    <row r="9" spans="1:27" x14ac:dyDescent="0.3">
      <c r="A9" s="63" t="s">
        <v>228</v>
      </c>
      <c r="B9" s="64">
        <f>VLOOKUP($A9,'Return Data'!$B$7:$R$1700,3,0)</f>
        <v>44026</v>
      </c>
      <c r="C9" s="65">
        <f>VLOOKUP($A9,'Return Data'!$B$7:$R$1700,4,0)</f>
        <v>2222.5632000000001</v>
      </c>
      <c r="D9" s="65">
        <f>VLOOKUP($A9,'Return Data'!$B$7:$R$1700,5,0)</f>
        <v>3.0859999999999999</v>
      </c>
      <c r="E9" s="66">
        <f t="shared" ref="E9:E45" si="0">RANK(D9,D$8:D$45,0)</f>
        <v>16</v>
      </c>
      <c r="F9" s="65">
        <f>VLOOKUP($A9,'Return Data'!$B$7:$R$1700,6,0)</f>
        <v>3.1715</v>
      </c>
      <c r="G9" s="66">
        <f t="shared" ref="G9:G45" si="1">RANK(F9,F$8:F$45,0)</f>
        <v>11</v>
      </c>
      <c r="H9" s="65">
        <f>VLOOKUP($A9,'Return Data'!$B$7:$R$1700,7,0)</f>
        <v>3.3845000000000001</v>
      </c>
      <c r="I9" s="66">
        <f t="shared" ref="I9:I45" si="2">RANK(H9,H$8:H$45,0)</f>
        <v>9</v>
      </c>
      <c r="J9" s="65">
        <f>VLOOKUP($A9,'Return Data'!$B$7:$R$1700,8,0)</f>
        <v>3.2307999999999999</v>
      </c>
      <c r="K9" s="66">
        <f t="shared" ref="K9:K45" si="3">RANK(J9,J$8:J$45,0)</f>
        <v>12</v>
      </c>
      <c r="L9" s="65">
        <f>VLOOKUP($A9,'Return Data'!$B$7:$R$1700,9,0)</f>
        <v>3.6301999999999999</v>
      </c>
      <c r="M9" s="66">
        <f t="shared" ref="M9:M45" si="4">RANK(L9,L$8:L$45,0)</f>
        <v>14</v>
      </c>
      <c r="N9" s="65">
        <f>VLOOKUP($A9,'Return Data'!$B$7:$R$1700,10,0)</f>
        <v>4.3936999999999999</v>
      </c>
      <c r="O9" s="66">
        <f t="shared" ref="O9:O45" si="5">RANK(N9,N$8:N$45,0)</f>
        <v>11</v>
      </c>
      <c r="P9" s="65">
        <f>VLOOKUP($A9,'Return Data'!$B$7:$R$1700,11,0)</f>
        <v>5.141</v>
      </c>
      <c r="Q9" s="66">
        <f t="shared" ref="Q9:Q45" si="6">RANK(P9,P$8:P$45,0)</f>
        <v>9</v>
      </c>
      <c r="R9" s="65">
        <f>VLOOKUP($A9,'Return Data'!$B$7:$R$1700,12,0)</f>
        <v>5.2156000000000002</v>
      </c>
      <c r="S9" s="66">
        <f t="shared" ref="S9:S45" si="7">RANK(R9,R$8:R$45,0)</f>
        <v>7</v>
      </c>
      <c r="T9" s="65">
        <f>VLOOKUP($A9,'Return Data'!$B$7:$R$1700,13,0)</f>
        <v>5.4753999999999996</v>
      </c>
      <c r="U9" s="66">
        <f t="shared" ref="U9:W45" si="8">RANK(T9,T$8:T$45,0)</f>
        <v>6</v>
      </c>
      <c r="V9" s="65">
        <f>VLOOKUP($A9,'Return Data'!$B$7:$R$1700,17,0)</f>
        <v>6.4696999999999996</v>
      </c>
      <c r="W9" s="66">
        <f t="shared" si="8"/>
        <v>7</v>
      </c>
      <c r="X9" s="65">
        <f>VLOOKUP($A9,'Return Data'!$B$7:$R$1700,14,0)</f>
        <v>6.6466000000000003</v>
      </c>
      <c r="Y9" s="66">
        <f t="shared" ref="Y9:Y44" si="9">RANK(X9,X$8:X$45,0)</f>
        <v>5</v>
      </c>
      <c r="Z9" s="65">
        <f>VLOOKUP($A9,'Return Data'!$B$7:$R$1700,16,0)</f>
        <v>7.6976000000000004</v>
      </c>
      <c r="AA9" s="67">
        <f t="shared" ref="AA9:AA45" si="10">RANK(Z9,Z$8:Z$45,0)</f>
        <v>7</v>
      </c>
    </row>
    <row r="10" spans="1:27" x14ac:dyDescent="0.3">
      <c r="A10" s="63" t="s">
        <v>229</v>
      </c>
      <c r="B10" s="64">
        <f>VLOOKUP($A10,'Return Data'!$B$7:$R$1700,3,0)</f>
        <v>44026</v>
      </c>
      <c r="C10" s="65">
        <f>VLOOKUP($A10,'Return Data'!$B$7:$R$1700,4,0)</f>
        <v>2298.7257</v>
      </c>
      <c r="D10" s="65">
        <f>VLOOKUP($A10,'Return Data'!$B$7:$R$1700,5,0)</f>
        <v>3.0710999999999999</v>
      </c>
      <c r="E10" s="66">
        <f t="shared" si="0"/>
        <v>20</v>
      </c>
      <c r="F10" s="65">
        <f>VLOOKUP($A10,'Return Data'!$B$7:$R$1700,6,0)</f>
        <v>2.9403000000000001</v>
      </c>
      <c r="G10" s="66">
        <f t="shared" si="1"/>
        <v>29</v>
      </c>
      <c r="H10" s="65">
        <f>VLOOKUP($A10,'Return Data'!$B$7:$R$1700,7,0)</f>
        <v>2.9902000000000002</v>
      </c>
      <c r="I10" s="66">
        <f t="shared" si="2"/>
        <v>31</v>
      </c>
      <c r="J10" s="65">
        <f>VLOOKUP($A10,'Return Data'!$B$7:$R$1700,8,0)</f>
        <v>2.9416000000000002</v>
      </c>
      <c r="K10" s="66">
        <f t="shared" si="3"/>
        <v>31</v>
      </c>
      <c r="L10" s="65">
        <f>VLOOKUP($A10,'Return Data'!$B$7:$R$1700,9,0)</f>
        <v>3.2113</v>
      </c>
      <c r="M10" s="66">
        <f t="shared" si="4"/>
        <v>26</v>
      </c>
      <c r="N10" s="65">
        <f>VLOOKUP($A10,'Return Data'!$B$7:$R$1700,10,0)</f>
        <v>3.6876000000000002</v>
      </c>
      <c r="O10" s="66">
        <f t="shared" si="5"/>
        <v>27</v>
      </c>
      <c r="P10" s="65">
        <f>VLOOKUP($A10,'Return Data'!$B$7:$R$1700,11,0)</f>
        <v>4.8863000000000003</v>
      </c>
      <c r="Q10" s="66">
        <f t="shared" si="6"/>
        <v>22</v>
      </c>
      <c r="R10" s="65">
        <f>VLOOKUP($A10,'Return Data'!$B$7:$R$1700,12,0)</f>
        <v>5.0483000000000002</v>
      </c>
      <c r="S10" s="66">
        <f t="shared" si="7"/>
        <v>17</v>
      </c>
      <c r="T10" s="65">
        <f>VLOOKUP($A10,'Return Data'!$B$7:$R$1700,13,0)</f>
        <v>5.3432000000000004</v>
      </c>
      <c r="U10" s="66">
        <f t="shared" si="8"/>
        <v>17</v>
      </c>
      <c r="V10" s="65">
        <f>VLOOKUP($A10,'Return Data'!$B$7:$R$1700,17,0)</f>
        <v>6.3982999999999999</v>
      </c>
      <c r="W10" s="66">
        <f t="shared" si="8"/>
        <v>13</v>
      </c>
      <c r="X10" s="65">
        <f>VLOOKUP($A10,'Return Data'!$B$7:$R$1700,14,0)</f>
        <v>6.5907999999999998</v>
      </c>
      <c r="Y10" s="66">
        <f t="shared" si="9"/>
        <v>11</v>
      </c>
      <c r="Z10" s="65">
        <f>VLOOKUP($A10,'Return Data'!$B$7:$R$1700,16,0)</f>
        <v>7.5444000000000004</v>
      </c>
      <c r="AA10" s="67">
        <f t="shared" si="10"/>
        <v>14</v>
      </c>
    </row>
    <row r="11" spans="1:27" x14ac:dyDescent="0.3">
      <c r="A11" s="63" t="s">
        <v>230</v>
      </c>
      <c r="B11" s="64">
        <f>VLOOKUP($A11,'Return Data'!$B$7:$R$1700,3,0)</f>
        <v>44026</v>
      </c>
      <c r="C11" s="65">
        <f>VLOOKUP($A11,'Return Data'!$B$7:$R$1700,4,0)</f>
        <v>3070.8669</v>
      </c>
      <c r="D11" s="65">
        <f>VLOOKUP($A11,'Return Data'!$B$7:$R$1700,5,0)</f>
        <v>3.1857000000000002</v>
      </c>
      <c r="E11" s="66">
        <f t="shared" si="0"/>
        <v>12</v>
      </c>
      <c r="F11" s="65">
        <f>VLOOKUP($A11,'Return Data'!$B$7:$R$1700,6,0)</f>
        <v>3.1225999999999998</v>
      </c>
      <c r="G11" s="66">
        <f t="shared" si="1"/>
        <v>17</v>
      </c>
      <c r="H11" s="65">
        <f>VLOOKUP($A11,'Return Data'!$B$7:$R$1700,7,0)</f>
        <v>3.1208999999999998</v>
      </c>
      <c r="I11" s="66">
        <f t="shared" si="2"/>
        <v>27</v>
      </c>
      <c r="J11" s="65">
        <f>VLOOKUP($A11,'Return Data'!$B$7:$R$1700,8,0)</f>
        <v>2.9943</v>
      </c>
      <c r="K11" s="66">
        <f t="shared" si="3"/>
        <v>28</v>
      </c>
      <c r="L11" s="65">
        <f>VLOOKUP($A11,'Return Data'!$B$7:$R$1700,9,0)</f>
        <v>3.1496</v>
      </c>
      <c r="M11" s="66">
        <f t="shared" si="4"/>
        <v>27</v>
      </c>
      <c r="N11" s="65">
        <f>VLOOKUP($A11,'Return Data'!$B$7:$R$1700,10,0)</f>
        <v>3.8464999999999998</v>
      </c>
      <c r="O11" s="66">
        <f t="shared" si="5"/>
        <v>26</v>
      </c>
      <c r="P11" s="65">
        <f>VLOOKUP($A11,'Return Data'!$B$7:$R$1700,11,0)</f>
        <v>4.8673999999999999</v>
      </c>
      <c r="Q11" s="66">
        <f t="shared" si="6"/>
        <v>23</v>
      </c>
      <c r="R11" s="65">
        <f>VLOOKUP($A11,'Return Data'!$B$7:$R$1700,12,0)</f>
        <v>5.0496999999999996</v>
      </c>
      <c r="S11" s="66">
        <f t="shared" si="7"/>
        <v>16</v>
      </c>
      <c r="T11" s="65">
        <f>VLOOKUP($A11,'Return Data'!$B$7:$R$1700,13,0)</f>
        <v>5.3716999999999997</v>
      </c>
      <c r="U11" s="66">
        <f t="shared" si="8"/>
        <v>13</v>
      </c>
      <c r="V11" s="65">
        <f>VLOOKUP($A11,'Return Data'!$B$7:$R$1700,17,0)</f>
        <v>6.4097999999999997</v>
      </c>
      <c r="W11" s="66">
        <f t="shared" si="8"/>
        <v>11</v>
      </c>
      <c r="X11" s="65">
        <f>VLOOKUP($A11,'Return Data'!$B$7:$R$1700,14,0)</f>
        <v>6.5629</v>
      </c>
      <c r="Y11" s="66">
        <f t="shared" si="9"/>
        <v>15</v>
      </c>
      <c r="Z11" s="65">
        <f>VLOOKUP($A11,'Return Data'!$B$7:$R$1700,16,0)</f>
        <v>7.3236999999999997</v>
      </c>
      <c r="AA11" s="67">
        <f t="shared" si="10"/>
        <v>19</v>
      </c>
    </row>
    <row r="12" spans="1:27" x14ac:dyDescent="0.3">
      <c r="A12" s="63" t="s">
        <v>231</v>
      </c>
      <c r="B12" s="64">
        <f>VLOOKUP($A12,'Return Data'!$B$7:$R$1700,3,0)</f>
        <v>44026</v>
      </c>
      <c r="C12" s="65">
        <f>VLOOKUP($A12,'Return Data'!$B$7:$R$1700,4,0)</f>
        <v>2298.0268000000001</v>
      </c>
      <c r="D12" s="65">
        <f>VLOOKUP($A12,'Return Data'!$B$7:$R$1700,5,0)</f>
        <v>2.8782999999999999</v>
      </c>
      <c r="E12" s="66">
        <f t="shared" si="0"/>
        <v>28</v>
      </c>
      <c r="F12" s="65">
        <f>VLOOKUP($A12,'Return Data'!$B$7:$R$1700,6,0)</f>
        <v>2.8961999999999999</v>
      </c>
      <c r="G12" s="66">
        <f t="shared" si="1"/>
        <v>31</v>
      </c>
      <c r="H12" s="65">
        <f>VLOOKUP($A12,'Return Data'!$B$7:$R$1700,7,0)</f>
        <v>3.1019999999999999</v>
      </c>
      <c r="I12" s="66">
        <f t="shared" si="2"/>
        <v>28</v>
      </c>
      <c r="J12" s="65">
        <f>VLOOKUP($A12,'Return Data'!$B$7:$R$1700,8,0)</f>
        <v>3.0198</v>
      </c>
      <c r="K12" s="66">
        <f t="shared" si="3"/>
        <v>27</v>
      </c>
      <c r="L12" s="65">
        <f>VLOOKUP($A12,'Return Data'!$B$7:$R$1700,9,0)</f>
        <v>3.4876</v>
      </c>
      <c r="M12" s="66">
        <f t="shared" si="4"/>
        <v>22</v>
      </c>
      <c r="N12" s="65">
        <f>VLOOKUP($A12,'Return Data'!$B$7:$R$1700,10,0)</f>
        <v>4.4150999999999998</v>
      </c>
      <c r="O12" s="66">
        <f t="shared" si="5"/>
        <v>10</v>
      </c>
      <c r="P12" s="65">
        <f>VLOOKUP($A12,'Return Data'!$B$7:$R$1700,11,0)</f>
        <v>4.9130000000000003</v>
      </c>
      <c r="Q12" s="66">
        <f t="shared" si="6"/>
        <v>18</v>
      </c>
      <c r="R12" s="65">
        <f>VLOOKUP($A12,'Return Data'!$B$7:$R$1700,12,0)</f>
        <v>4.9734999999999996</v>
      </c>
      <c r="S12" s="66">
        <f t="shared" si="7"/>
        <v>23</v>
      </c>
      <c r="T12" s="65">
        <f>VLOOKUP($A12,'Return Data'!$B$7:$R$1700,13,0)</f>
        <v>5.2289000000000003</v>
      </c>
      <c r="U12" s="66">
        <f t="shared" si="8"/>
        <v>24</v>
      </c>
      <c r="V12" s="65">
        <f>VLOOKUP($A12,'Return Data'!$B$7:$R$1700,17,0)</f>
        <v>6.2821999999999996</v>
      </c>
      <c r="W12" s="66">
        <f t="shared" si="8"/>
        <v>25</v>
      </c>
      <c r="X12" s="65">
        <f>VLOOKUP($A12,'Return Data'!$B$7:$R$1700,14,0)</f>
        <v>6.5225999999999997</v>
      </c>
      <c r="Y12" s="66">
        <f t="shared" si="9"/>
        <v>20</v>
      </c>
      <c r="Z12" s="65">
        <f>VLOOKUP($A12,'Return Data'!$B$7:$R$1700,16,0)</f>
        <v>7.1780999999999997</v>
      </c>
      <c r="AA12" s="67">
        <f t="shared" si="10"/>
        <v>26</v>
      </c>
    </row>
    <row r="13" spans="1:27" x14ac:dyDescent="0.3">
      <c r="A13" s="63" t="s">
        <v>232</v>
      </c>
      <c r="B13" s="64">
        <f>VLOOKUP($A13,'Return Data'!$B$7:$R$1700,3,0)</f>
        <v>44026</v>
      </c>
      <c r="C13" s="65">
        <f>VLOOKUP($A13,'Return Data'!$B$7:$R$1700,4,0)</f>
        <v>2406.1075000000001</v>
      </c>
      <c r="D13" s="65">
        <f>VLOOKUP($A13,'Return Data'!$B$7:$R$1700,5,0)</f>
        <v>2.8294000000000001</v>
      </c>
      <c r="E13" s="66">
        <f t="shared" si="0"/>
        <v>30</v>
      </c>
      <c r="F13" s="65">
        <f>VLOOKUP($A13,'Return Data'!$B$7:$R$1700,6,0)</f>
        <v>2.9937</v>
      </c>
      <c r="G13" s="66">
        <f t="shared" si="1"/>
        <v>28</v>
      </c>
      <c r="H13" s="65">
        <f>VLOOKUP($A13,'Return Data'!$B$7:$R$1700,7,0)</f>
        <v>3.0459000000000001</v>
      </c>
      <c r="I13" s="66">
        <f t="shared" si="2"/>
        <v>30</v>
      </c>
      <c r="J13" s="65">
        <f>VLOOKUP($A13,'Return Data'!$B$7:$R$1700,8,0)</f>
        <v>2.9422999999999999</v>
      </c>
      <c r="K13" s="66">
        <f t="shared" si="3"/>
        <v>30</v>
      </c>
      <c r="L13" s="65">
        <f>VLOOKUP($A13,'Return Data'!$B$7:$R$1700,9,0)</f>
        <v>3.0783999999999998</v>
      </c>
      <c r="M13" s="66">
        <f t="shared" si="4"/>
        <v>32</v>
      </c>
      <c r="N13" s="65">
        <f>VLOOKUP($A13,'Return Data'!$B$7:$R$1700,10,0)</f>
        <v>3.2875999999999999</v>
      </c>
      <c r="O13" s="66">
        <f t="shared" si="5"/>
        <v>33</v>
      </c>
      <c r="P13" s="65">
        <f>VLOOKUP($A13,'Return Data'!$B$7:$R$1700,11,0)</f>
        <v>4.0587999999999997</v>
      </c>
      <c r="Q13" s="66">
        <f t="shared" si="6"/>
        <v>33</v>
      </c>
      <c r="R13" s="65">
        <f>VLOOKUP($A13,'Return Data'!$B$7:$R$1700,12,0)</f>
        <v>4.4191000000000003</v>
      </c>
      <c r="S13" s="66">
        <f t="shared" si="7"/>
        <v>31</v>
      </c>
      <c r="T13" s="65">
        <f>VLOOKUP($A13,'Return Data'!$B$7:$R$1700,13,0)</f>
        <v>4.7657999999999996</v>
      </c>
      <c r="U13" s="66">
        <f t="shared" si="8"/>
        <v>31</v>
      </c>
      <c r="V13" s="65">
        <f>VLOOKUP($A13,'Return Data'!$B$7:$R$1700,17,0)</f>
        <v>6.0109000000000004</v>
      </c>
      <c r="W13" s="66">
        <f t="shared" si="8"/>
        <v>29</v>
      </c>
      <c r="X13" s="65">
        <f>VLOOKUP($A13,'Return Data'!$B$7:$R$1700,14,0)</f>
        <v>6.3037999999999998</v>
      </c>
      <c r="Y13" s="66">
        <f t="shared" si="9"/>
        <v>29</v>
      </c>
      <c r="Z13" s="65">
        <f>VLOOKUP($A13,'Return Data'!$B$7:$R$1700,16,0)</f>
        <v>7.5486000000000004</v>
      </c>
      <c r="AA13" s="67">
        <f t="shared" si="10"/>
        <v>13</v>
      </c>
    </row>
    <row r="14" spans="1:27" x14ac:dyDescent="0.3">
      <c r="A14" s="63" t="s">
        <v>233</v>
      </c>
      <c r="B14" s="64">
        <f>VLOOKUP($A14,'Return Data'!$B$7:$R$1700,3,0)</f>
        <v>44026</v>
      </c>
      <c r="C14" s="65">
        <f>VLOOKUP($A14,'Return Data'!$B$7:$R$1700,4,0)</f>
        <v>2855.9584</v>
      </c>
      <c r="D14" s="65">
        <f>VLOOKUP($A14,'Return Data'!$B$7:$R$1700,5,0)</f>
        <v>3.1417000000000002</v>
      </c>
      <c r="E14" s="66">
        <f t="shared" si="0"/>
        <v>14</v>
      </c>
      <c r="F14" s="65">
        <f>VLOOKUP($A14,'Return Data'!$B$7:$R$1700,6,0)</f>
        <v>3.2905000000000002</v>
      </c>
      <c r="G14" s="66">
        <f t="shared" si="1"/>
        <v>8</v>
      </c>
      <c r="H14" s="65">
        <f>VLOOKUP($A14,'Return Data'!$B$7:$R$1700,7,0)</f>
        <v>3.2164000000000001</v>
      </c>
      <c r="I14" s="66">
        <f t="shared" si="2"/>
        <v>20</v>
      </c>
      <c r="J14" s="65">
        <f>VLOOKUP($A14,'Return Data'!$B$7:$R$1700,8,0)</f>
        <v>3.1640999999999999</v>
      </c>
      <c r="K14" s="66">
        <f t="shared" si="3"/>
        <v>18</v>
      </c>
      <c r="L14" s="65">
        <f>VLOOKUP($A14,'Return Data'!$B$7:$R$1700,9,0)</f>
        <v>3.5125000000000002</v>
      </c>
      <c r="M14" s="66">
        <f t="shared" si="4"/>
        <v>20</v>
      </c>
      <c r="N14" s="65">
        <f>VLOOKUP($A14,'Return Data'!$B$7:$R$1700,10,0)</f>
        <v>4.0438000000000001</v>
      </c>
      <c r="O14" s="66">
        <f t="shared" si="5"/>
        <v>24</v>
      </c>
      <c r="P14" s="65">
        <f>VLOOKUP($A14,'Return Data'!$B$7:$R$1700,11,0)</f>
        <v>4.9911000000000003</v>
      </c>
      <c r="Q14" s="66">
        <f t="shared" si="6"/>
        <v>14</v>
      </c>
      <c r="R14" s="65">
        <f>VLOOKUP($A14,'Return Data'!$B$7:$R$1700,12,0)</f>
        <v>5.0380000000000003</v>
      </c>
      <c r="S14" s="66">
        <f t="shared" si="7"/>
        <v>19</v>
      </c>
      <c r="T14" s="65">
        <f>VLOOKUP($A14,'Return Data'!$B$7:$R$1700,13,0)</f>
        <v>5.3155000000000001</v>
      </c>
      <c r="U14" s="66">
        <f t="shared" si="8"/>
        <v>19</v>
      </c>
      <c r="V14" s="65">
        <f>VLOOKUP($A14,'Return Data'!$B$7:$R$1700,17,0)</f>
        <v>6.35</v>
      </c>
      <c r="W14" s="66">
        <f t="shared" si="8"/>
        <v>19</v>
      </c>
      <c r="X14" s="65">
        <f>VLOOKUP($A14,'Return Data'!$B$7:$R$1700,14,0)</f>
        <v>6.5400999999999998</v>
      </c>
      <c r="Y14" s="66">
        <f t="shared" si="9"/>
        <v>19</v>
      </c>
      <c r="Z14" s="65">
        <f>VLOOKUP($A14,'Return Data'!$B$7:$R$1700,16,0)</f>
        <v>7.4249000000000001</v>
      </c>
      <c r="AA14" s="67">
        <f t="shared" si="10"/>
        <v>18</v>
      </c>
    </row>
    <row r="15" spans="1:27" x14ac:dyDescent="0.3">
      <c r="A15" s="63" t="s">
        <v>234</v>
      </c>
      <c r="B15" s="64">
        <f>VLOOKUP($A15,'Return Data'!$B$7:$R$1700,3,0)</f>
        <v>44026</v>
      </c>
      <c r="C15" s="65">
        <f>VLOOKUP($A15,'Return Data'!$B$7:$R$1700,4,0)</f>
        <v>2566.9326999999998</v>
      </c>
      <c r="D15" s="65">
        <f>VLOOKUP($A15,'Return Data'!$B$7:$R$1700,5,0)</f>
        <v>2.4742999999999999</v>
      </c>
      <c r="E15" s="66">
        <f t="shared" si="0"/>
        <v>34</v>
      </c>
      <c r="F15" s="65">
        <f>VLOOKUP($A15,'Return Data'!$B$7:$R$1700,6,0)</f>
        <v>2.7307000000000001</v>
      </c>
      <c r="G15" s="66">
        <f t="shared" si="1"/>
        <v>34</v>
      </c>
      <c r="H15" s="65">
        <f>VLOOKUP($A15,'Return Data'!$B$7:$R$1700,7,0)</f>
        <v>2.8757000000000001</v>
      </c>
      <c r="I15" s="66">
        <f t="shared" si="2"/>
        <v>32</v>
      </c>
      <c r="J15" s="65">
        <f>VLOOKUP($A15,'Return Data'!$B$7:$R$1700,8,0)</f>
        <v>2.7641</v>
      </c>
      <c r="K15" s="66">
        <f t="shared" si="3"/>
        <v>34</v>
      </c>
      <c r="L15" s="65">
        <f>VLOOKUP($A15,'Return Data'!$B$7:$R$1700,9,0)</f>
        <v>3.0857999999999999</v>
      </c>
      <c r="M15" s="66">
        <f t="shared" si="4"/>
        <v>31</v>
      </c>
      <c r="N15" s="65">
        <f>VLOOKUP($A15,'Return Data'!$B$7:$R$1700,10,0)</f>
        <v>4.2591999999999999</v>
      </c>
      <c r="O15" s="66">
        <f t="shared" si="5"/>
        <v>19</v>
      </c>
      <c r="P15" s="65">
        <f>VLOOKUP($A15,'Return Data'!$B$7:$R$1700,11,0)</f>
        <v>4.9669999999999996</v>
      </c>
      <c r="Q15" s="66">
        <f t="shared" si="6"/>
        <v>15</v>
      </c>
      <c r="R15" s="65">
        <f>VLOOKUP($A15,'Return Data'!$B$7:$R$1700,12,0)</f>
        <v>5.0689000000000002</v>
      </c>
      <c r="S15" s="66">
        <f t="shared" si="7"/>
        <v>14</v>
      </c>
      <c r="T15" s="65">
        <f>VLOOKUP($A15,'Return Data'!$B$7:$R$1700,13,0)</f>
        <v>5.3659999999999997</v>
      </c>
      <c r="U15" s="66">
        <f t="shared" si="8"/>
        <v>14</v>
      </c>
      <c r="V15" s="65">
        <f>VLOOKUP($A15,'Return Data'!$B$7:$R$1700,17,0)</f>
        <v>6.4001999999999999</v>
      </c>
      <c r="W15" s="66">
        <f t="shared" si="8"/>
        <v>12</v>
      </c>
      <c r="X15" s="65">
        <f>VLOOKUP($A15,'Return Data'!$B$7:$R$1700,14,0)</f>
        <v>6.5824999999999996</v>
      </c>
      <c r="Y15" s="66">
        <f t="shared" si="9"/>
        <v>12</v>
      </c>
      <c r="Z15" s="65">
        <f>VLOOKUP($A15,'Return Data'!$B$7:$R$1700,16,0)</f>
        <v>7.5609999999999999</v>
      </c>
      <c r="AA15" s="67">
        <f t="shared" si="10"/>
        <v>12</v>
      </c>
    </row>
    <row r="16" spans="1:27" x14ac:dyDescent="0.3">
      <c r="A16" s="63" t="s">
        <v>235</v>
      </c>
      <c r="B16" s="64">
        <f>VLOOKUP($A16,'Return Data'!$B$7:$R$1700,3,0)</f>
        <v>44026</v>
      </c>
      <c r="C16" s="65">
        <f>VLOOKUP($A16,'Return Data'!$B$7:$R$1700,4,0)</f>
        <v>2186.7435</v>
      </c>
      <c r="D16" s="65">
        <f>VLOOKUP($A16,'Return Data'!$B$7:$R$1700,5,0)</f>
        <v>3.0181</v>
      </c>
      <c r="E16" s="66">
        <f t="shared" si="0"/>
        <v>23</v>
      </c>
      <c r="F16" s="65">
        <f>VLOOKUP($A16,'Return Data'!$B$7:$R$1700,6,0)</f>
        <v>3.0017</v>
      </c>
      <c r="G16" s="66">
        <f t="shared" si="1"/>
        <v>27</v>
      </c>
      <c r="H16" s="65">
        <f>VLOOKUP($A16,'Return Data'!$B$7:$R$1700,7,0)</f>
        <v>3.1701999999999999</v>
      </c>
      <c r="I16" s="66">
        <f t="shared" si="2"/>
        <v>25</v>
      </c>
      <c r="J16" s="65">
        <f>VLOOKUP($A16,'Return Data'!$B$7:$R$1700,8,0)</f>
        <v>3.1113</v>
      </c>
      <c r="K16" s="66">
        <f t="shared" si="3"/>
        <v>24</v>
      </c>
      <c r="L16" s="65">
        <f>VLOOKUP($A16,'Return Data'!$B$7:$R$1700,9,0)</f>
        <v>3.1372</v>
      </c>
      <c r="M16" s="66">
        <f t="shared" si="4"/>
        <v>28</v>
      </c>
      <c r="N16" s="65">
        <f>VLOOKUP($A16,'Return Data'!$B$7:$R$1700,10,0)</f>
        <v>3.2848999999999999</v>
      </c>
      <c r="O16" s="66">
        <f t="shared" si="5"/>
        <v>34</v>
      </c>
      <c r="P16" s="65">
        <f>VLOOKUP($A16,'Return Data'!$B$7:$R$1700,11,0)</f>
        <v>4.1999000000000004</v>
      </c>
      <c r="Q16" s="66">
        <f t="shared" si="6"/>
        <v>30</v>
      </c>
      <c r="R16" s="65">
        <f>VLOOKUP($A16,'Return Data'!$B$7:$R$1700,12,0)</f>
        <v>4.3979999999999997</v>
      </c>
      <c r="S16" s="66">
        <f t="shared" si="7"/>
        <v>32</v>
      </c>
      <c r="T16" s="65">
        <f>VLOOKUP($A16,'Return Data'!$B$7:$R$1700,13,0)</f>
        <v>4.6882000000000001</v>
      </c>
      <c r="U16" s="66">
        <f t="shared" si="8"/>
        <v>33</v>
      </c>
      <c r="V16" s="65">
        <f>VLOOKUP($A16,'Return Data'!$B$7:$R$1700,17,0)</f>
        <v>6.0133999999999999</v>
      </c>
      <c r="W16" s="66">
        <f t="shared" si="8"/>
        <v>28</v>
      </c>
      <c r="X16" s="65">
        <f>VLOOKUP($A16,'Return Data'!$B$7:$R$1700,14,0)</f>
        <v>6.3311999999999999</v>
      </c>
      <c r="Y16" s="66">
        <f t="shared" si="9"/>
        <v>28</v>
      </c>
      <c r="Z16" s="65">
        <f>VLOOKUP($A16,'Return Data'!$B$7:$R$1700,16,0)</f>
        <v>7.8091999999999997</v>
      </c>
      <c r="AA16" s="67">
        <f t="shared" si="10"/>
        <v>5</v>
      </c>
    </row>
    <row r="17" spans="1:27" x14ac:dyDescent="0.3">
      <c r="A17" s="63" t="s">
        <v>236</v>
      </c>
      <c r="B17" s="64">
        <f>VLOOKUP($A17,'Return Data'!$B$7:$R$1700,3,0)</f>
        <v>44026</v>
      </c>
      <c r="C17" s="65">
        <f>VLOOKUP($A17,'Return Data'!$B$7:$R$1700,4,0)</f>
        <v>3931.8451</v>
      </c>
      <c r="D17" s="65">
        <f>VLOOKUP($A17,'Return Data'!$B$7:$R$1700,5,0)</f>
        <v>2.9178999999999999</v>
      </c>
      <c r="E17" s="66">
        <f t="shared" si="0"/>
        <v>27</v>
      </c>
      <c r="F17" s="65">
        <f>VLOOKUP($A17,'Return Data'!$B$7:$R$1700,6,0)</f>
        <v>3.0068999999999999</v>
      </c>
      <c r="G17" s="66">
        <f t="shared" si="1"/>
        <v>26</v>
      </c>
      <c r="H17" s="65">
        <f>VLOOKUP($A17,'Return Data'!$B$7:$R$1700,7,0)</f>
        <v>3.2818000000000001</v>
      </c>
      <c r="I17" s="66">
        <f t="shared" si="2"/>
        <v>14</v>
      </c>
      <c r="J17" s="65">
        <f>VLOOKUP($A17,'Return Data'!$B$7:$R$1700,8,0)</f>
        <v>3.1680000000000001</v>
      </c>
      <c r="K17" s="66">
        <f t="shared" si="3"/>
        <v>17</v>
      </c>
      <c r="L17" s="65">
        <f>VLOOKUP($A17,'Return Data'!$B$7:$R$1700,9,0)</f>
        <v>3.5333999999999999</v>
      </c>
      <c r="M17" s="66">
        <f t="shared" si="4"/>
        <v>19</v>
      </c>
      <c r="N17" s="65">
        <f>VLOOKUP($A17,'Return Data'!$B$7:$R$1700,10,0)</f>
        <v>4.2194000000000003</v>
      </c>
      <c r="O17" s="66">
        <f t="shared" si="5"/>
        <v>21</v>
      </c>
      <c r="P17" s="65">
        <f>VLOOKUP($A17,'Return Data'!$B$7:$R$1700,11,0)</f>
        <v>4.9179000000000004</v>
      </c>
      <c r="Q17" s="66">
        <f t="shared" si="6"/>
        <v>17</v>
      </c>
      <c r="R17" s="65">
        <f>VLOOKUP($A17,'Return Data'!$B$7:$R$1700,12,0)</f>
        <v>5.0039999999999996</v>
      </c>
      <c r="S17" s="66">
        <f t="shared" si="7"/>
        <v>22</v>
      </c>
      <c r="T17" s="65">
        <f>VLOOKUP($A17,'Return Data'!$B$7:$R$1700,13,0)</f>
        <v>5.2835000000000001</v>
      </c>
      <c r="U17" s="66">
        <f t="shared" si="8"/>
        <v>21</v>
      </c>
      <c r="V17" s="65">
        <f>VLOOKUP($A17,'Return Data'!$B$7:$R$1700,17,0)</f>
        <v>6.3007</v>
      </c>
      <c r="W17" s="66">
        <f t="shared" si="8"/>
        <v>22</v>
      </c>
      <c r="X17" s="65">
        <f>VLOOKUP($A17,'Return Data'!$B$7:$R$1700,14,0)</f>
        <v>6.4516</v>
      </c>
      <c r="Y17" s="66">
        <f t="shared" si="9"/>
        <v>26</v>
      </c>
      <c r="Z17" s="65">
        <f>VLOOKUP($A17,'Return Data'!$B$7:$R$1700,16,0)</f>
        <v>7.1768000000000001</v>
      </c>
      <c r="AA17" s="67">
        <f t="shared" si="10"/>
        <v>27</v>
      </c>
    </row>
    <row r="18" spans="1:27" x14ac:dyDescent="0.3">
      <c r="A18" s="63" t="s">
        <v>237</v>
      </c>
      <c r="B18" s="64">
        <f>VLOOKUP($A18,'Return Data'!$B$7:$R$1700,3,0)</f>
        <v>44026</v>
      </c>
      <c r="C18" s="65">
        <f>VLOOKUP($A18,'Return Data'!$B$7:$R$1700,4,0)</f>
        <v>1994.1976999999999</v>
      </c>
      <c r="D18" s="65">
        <f>VLOOKUP($A18,'Return Data'!$B$7:$R$1700,5,0)</f>
        <v>3.2290000000000001</v>
      </c>
      <c r="E18" s="66">
        <f t="shared" si="0"/>
        <v>10</v>
      </c>
      <c r="F18" s="65">
        <f>VLOOKUP($A18,'Return Data'!$B$7:$R$1700,6,0)</f>
        <v>3.0764</v>
      </c>
      <c r="G18" s="66">
        <f t="shared" si="1"/>
        <v>20</v>
      </c>
      <c r="H18" s="65">
        <f>VLOOKUP($A18,'Return Data'!$B$7:$R$1700,7,0)</f>
        <v>3.2021000000000002</v>
      </c>
      <c r="I18" s="66">
        <f t="shared" si="2"/>
        <v>21</v>
      </c>
      <c r="J18" s="65">
        <f>VLOOKUP($A18,'Return Data'!$B$7:$R$1700,8,0)</f>
        <v>3.1244000000000001</v>
      </c>
      <c r="K18" s="66">
        <f t="shared" si="3"/>
        <v>20</v>
      </c>
      <c r="L18" s="65">
        <f>VLOOKUP($A18,'Return Data'!$B$7:$R$1700,9,0)</f>
        <v>3.5914000000000001</v>
      </c>
      <c r="M18" s="66">
        <f t="shared" si="4"/>
        <v>16</v>
      </c>
      <c r="N18" s="65">
        <f>VLOOKUP($A18,'Return Data'!$B$7:$R$1700,10,0)</f>
        <v>4.2398999999999996</v>
      </c>
      <c r="O18" s="66">
        <f t="shared" si="5"/>
        <v>20</v>
      </c>
      <c r="P18" s="65">
        <f>VLOOKUP($A18,'Return Data'!$B$7:$R$1700,11,0)</f>
        <v>4.6764999999999999</v>
      </c>
      <c r="Q18" s="66">
        <f t="shared" si="6"/>
        <v>26</v>
      </c>
      <c r="R18" s="65">
        <f>VLOOKUP($A18,'Return Data'!$B$7:$R$1700,12,0)</f>
        <v>4.9204999999999997</v>
      </c>
      <c r="S18" s="66">
        <f t="shared" si="7"/>
        <v>25</v>
      </c>
      <c r="T18" s="65">
        <f>VLOOKUP($A18,'Return Data'!$B$7:$R$1700,13,0)</f>
        <v>5.2609000000000004</v>
      </c>
      <c r="U18" s="66">
        <f t="shared" si="8"/>
        <v>23</v>
      </c>
      <c r="V18" s="65">
        <f>VLOOKUP($A18,'Return Data'!$B$7:$R$1700,17,0)</f>
        <v>6.3662000000000001</v>
      </c>
      <c r="W18" s="66">
        <f t="shared" si="8"/>
        <v>17</v>
      </c>
      <c r="X18" s="65">
        <f>VLOOKUP($A18,'Return Data'!$B$7:$R$1700,14,0)</f>
        <v>6.5673000000000004</v>
      </c>
      <c r="Y18" s="66">
        <f t="shared" si="9"/>
        <v>14</v>
      </c>
      <c r="Z18" s="65">
        <f>VLOOKUP($A18,'Return Data'!$B$7:$R$1700,16,0)</f>
        <v>4.3724999999999996</v>
      </c>
      <c r="AA18" s="67">
        <f t="shared" si="10"/>
        <v>38</v>
      </c>
    </row>
    <row r="19" spans="1:27" x14ac:dyDescent="0.3">
      <c r="A19" s="63" t="s">
        <v>238</v>
      </c>
      <c r="B19" s="64">
        <f>VLOOKUP($A19,'Return Data'!$B$7:$R$1700,3,0)</f>
        <v>44026</v>
      </c>
      <c r="C19" s="65">
        <f>VLOOKUP($A19,'Return Data'!$B$7:$R$1700,4,0)</f>
        <v>296.39929999999998</v>
      </c>
      <c r="D19" s="65">
        <f>VLOOKUP($A19,'Return Data'!$B$7:$R$1700,5,0)</f>
        <v>3.1034999999999999</v>
      </c>
      <c r="E19" s="66">
        <f t="shared" si="0"/>
        <v>15</v>
      </c>
      <c r="F19" s="65">
        <f>VLOOKUP($A19,'Return Data'!$B$7:$R$1700,6,0)</f>
        <v>3.1656</v>
      </c>
      <c r="G19" s="66">
        <f t="shared" si="1"/>
        <v>12</v>
      </c>
      <c r="H19" s="65">
        <f>VLOOKUP($A19,'Return Data'!$B$7:$R$1700,7,0)</f>
        <v>3.4220999999999999</v>
      </c>
      <c r="I19" s="66">
        <f t="shared" si="2"/>
        <v>8</v>
      </c>
      <c r="J19" s="65">
        <f>VLOOKUP($A19,'Return Data'!$B$7:$R$1700,8,0)</f>
        <v>3.3441000000000001</v>
      </c>
      <c r="K19" s="66">
        <f t="shared" si="3"/>
        <v>8</v>
      </c>
      <c r="L19" s="65">
        <f>VLOOKUP($A19,'Return Data'!$B$7:$R$1700,9,0)</f>
        <v>3.8336000000000001</v>
      </c>
      <c r="M19" s="66">
        <f t="shared" si="4"/>
        <v>7</v>
      </c>
      <c r="N19" s="65">
        <f>VLOOKUP($A19,'Return Data'!$B$7:$R$1700,10,0)</f>
        <v>4.5660999999999996</v>
      </c>
      <c r="O19" s="66">
        <f t="shared" si="5"/>
        <v>5</v>
      </c>
      <c r="P19" s="65">
        <f>VLOOKUP($A19,'Return Data'!$B$7:$R$1700,11,0)</f>
        <v>5.1676000000000002</v>
      </c>
      <c r="Q19" s="66">
        <f t="shared" si="6"/>
        <v>7</v>
      </c>
      <c r="R19" s="65">
        <f>VLOOKUP($A19,'Return Data'!$B$7:$R$1700,12,0)</f>
        <v>5.2087000000000003</v>
      </c>
      <c r="S19" s="66">
        <f t="shared" si="7"/>
        <v>9</v>
      </c>
      <c r="T19" s="65">
        <f>VLOOKUP($A19,'Return Data'!$B$7:$R$1700,13,0)</f>
        <v>5.4653999999999998</v>
      </c>
      <c r="U19" s="66">
        <f t="shared" si="8"/>
        <v>8</v>
      </c>
      <c r="V19" s="65">
        <f>VLOOKUP($A19,'Return Data'!$B$7:$R$1700,17,0)</f>
        <v>6.4329999999999998</v>
      </c>
      <c r="W19" s="66">
        <f t="shared" si="8"/>
        <v>9</v>
      </c>
      <c r="X19" s="65">
        <f>VLOOKUP($A19,'Return Data'!$B$7:$R$1700,14,0)</f>
        <v>6.5960999999999999</v>
      </c>
      <c r="Y19" s="66">
        <f t="shared" si="9"/>
        <v>9</v>
      </c>
      <c r="Z19" s="65">
        <f>VLOOKUP($A19,'Return Data'!$B$7:$R$1700,16,0)</f>
        <v>7.69</v>
      </c>
      <c r="AA19" s="67">
        <f t="shared" si="10"/>
        <v>8</v>
      </c>
    </row>
    <row r="20" spans="1:27" x14ac:dyDescent="0.3">
      <c r="A20" s="63" t="s">
        <v>239</v>
      </c>
      <c r="B20" s="64">
        <f>VLOOKUP($A20,'Return Data'!$B$7:$R$1700,3,0)</f>
        <v>44026</v>
      </c>
      <c r="C20" s="65">
        <f>VLOOKUP($A20,'Return Data'!$B$7:$R$1700,4,0)</f>
        <v>2144.4944999999998</v>
      </c>
      <c r="D20" s="65">
        <f>VLOOKUP($A20,'Return Data'!$B$7:$R$1700,5,0)</f>
        <v>3.6291000000000002</v>
      </c>
      <c r="E20" s="66">
        <f t="shared" si="0"/>
        <v>4</v>
      </c>
      <c r="F20" s="65">
        <f>VLOOKUP($A20,'Return Data'!$B$7:$R$1700,6,0)</f>
        <v>4.3723999999999998</v>
      </c>
      <c r="G20" s="66">
        <f t="shared" si="1"/>
        <v>3</v>
      </c>
      <c r="H20" s="65">
        <f>VLOOKUP($A20,'Return Data'!$B$7:$R$1700,7,0)</f>
        <v>4.1443000000000003</v>
      </c>
      <c r="I20" s="66">
        <f t="shared" si="2"/>
        <v>3</v>
      </c>
      <c r="J20" s="65">
        <f>VLOOKUP($A20,'Return Data'!$B$7:$R$1700,8,0)</f>
        <v>3.8365</v>
      </c>
      <c r="K20" s="66">
        <f t="shared" si="3"/>
        <v>3</v>
      </c>
      <c r="L20" s="65">
        <f>VLOOKUP($A20,'Return Data'!$B$7:$R$1700,9,0)</f>
        <v>3.9666000000000001</v>
      </c>
      <c r="M20" s="66">
        <f t="shared" si="4"/>
        <v>4</v>
      </c>
      <c r="N20" s="65">
        <f>VLOOKUP($A20,'Return Data'!$B$7:$R$1700,10,0)</f>
        <v>4.7079000000000004</v>
      </c>
      <c r="O20" s="66">
        <f t="shared" si="5"/>
        <v>2</v>
      </c>
      <c r="P20" s="65">
        <f>VLOOKUP($A20,'Return Data'!$B$7:$R$1700,11,0)</f>
        <v>5.3979999999999997</v>
      </c>
      <c r="Q20" s="66">
        <f t="shared" si="6"/>
        <v>1</v>
      </c>
      <c r="R20" s="65">
        <f>VLOOKUP($A20,'Return Data'!$B$7:$R$1700,12,0)</f>
        <v>5.4217000000000004</v>
      </c>
      <c r="S20" s="66">
        <f t="shared" si="7"/>
        <v>2</v>
      </c>
      <c r="T20" s="65">
        <f>VLOOKUP($A20,'Return Data'!$B$7:$R$1700,13,0)</f>
        <v>5.6345000000000001</v>
      </c>
      <c r="U20" s="66">
        <f t="shared" si="8"/>
        <v>2</v>
      </c>
      <c r="V20" s="65">
        <f>VLOOKUP($A20,'Return Data'!$B$7:$R$1700,17,0)</f>
        <v>6.5476999999999999</v>
      </c>
      <c r="W20" s="66">
        <f t="shared" si="8"/>
        <v>2</v>
      </c>
      <c r="X20" s="65">
        <f>VLOOKUP($A20,'Return Data'!$B$7:$R$1700,14,0)</f>
        <v>6.6773999999999996</v>
      </c>
      <c r="Y20" s="66">
        <f t="shared" si="9"/>
        <v>2</v>
      </c>
      <c r="Z20" s="65">
        <f>VLOOKUP($A20,'Return Data'!$B$7:$R$1700,16,0)</f>
        <v>7.9096000000000002</v>
      </c>
      <c r="AA20" s="67">
        <f t="shared" si="10"/>
        <v>3</v>
      </c>
    </row>
    <row r="21" spans="1:27" x14ac:dyDescent="0.3">
      <c r="A21" s="63" t="s">
        <v>240</v>
      </c>
      <c r="B21" s="64">
        <f>VLOOKUP($A21,'Return Data'!$B$7:$R$1700,3,0)</f>
        <v>44026</v>
      </c>
      <c r="C21" s="65">
        <f>VLOOKUP($A21,'Return Data'!$B$7:$R$1700,4,0)</f>
        <v>2420.1017000000002</v>
      </c>
      <c r="D21" s="65">
        <f>VLOOKUP($A21,'Return Data'!$B$7:$R$1700,5,0)</f>
        <v>3.0859999999999999</v>
      </c>
      <c r="E21" s="66">
        <f t="shared" si="0"/>
        <v>16</v>
      </c>
      <c r="F21" s="65">
        <f>VLOOKUP($A21,'Return Data'!$B$7:$R$1700,6,0)</f>
        <v>3.0503</v>
      </c>
      <c r="G21" s="66">
        <f t="shared" si="1"/>
        <v>23</v>
      </c>
      <c r="H21" s="65">
        <f>VLOOKUP($A21,'Return Data'!$B$7:$R$1700,7,0)</f>
        <v>3.1905000000000001</v>
      </c>
      <c r="I21" s="66">
        <f t="shared" si="2"/>
        <v>23</v>
      </c>
      <c r="J21" s="65">
        <f>VLOOKUP($A21,'Return Data'!$B$7:$R$1700,8,0)</f>
        <v>3.1194999999999999</v>
      </c>
      <c r="K21" s="66">
        <f t="shared" si="3"/>
        <v>22</v>
      </c>
      <c r="L21" s="65">
        <f>VLOOKUP($A21,'Return Data'!$B$7:$R$1700,9,0)</f>
        <v>3.4552</v>
      </c>
      <c r="M21" s="66">
        <f t="shared" si="4"/>
        <v>24</v>
      </c>
      <c r="N21" s="65">
        <f>VLOOKUP($A21,'Return Data'!$B$7:$R$1700,10,0)</f>
        <v>4.1180000000000003</v>
      </c>
      <c r="O21" s="66">
        <f t="shared" si="5"/>
        <v>23</v>
      </c>
      <c r="P21" s="65">
        <f>VLOOKUP($A21,'Return Data'!$B$7:$R$1700,11,0)</f>
        <v>4.7779999999999996</v>
      </c>
      <c r="Q21" s="66">
        <f t="shared" si="6"/>
        <v>25</v>
      </c>
      <c r="R21" s="65">
        <f>VLOOKUP($A21,'Return Data'!$B$7:$R$1700,12,0)</f>
        <v>4.8718000000000004</v>
      </c>
      <c r="S21" s="66">
        <f t="shared" si="7"/>
        <v>26</v>
      </c>
      <c r="T21" s="65">
        <f>VLOOKUP($A21,'Return Data'!$B$7:$R$1700,13,0)</f>
        <v>5.1394000000000002</v>
      </c>
      <c r="U21" s="66">
        <f t="shared" si="8"/>
        <v>27</v>
      </c>
      <c r="V21" s="65">
        <f>VLOOKUP($A21,'Return Data'!$B$7:$R$1700,17,0)</f>
        <v>6.1771000000000003</v>
      </c>
      <c r="W21" s="66">
        <f t="shared" si="8"/>
        <v>27</v>
      </c>
      <c r="X21" s="65">
        <f>VLOOKUP($A21,'Return Data'!$B$7:$R$1700,14,0)</f>
        <v>6.4185999999999996</v>
      </c>
      <c r="Y21" s="66">
        <f t="shared" si="9"/>
        <v>27</v>
      </c>
      <c r="Z21" s="65">
        <f>VLOOKUP($A21,'Return Data'!$B$7:$R$1700,16,0)</f>
        <v>5.5734000000000004</v>
      </c>
      <c r="AA21" s="67">
        <f t="shared" si="10"/>
        <v>35</v>
      </c>
    </row>
    <row r="22" spans="1:27" x14ac:dyDescent="0.3">
      <c r="A22" s="63" t="s">
        <v>241</v>
      </c>
      <c r="B22" s="64">
        <f>VLOOKUP($A22,'Return Data'!$B$7:$R$1700,3,0)</f>
        <v>44026</v>
      </c>
      <c r="C22" s="65">
        <f>VLOOKUP($A22,'Return Data'!$B$7:$R$1700,4,0)</f>
        <v>1553.3353999999999</v>
      </c>
      <c r="D22" s="65">
        <f>VLOOKUP($A22,'Return Data'!$B$7:$R$1700,5,0)</f>
        <v>2.6225000000000001</v>
      </c>
      <c r="E22" s="66">
        <f t="shared" si="0"/>
        <v>33</v>
      </c>
      <c r="F22" s="65">
        <f>VLOOKUP($A22,'Return Data'!$B$7:$R$1700,6,0)</f>
        <v>2.5085000000000002</v>
      </c>
      <c r="G22" s="66">
        <f t="shared" si="1"/>
        <v>38</v>
      </c>
      <c r="H22" s="65">
        <f>VLOOKUP($A22,'Return Data'!$B$7:$R$1700,7,0)</f>
        <v>2.8723000000000001</v>
      </c>
      <c r="I22" s="66">
        <f t="shared" si="2"/>
        <v>33</v>
      </c>
      <c r="J22" s="65">
        <f>VLOOKUP($A22,'Return Data'!$B$7:$R$1700,8,0)</f>
        <v>2.9045000000000001</v>
      </c>
      <c r="K22" s="66">
        <f t="shared" si="3"/>
        <v>32</v>
      </c>
      <c r="L22" s="65">
        <f>VLOOKUP($A22,'Return Data'!$B$7:$R$1700,9,0)</f>
        <v>3.0886</v>
      </c>
      <c r="M22" s="66">
        <f t="shared" si="4"/>
        <v>30</v>
      </c>
      <c r="N22" s="65">
        <f>VLOOKUP($A22,'Return Data'!$B$7:$R$1700,10,0)</f>
        <v>3.3128000000000002</v>
      </c>
      <c r="O22" s="66">
        <f t="shared" si="5"/>
        <v>32</v>
      </c>
      <c r="P22" s="65">
        <f>VLOOKUP($A22,'Return Data'!$B$7:$R$1700,11,0)</f>
        <v>3.8927</v>
      </c>
      <c r="Q22" s="66">
        <f t="shared" si="6"/>
        <v>35</v>
      </c>
      <c r="R22" s="65">
        <f>VLOOKUP($A22,'Return Data'!$B$7:$R$1700,12,0)</f>
        <v>4.1729000000000003</v>
      </c>
      <c r="S22" s="66">
        <f t="shared" si="7"/>
        <v>35</v>
      </c>
      <c r="T22" s="65">
        <f>VLOOKUP($A22,'Return Data'!$B$7:$R$1700,13,0)</f>
        <v>4.5353000000000003</v>
      </c>
      <c r="U22" s="66">
        <f t="shared" si="8"/>
        <v>35</v>
      </c>
      <c r="V22" s="65">
        <f>VLOOKUP($A22,'Return Data'!$B$7:$R$1700,17,0)</f>
        <v>5.6097999999999999</v>
      </c>
      <c r="W22" s="66">
        <f t="shared" si="8"/>
        <v>31</v>
      </c>
      <c r="X22" s="65">
        <f>VLOOKUP($A22,'Return Data'!$B$7:$R$1700,14,0)</f>
        <v>5.9051999999999998</v>
      </c>
      <c r="Y22" s="66">
        <f t="shared" si="9"/>
        <v>30</v>
      </c>
      <c r="Z22" s="65">
        <f>VLOOKUP($A22,'Return Data'!$B$7:$R$1700,16,0)</f>
        <v>6.8205999999999998</v>
      </c>
      <c r="AA22" s="67">
        <f t="shared" si="10"/>
        <v>28</v>
      </c>
    </row>
    <row r="23" spans="1:27" x14ac:dyDescent="0.3">
      <c r="A23" s="63" t="s">
        <v>242</v>
      </c>
      <c r="B23" s="64">
        <f>VLOOKUP($A23,'Return Data'!$B$7:$R$1700,3,0)</f>
        <v>44026</v>
      </c>
      <c r="C23" s="65">
        <f>VLOOKUP($A23,'Return Data'!$B$7:$R$1700,4,0)</f>
        <v>1946.0060000000001</v>
      </c>
      <c r="D23" s="65">
        <f>VLOOKUP($A23,'Return Data'!$B$7:$R$1700,5,0)</f>
        <v>3.2770000000000001</v>
      </c>
      <c r="E23" s="66">
        <f t="shared" si="0"/>
        <v>9</v>
      </c>
      <c r="F23" s="65">
        <f>VLOOKUP($A23,'Return Data'!$B$7:$R$1700,6,0)</f>
        <v>3.0706000000000002</v>
      </c>
      <c r="G23" s="66">
        <f t="shared" si="1"/>
        <v>22</v>
      </c>
      <c r="H23" s="65">
        <f>VLOOKUP($A23,'Return Data'!$B$7:$R$1700,7,0)</f>
        <v>3.1295999999999999</v>
      </c>
      <c r="I23" s="66">
        <f t="shared" si="2"/>
        <v>26</v>
      </c>
      <c r="J23" s="65">
        <f>VLOOKUP($A23,'Return Data'!$B$7:$R$1700,8,0)</f>
        <v>3.1149</v>
      </c>
      <c r="K23" s="66">
        <f t="shared" si="3"/>
        <v>23</v>
      </c>
      <c r="L23" s="65">
        <f>VLOOKUP($A23,'Return Data'!$B$7:$R$1700,9,0)</f>
        <v>3.0779999999999998</v>
      </c>
      <c r="M23" s="66">
        <f t="shared" si="4"/>
        <v>33</v>
      </c>
      <c r="N23" s="65">
        <f>VLOOKUP($A23,'Return Data'!$B$7:$R$1700,10,0)</f>
        <v>3.5392999999999999</v>
      </c>
      <c r="O23" s="66">
        <f t="shared" si="5"/>
        <v>29</v>
      </c>
      <c r="P23" s="65">
        <f>VLOOKUP($A23,'Return Data'!$B$7:$R$1700,11,0)</f>
        <v>4.5218999999999996</v>
      </c>
      <c r="Q23" s="66">
        <f t="shared" si="6"/>
        <v>28</v>
      </c>
      <c r="R23" s="65">
        <f>VLOOKUP($A23,'Return Data'!$B$7:$R$1700,12,0)</f>
        <v>4.7831999999999999</v>
      </c>
      <c r="S23" s="66">
        <f t="shared" si="7"/>
        <v>28</v>
      </c>
      <c r="T23" s="65">
        <f>VLOOKUP($A23,'Return Data'!$B$7:$R$1700,13,0)</f>
        <v>5.1275000000000004</v>
      </c>
      <c r="U23" s="66">
        <f t="shared" si="8"/>
        <v>28</v>
      </c>
      <c r="V23" s="65">
        <f>VLOOKUP($A23,'Return Data'!$B$7:$R$1700,17,0)</f>
        <v>6.2172000000000001</v>
      </c>
      <c r="W23" s="66">
        <f t="shared" si="8"/>
        <v>26</v>
      </c>
      <c r="X23" s="65">
        <f>VLOOKUP($A23,'Return Data'!$B$7:$R$1700,14,0)</f>
        <v>6.4617000000000004</v>
      </c>
      <c r="Y23" s="66">
        <f t="shared" si="9"/>
        <v>25</v>
      </c>
      <c r="Z23" s="65">
        <f>VLOOKUP($A23,'Return Data'!$B$7:$R$1700,16,0)</f>
        <v>7.9283999999999999</v>
      </c>
      <c r="AA23" s="67">
        <f t="shared" si="10"/>
        <v>2</v>
      </c>
    </row>
    <row r="24" spans="1:27" x14ac:dyDescent="0.3">
      <c r="A24" s="63" t="s">
        <v>243</v>
      </c>
      <c r="B24" s="64">
        <f>VLOOKUP($A24,'Return Data'!$B$7:$R$1700,3,0)</f>
        <v>44026</v>
      </c>
      <c r="C24" s="65">
        <f>VLOOKUP($A24,'Return Data'!$B$7:$R$1700,4,0)</f>
        <v>2748.9002</v>
      </c>
      <c r="D24" s="65">
        <f>VLOOKUP($A24,'Return Data'!$B$7:$R$1700,5,0)</f>
        <v>3.3250999999999999</v>
      </c>
      <c r="E24" s="66">
        <f t="shared" si="0"/>
        <v>8</v>
      </c>
      <c r="F24" s="65">
        <f>VLOOKUP($A24,'Return Data'!$B$7:$R$1700,6,0)</f>
        <v>3.1543999999999999</v>
      </c>
      <c r="G24" s="66">
        <f t="shared" si="1"/>
        <v>14</v>
      </c>
      <c r="H24" s="65">
        <f>VLOOKUP($A24,'Return Data'!$B$7:$R$1700,7,0)</f>
        <v>3.2235999999999998</v>
      </c>
      <c r="I24" s="66">
        <f t="shared" si="2"/>
        <v>19</v>
      </c>
      <c r="J24" s="65">
        <f>VLOOKUP($A24,'Return Data'!$B$7:$R$1700,8,0)</f>
        <v>3.1901000000000002</v>
      </c>
      <c r="K24" s="66">
        <f t="shared" si="3"/>
        <v>16</v>
      </c>
      <c r="L24" s="65">
        <f>VLOOKUP($A24,'Return Data'!$B$7:$R$1700,9,0)</f>
        <v>3.5859999999999999</v>
      </c>
      <c r="M24" s="66">
        <f t="shared" si="4"/>
        <v>17</v>
      </c>
      <c r="N24" s="65">
        <f>VLOOKUP($A24,'Return Data'!$B$7:$R$1700,10,0)</f>
        <v>4.266</v>
      </c>
      <c r="O24" s="66">
        <f t="shared" si="5"/>
        <v>17</v>
      </c>
      <c r="P24" s="65">
        <f>VLOOKUP($A24,'Return Data'!$B$7:$R$1700,11,0)</f>
        <v>4.8212999999999999</v>
      </c>
      <c r="Q24" s="66">
        <f t="shared" si="6"/>
        <v>24</v>
      </c>
      <c r="R24" s="65">
        <f>VLOOKUP($A24,'Return Data'!$B$7:$R$1700,12,0)</f>
        <v>4.9428000000000001</v>
      </c>
      <c r="S24" s="66">
        <f t="shared" si="7"/>
        <v>24</v>
      </c>
      <c r="T24" s="65">
        <f>VLOOKUP($A24,'Return Data'!$B$7:$R$1700,13,0)</f>
        <v>5.2013999999999996</v>
      </c>
      <c r="U24" s="66">
        <f t="shared" si="8"/>
        <v>25</v>
      </c>
      <c r="V24" s="65">
        <f>VLOOKUP($A24,'Return Data'!$B$7:$R$1700,17,0)</f>
        <v>6.2901999999999996</v>
      </c>
      <c r="W24" s="66">
        <f t="shared" si="8"/>
        <v>24</v>
      </c>
      <c r="X24" s="65">
        <f>VLOOKUP($A24,'Return Data'!$B$7:$R$1700,14,0)</f>
        <v>6.5090000000000003</v>
      </c>
      <c r="Y24" s="66">
        <f t="shared" si="9"/>
        <v>22</v>
      </c>
      <c r="Z24" s="65">
        <f>VLOOKUP($A24,'Return Data'!$B$7:$R$1700,16,0)</f>
        <v>7.6802000000000001</v>
      </c>
      <c r="AA24" s="67">
        <f t="shared" si="10"/>
        <v>9</v>
      </c>
    </row>
    <row r="25" spans="1:27" x14ac:dyDescent="0.3">
      <c r="A25" s="63" t="s">
        <v>244</v>
      </c>
      <c r="B25" s="64">
        <f>VLOOKUP($A25,'Return Data'!$B$7:$R$1700,3,0)</f>
        <v>44026</v>
      </c>
      <c r="C25" s="65">
        <f>VLOOKUP($A25,'Return Data'!$B$7:$R$1700,4,0)</f>
        <v>1056.1458</v>
      </c>
      <c r="D25" s="65">
        <f>VLOOKUP($A25,'Return Data'!$B$7:$R$1700,5,0)</f>
        <v>2.8168000000000002</v>
      </c>
      <c r="E25" s="66">
        <f t="shared" si="0"/>
        <v>31</v>
      </c>
      <c r="F25" s="65">
        <f>VLOOKUP($A25,'Return Data'!$B$7:$R$1700,6,0)</f>
        <v>2.8403</v>
      </c>
      <c r="G25" s="66">
        <f t="shared" si="1"/>
        <v>32</v>
      </c>
      <c r="H25" s="65">
        <f>VLOOKUP($A25,'Return Data'!$B$7:$R$1700,7,0)</f>
        <v>2.8502999999999998</v>
      </c>
      <c r="I25" s="66">
        <f t="shared" si="2"/>
        <v>34</v>
      </c>
      <c r="J25" s="65">
        <f>VLOOKUP($A25,'Return Data'!$B$7:$R$1700,8,0)</f>
        <v>2.8469000000000002</v>
      </c>
      <c r="K25" s="66">
        <f t="shared" si="3"/>
        <v>33</v>
      </c>
      <c r="L25" s="65">
        <f>VLOOKUP($A25,'Return Data'!$B$7:$R$1700,9,0)</f>
        <v>2.7027000000000001</v>
      </c>
      <c r="M25" s="66">
        <f t="shared" si="4"/>
        <v>38</v>
      </c>
      <c r="N25" s="65">
        <f>VLOOKUP($A25,'Return Data'!$B$7:$R$1700,10,0)</f>
        <v>2.7383999999999999</v>
      </c>
      <c r="O25" s="66">
        <f t="shared" si="5"/>
        <v>38</v>
      </c>
      <c r="P25" s="65">
        <f>VLOOKUP($A25,'Return Data'!$B$7:$R$1700,11,0)</f>
        <v>3.4382000000000001</v>
      </c>
      <c r="Q25" s="66">
        <f t="shared" si="6"/>
        <v>37</v>
      </c>
      <c r="R25" s="65">
        <f>VLOOKUP($A25,'Return Data'!$B$7:$R$1700,12,0)</f>
        <v>3.81</v>
      </c>
      <c r="S25" s="66">
        <f t="shared" si="7"/>
        <v>37</v>
      </c>
      <c r="T25" s="65">
        <f>VLOOKUP($A25,'Return Data'!$B$7:$R$1700,13,0)</f>
        <v>4.1902999999999997</v>
      </c>
      <c r="U25" s="66">
        <f t="shared" si="8"/>
        <v>37</v>
      </c>
      <c r="V25" s="65"/>
      <c r="W25" s="66"/>
      <c r="X25" s="65"/>
      <c r="Y25" s="66"/>
      <c r="Z25" s="65">
        <f>VLOOKUP($A25,'Return Data'!$B$7:$R$1700,16,0)</f>
        <v>4.5542999999999996</v>
      </c>
      <c r="AA25" s="67">
        <f t="shared" si="10"/>
        <v>37</v>
      </c>
    </row>
    <row r="26" spans="1:27" x14ac:dyDescent="0.3">
      <c r="A26" s="63" t="s">
        <v>245</v>
      </c>
      <c r="B26" s="64">
        <f>VLOOKUP($A26,'Return Data'!$B$7:$R$1700,3,0)</f>
        <v>44026</v>
      </c>
      <c r="C26" s="65">
        <f>VLOOKUP($A26,'Return Data'!$B$7:$R$1700,4,0)</f>
        <v>54.658799999999999</v>
      </c>
      <c r="D26" s="65">
        <f>VLOOKUP($A26,'Return Data'!$B$7:$R$1700,5,0)</f>
        <v>3.0720000000000001</v>
      </c>
      <c r="E26" s="66">
        <f t="shared" si="0"/>
        <v>19</v>
      </c>
      <c r="F26" s="65">
        <f>VLOOKUP($A26,'Return Data'!$B$7:$R$1700,6,0)</f>
        <v>3.3397999999999999</v>
      </c>
      <c r="G26" s="66">
        <f t="shared" si="1"/>
        <v>7</v>
      </c>
      <c r="H26" s="65">
        <f>VLOOKUP($A26,'Return Data'!$B$7:$R$1700,7,0)</f>
        <v>3.3123999999999998</v>
      </c>
      <c r="I26" s="66">
        <f t="shared" si="2"/>
        <v>11</v>
      </c>
      <c r="J26" s="65">
        <f>VLOOKUP($A26,'Return Data'!$B$7:$R$1700,8,0)</f>
        <v>3.2235999999999998</v>
      </c>
      <c r="K26" s="66">
        <f t="shared" si="3"/>
        <v>13</v>
      </c>
      <c r="L26" s="65">
        <f>VLOOKUP($A26,'Return Data'!$B$7:$R$1700,9,0)</f>
        <v>3.4218999999999999</v>
      </c>
      <c r="M26" s="66">
        <f t="shared" si="4"/>
        <v>25</v>
      </c>
      <c r="N26" s="65">
        <f>VLOOKUP($A26,'Return Data'!$B$7:$R$1700,10,0)</f>
        <v>3.9752000000000001</v>
      </c>
      <c r="O26" s="66">
        <f t="shared" si="5"/>
        <v>25</v>
      </c>
      <c r="P26" s="65">
        <f>VLOOKUP($A26,'Return Data'!$B$7:$R$1700,11,0)</f>
        <v>4.6399999999999997</v>
      </c>
      <c r="Q26" s="66">
        <f t="shared" si="6"/>
        <v>27</v>
      </c>
      <c r="R26" s="65">
        <f>VLOOKUP($A26,'Return Data'!$B$7:$R$1700,12,0)</f>
        <v>4.8129999999999997</v>
      </c>
      <c r="S26" s="66">
        <f t="shared" si="7"/>
        <v>27</v>
      </c>
      <c r="T26" s="65">
        <f>VLOOKUP($A26,'Return Data'!$B$7:$R$1700,13,0)</f>
        <v>5.1418999999999997</v>
      </c>
      <c r="U26" s="66">
        <f t="shared" si="8"/>
        <v>26</v>
      </c>
      <c r="V26" s="65">
        <f>VLOOKUP($A26,'Return Data'!$B$7:$R$1700,17,0)</f>
        <v>6.3128000000000002</v>
      </c>
      <c r="W26" s="66">
        <f t="shared" si="8"/>
        <v>21</v>
      </c>
      <c r="X26" s="65">
        <f>VLOOKUP($A26,'Return Data'!$B$7:$R$1700,14,0)</f>
        <v>6.5202999999999998</v>
      </c>
      <c r="Y26" s="66">
        <f t="shared" si="9"/>
        <v>21</v>
      </c>
      <c r="Z26" s="65">
        <f>VLOOKUP($A26,'Return Data'!$B$7:$R$1700,16,0)</f>
        <v>7.8228999999999997</v>
      </c>
      <c r="AA26" s="67">
        <f t="shared" si="10"/>
        <v>4</v>
      </c>
    </row>
    <row r="27" spans="1:27" x14ac:dyDescent="0.3">
      <c r="A27" s="63" t="s">
        <v>246</v>
      </c>
      <c r="B27" s="64">
        <f>VLOOKUP($A27,'Return Data'!$B$7:$R$1700,3,0)</f>
        <v>44026</v>
      </c>
      <c r="C27" s="65">
        <f>VLOOKUP($A27,'Return Data'!$B$7:$R$1700,4,0)</f>
        <v>4050.9753000000001</v>
      </c>
      <c r="D27" s="65">
        <f>VLOOKUP($A27,'Return Data'!$B$7:$R$1700,5,0)</f>
        <v>3.5053000000000001</v>
      </c>
      <c r="E27" s="66">
        <f t="shared" si="0"/>
        <v>7</v>
      </c>
      <c r="F27" s="65">
        <f>VLOOKUP($A27,'Return Data'!$B$7:$R$1700,6,0)</f>
        <v>3.2223000000000002</v>
      </c>
      <c r="G27" s="66">
        <f t="shared" si="1"/>
        <v>9</v>
      </c>
      <c r="H27" s="65">
        <f>VLOOKUP($A27,'Return Data'!$B$7:$R$1700,7,0)</f>
        <v>3.4508999999999999</v>
      </c>
      <c r="I27" s="66">
        <f t="shared" si="2"/>
        <v>7</v>
      </c>
      <c r="J27" s="65">
        <f>VLOOKUP($A27,'Return Data'!$B$7:$R$1700,8,0)</f>
        <v>3.3858000000000001</v>
      </c>
      <c r="K27" s="66">
        <f t="shared" si="3"/>
        <v>7</v>
      </c>
      <c r="L27" s="65">
        <f>VLOOKUP($A27,'Return Data'!$B$7:$R$1700,9,0)</f>
        <v>3.8975</v>
      </c>
      <c r="M27" s="66">
        <f t="shared" si="4"/>
        <v>5</v>
      </c>
      <c r="N27" s="65">
        <f>VLOOKUP($A27,'Return Data'!$B$7:$R$1700,10,0)</f>
        <v>4.3156999999999996</v>
      </c>
      <c r="O27" s="66">
        <f t="shared" si="5"/>
        <v>15</v>
      </c>
      <c r="P27" s="65">
        <f>VLOOKUP($A27,'Return Data'!$B$7:$R$1700,11,0)</f>
        <v>4.8978999999999999</v>
      </c>
      <c r="Q27" s="66">
        <f t="shared" si="6"/>
        <v>20</v>
      </c>
      <c r="R27" s="65">
        <f>VLOOKUP($A27,'Return Data'!$B$7:$R$1700,12,0)</f>
        <v>5.0159000000000002</v>
      </c>
      <c r="S27" s="66">
        <f t="shared" si="7"/>
        <v>21</v>
      </c>
      <c r="T27" s="65">
        <f>VLOOKUP($A27,'Return Data'!$B$7:$R$1700,13,0)</f>
        <v>5.2695999999999996</v>
      </c>
      <c r="U27" s="66">
        <f t="shared" si="8"/>
        <v>22</v>
      </c>
      <c r="V27" s="65">
        <f>VLOOKUP($A27,'Return Data'!$B$7:$R$1700,17,0)</f>
        <v>6.2994000000000003</v>
      </c>
      <c r="W27" s="66">
        <f t="shared" si="8"/>
        <v>23</v>
      </c>
      <c r="X27" s="65">
        <f>VLOOKUP($A27,'Return Data'!$B$7:$R$1700,14,0)</f>
        <v>6.5065999999999997</v>
      </c>
      <c r="Y27" s="66">
        <f t="shared" si="9"/>
        <v>23</v>
      </c>
      <c r="Z27" s="65">
        <f>VLOOKUP($A27,'Return Data'!$B$7:$R$1700,16,0)</f>
        <v>7.3037000000000001</v>
      </c>
      <c r="AA27" s="67">
        <f t="shared" si="10"/>
        <v>20</v>
      </c>
    </row>
    <row r="28" spans="1:27" x14ac:dyDescent="0.3">
      <c r="A28" s="63" t="s">
        <v>247</v>
      </c>
      <c r="B28" s="64">
        <f>VLOOKUP($A28,'Return Data'!$B$7:$R$1700,3,0)</f>
        <v>44026</v>
      </c>
      <c r="C28" s="65">
        <f>VLOOKUP($A28,'Return Data'!$B$7:$R$1700,4,0)</f>
        <v>2744.8211000000001</v>
      </c>
      <c r="D28" s="65">
        <f>VLOOKUP($A28,'Return Data'!$B$7:$R$1700,5,0)</f>
        <v>3.0560999999999998</v>
      </c>
      <c r="E28" s="66">
        <f t="shared" si="0"/>
        <v>21</v>
      </c>
      <c r="F28" s="65">
        <f>VLOOKUP($A28,'Return Data'!$B$7:$R$1700,6,0)</f>
        <v>3.1307</v>
      </c>
      <c r="G28" s="66">
        <f t="shared" si="1"/>
        <v>15</v>
      </c>
      <c r="H28" s="65">
        <f>VLOOKUP($A28,'Return Data'!$B$7:$R$1700,7,0)</f>
        <v>3.2461000000000002</v>
      </c>
      <c r="I28" s="66">
        <f t="shared" si="2"/>
        <v>16</v>
      </c>
      <c r="J28" s="65">
        <f>VLOOKUP($A28,'Return Data'!$B$7:$R$1700,8,0)</f>
        <v>3.2101000000000002</v>
      </c>
      <c r="K28" s="66">
        <f t="shared" si="3"/>
        <v>14</v>
      </c>
      <c r="L28" s="65">
        <f>VLOOKUP($A28,'Return Data'!$B$7:$R$1700,9,0)</f>
        <v>3.7305999999999999</v>
      </c>
      <c r="M28" s="66">
        <f t="shared" si="4"/>
        <v>11</v>
      </c>
      <c r="N28" s="65">
        <f>VLOOKUP($A28,'Return Data'!$B$7:$R$1700,10,0)</f>
        <v>4.2632000000000003</v>
      </c>
      <c r="O28" s="66">
        <f t="shared" si="5"/>
        <v>18</v>
      </c>
      <c r="P28" s="65">
        <f>VLOOKUP($A28,'Return Data'!$B$7:$R$1700,11,0)</f>
        <v>5.0586000000000002</v>
      </c>
      <c r="Q28" s="66">
        <f t="shared" si="6"/>
        <v>11</v>
      </c>
      <c r="R28" s="65">
        <f>VLOOKUP($A28,'Return Data'!$B$7:$R$1700,12,0)</f>
        <v>5.1425000000000001</v>
      </c>
      <c r="S28" s="66">
        <f t="shared" si="7"/>
        <v>11</v>
      </c>
      <c r="T28" s="65">
        <f>VLOOKUP($A28,'Return Data'!$B$7:$R$1700,13,0)</f>
        <v>5.3726000000000003</v>
      </c>
      <c r="U28" s="66">
        <f t="shared" si="8"/>
        <v>12</v>
      </c>
      <c r="V28" s="65">
        <f>VLOOKUP($A28,'Return Data'!$B$7:$R$1700,17,0)</f>
        <v>6.3781999999999996</v>
      </c>
      <c r="W28" s="66">
        <f t="shared" si="8"/>
        <v>15</v>
      </c>
      <c r="X28" s="65">
        <f>VLOOKUP($A28,'Return Data'!$B$7:$R$1700,14,0)</f>
        <v>6.5792999999999999</v>
      </c>
      <c r="Y28" s="66">
        <f t="shared" si="9"/>
        <v>13</v>
      </c>
      <c r="Z28" s="65">
        <f>VLOOKUP($A28,'Return Data'!$B$7:$R$1700,16,0)</f>
        <v>7.5974000000000004</v>
      </c>
      <c r="AA28" s="67">
        <f t="shared" si="10"/>
        <v>10</v>
      </c>
    </row>
    <row r="29" spans="1:27" x14ac:dyDescent="0.3">
      <c r="A29" s="63" t="s">
        <v>248</v>
      </c>
      <c r="B29" s="64">
        <f>VLOOKUP($A29,'Return Data'!$B$7:$R$1700,3,0)</f>
        <v>44026</v>
      </c>
      <c r="C29" s="65">
        <f>VLOOKUP($A29,'Return Data'!$B$7:$R$1700,4,0)</f>
        <v>3621.5916000000002</v>
      </c>
      <c r="D29" s="65">
        <f>VLOOKUP($A29,'Return Data'!$B$7:$R$1700,5,0)</f>
        <v>3.0832999999999999</v>
      </c>
      <c r="E29" s="66">
        <f t="shared" si="0"/>
        <v>18</v>
      </c>
      <c r="F29" s="65">
        <f>VLOOKUP($A29,'Return Data'!$B$7:$R$1700,6,0)</f>
        <v>3.1943999999999999</v>
      </c>
      <c r="G29" s="66">
        <f t="shared" si="1"/>
        <v>10</v>
      </c>
      <c r="H29" s="65">
        <f>VLOOKUP($A29,'Return Data'!$B$7:$R$1700,7,0)</f>
        <v>3.3559999999999999</v>
      </c>
      <c r="I29" s="66">
        <f t="shared" si="2"/>
        <v>10</v>
      </c>
      <c r="J29" s="65">
        <f>VLOOKUP($A29,'Return Data'!$B$7:$R$1700,8,0)</f>
        <v>3.3380999999999998</v>
      </c>
      <c r="K29" s="66">
        <f t="shared" si="3"/>
        <v>9</v>
      </c>
      <c r="L29" s="65">
        <f>VLOOKUP($A29,'Return Data'!$B$7:$R$1700,9,0)</f>
        <v>3.762</v>
      </c>
      <c r="M29" s="66">
        <f t="shared" si="4"/>
        <v>10</v>
      </c>
      <c r="N29" s="65">
        <f>VLOOKUP($A29,'Return Data'!$B$7:$R$1700,10,0)</f>
        <v>4.3400999999999996</v>
      </c>
      <c r="O29" s="66">
        <f t="shared" si="5"/>
        <v>14</v>
      </c>
      <c r="P29" s="65">
        <f>VLOOKUP($A29,'Return Data'!$B$7:$R$1700,11,0)</f>
        <v>5.1920999999999999</v>
      </c>
      <c r="Q29" s="66">
        <f t="shared" si="6"/>
        <v>5</v>
      </c>
      <c r="R29" s="65">
        <f>VLOOKUP($A29,'Return Data'!$B$7:$R$1700,12,0)</f>
        <v>5.2355</v>
      </c>
      <c r="S29" s="66">
        <f t="shared" si="7"/>
        <v>4</v>
      </c>
      <c r="T29" s="65">
        <f>VLOOKUP($A29,'Return Data'!$B$7:$R$1700,13,0)</f>
        <v>5.4633000000000003</v>
      </c>
      <c r="U29" s="66">
        <f t="shared" si="8"/>
        <v>9</v>
      </c>
      <c r="V29" s="65">
        <f>VLOOKUP($A29,'Return Data'!$B$7:$R$1700,17,0)</f>
        <v>6.3768000000000002</v>
      </c>
      <c r="W29" s="66">
        <f t="shared" si="8"/>
        <v>16</v>
      </c>
      <c r="X29" s="65">
        <f>VLOOKUP($A29,'Return Data'!$B$7:$R$1700,14,0)</f>
        <v>6.5502000000000002</v>
      </c>
      <c r="Y29" s="66">
        <f t="shared" si="9"/>
        <v>17</v>
      </c>
      <c r="Z29" s="65">
        <f>VLOOKUP($A29,'Return Data'!$B$7:$R$1700,16,0)</f>
        <v>7.2645999999999997</v>
      </c>
      <c r="AA29" s="67">
        <f t="shared" si="10"/>
        <v>23</v>
      </c>
    </row>
    <row r="30" spans="1:27" x14ac:dyDescent="0.3">
      <c r="A30" s="63" t="s">
        <v>438</v>
      </c>
      <c r="B30" s="64">
        <f>VLOOKUP($A30,'Return Data'!$B$7:$R$1700,3,0)</f>
        <v>44026</v>
      </c>
      <c r="C30" s="65">
        <f>VLOOKUP($A30,'Return Data'!$B$7:$R$1700,4,0)</f>
        <v>1299.1876</v>
      </c>
      <c r="D30" s="65">
        <f>VLOOKUP($A30,'Return Data'!$B$7:$R$1700,5,0)</f>
        <v>3.5739999999999998</v>
      </c>
      <c r="E30" s="66">
        <f t="shared" si="0"/>
        <v>5</v>
      </c>
      <c r="F30" s="65">
        <f>VLOOKUP($A30,'Return Data'!$B$7:$R$1700,6,0)</f>
        <v>3.4557000000000002</v>
      </c>
      <c r="G30" s="66">
        <f t="shared" si="1"/>
        <v>6</v>
      </c>
      <c r="H30" s="65">
        <f>VLOOKUP($A30,'Return Data'!$B$7:$R$1700,7,0)</f>
        <v>3.5367000000000002</v>
      </c>
      <c r="I30" s="66">
        <f t="shared" si="2"/>
        <v>5</v>
      </c>
      <c r="J30" s="65">
        <f>VLOOKUP($A30,'Return Data'!$B$7:$R$1700,8,0)</f>
        <v>3.5442999999999998</v>
      </c>
      <c r="K30" s="66">
        <f t="shared" si="3"/>
        <v>5</v>
      </c>
      <c r="L30" s="65">
        <f>VLOOKUP($A30,'Return Data'!$B$7:$R$1700,9,0)</f>
        <v>3.8018999999999998</v>
      </c>
      <c r="M30" s="66">
        <f t="shared" si="4"/>
        <v>9</v>
      </c>
      <c r="N30" s="65">
        <f>VLOOKUP($A30,'Return Data'!$B$7:$R$1700,10,0)</f>
        <v>4.5019999999999998</v>
      </c>
      <c r="O30" s="66">
        <f t="shared" si="5"/>
        <v>7</v>
      </c>
      <c r="P30" s="65">
        <f>VLOOKUP($A30,'Return Data'!$B$7:$R$1700,11,0)</f>
        <v>5.0658000000000003</v>
      </c>
      <c r="Q30" s="66">
        <f t="shared" si="6"/>
        <v>10</v>
      </c>
      <c r="R30" s="65">
        <f>VLOOKUP($A30,'Return Data'!$B$7:$R$1700,12,0)</f>
        <v>5.2096999999999998</v>
      </c>
      <c r="S30" s="66">
        <f t="shared" si="7"/>
        <v>8</v>
      </c>
      <c r="T30" s="65">
        <f>VLOOKUP($A30,'Return Data'!$B$7:$R$1700,13,0)</f>
        <v>5.4953000000000003</v>
      </c>
      <c r="U30" s="66">
        <f t="shared" si="8"/>
        <v>4</v>
      </c>
      <c r="V30" s="65">
        <f>VLOOKUP($A30,'Return Data'!$B$7:$R$1700,17,0)</f>
        <v>6.4932999999999996</v>
      </c>
      <c r="W30" s="66">
        <f t="shared" si="8"/>
        <v>5</v>
      </c>
      <c r="X30" s="65">
        <f>VLOOKUP($A30,'Return Data'!$B$7:$R$1700,14,0)</f>
        <v>6.6302000000000003</v>
      </c>
      <c r="Y30" s="66">
        <f t="shared" si="9"/>
        <v>7</v>
      </c>
      <c r="Z30" s="65">
        <f>VLOOKUP($A30,'Return Data'!$B$7:$R$1700,16,0)</f>
        <v>6.7058999999999997</v>
      </c>
      <c r="AA30" s="67">
        <f t="shared" si="10"/>
        <v>30</v>
      </c>
    </row>
    <row r="31" spans="1:27" x14ac:dyDescent="0.3">
      <c r="A31" s="63" t="s">
        <v>250</v>
      </c>
      <c r="B31" s="64">
        <f>VLOOKUP($A31,'Return Data'!$B$7:$R$1700,3,0)</f>
        <v>44026</v>
      </c>
      <c r="C31" s="65">
        <f>VLOOKUP($A31,'Return Data'!$B$7:$R$1700,4,0)</f>
        <v>2095.3879999999999</v>
      </c>
      <c r="D31" s="65">
        <f>VLOOKUP($A31,'Return Data'!$B$7:$R$1700,5,0)</f>
        <v>2.8448000000000002</v>
      </c>
      <c r="E31" s="66">
        <f t="shared" si="0"/>
        <v>29</v>
      </c>
      <c r="F31" s="65">
        <f>VLOOKUP($A31,'Return Data'!$B$7:$R$1700,6,0)</f>
        <v>3.0219</v>
      </c>
      <c r="G31" s="66">
        <f t="shared" si="1"/>
        <v>24</v>
      </c>
      <c r="H31" s="65">
        <f>VLOOKUP($A31,'Return Data'!$B$7:$R$1700,7,0)</f>
        <v>3.177</v>
      </c>
      <c r="I31" s="66">
        <f t="shared" si="2"/>
        <v>24</v>
      </c>
      <c r="J31" s="65">
        <f>VLOOKUP($A31,'Return Data'!$B$7:$R$1700,8,0)</f>
        <v>3.1909999999999998</v>
      </c>
      <c r="K31" s="66">
        <f t="shared" si="3"/>
        <v>15</v>
      </c>
      <c r="L31" s="65">
        <f>VLOOKUP($A31,'Return Data'!$B$7:$R$1700,9,0)</f>
        <v>3.4979</v>
      </c>
      <c r="M31" s="66">
        <f t="shared" si="4"/>
        <v>21</v>
      </c>
      <c r="N31" s="65">
        <f>VLOOKUP($A31,'Return Data'!$B$7:$R$1700,10,0)</f>
        <v>4.1449999999999996</v>
      </c>
      <c r="O31" s="66">
        <f t="shared" si="5"/>
        <v>22</v>
      </c>
      <c r="P31" s="65">
        <f>VLOOKUP($A31,'Return Data'!$B$7:$R$1700,11,0)</f>
        <v>4.9062000000000001</v>
      </c>
      <c r="Q31" s="66">
        <f t="shared" si="6"/>
        <v>19</v>
      </c>
      <c r="R31" s="65">
        <f>VLOOKUP($A31,'Return Data'!$B$7:$R$1700,12,0)</f>
        <v>5.0303000000000004</v>
      </c>
      <c r="S31" s="66">
        <f t="shared" si="7"/>
        <v>20</v>
      </c>
      <c r="T31" s="65">
        <f>VLOOKUP($A31,'Return Data'!$B$7:$R$1700,13,0)</f>
        <v>5.3140000000000001</v>
      </c>
      <c r="U31" s="66">
        <f t="shared" si="8"/>
        <v>20</v>
      </c>
      <c r="V31" s="65">
        <f>VLOOKUP($A31,'Return Data'!$B$7:$R$1700,17,0)</f>
        <v>6.3532000000000002</v>
      </c>
      <c r="W31" s="66">
        <f t="shared" si="8"/>
        <v>18</v>
      </c>
      <c r="X31" s="65">
        <f>VLOOKUP($A31,'Return Data'!$B$7:$R$1700,14,0)</f>
        <v>6.5480999999999998</v>
      </c>
      <c r="Y31" s="66">
        <f t="shared" si="9"/>
        <v>18</v>
      </c>
      <c r="Z31" s="65">
        <f>VLOOKUP($A31,'Return Data'!$B$7:$R$1700,16,0)</f>
        <v>6.6382000000000003</v>
      </c>
      <c r="AA31" s="67">
        <f t="shared" si="10"/>
        <v>31</v>
      </c>
    </row>
    <row r="32" spans="1:27" x14ac:dyDescent="0.3">
      <c r="A32" s="63" t="s">
        <v>251</v>
      </c>
      <c r="B32" s="64">
        <f>VLOOKUP($A32,'Return Data'!$B$7:$R$1700,3,0)</f>
        <v>44026</v>
      </c>
      <c r="C32" s="65">
        <f>VLOOKUP($A32,'Return Data'!$B$7:$R$1700,4,0)</f>
        <v>10.7829</v>
      </c>
      <c r="D32" s="65">
        <f>VLOOKUP($A32,'Return Data'!$B$7:$R$1700,5,0)</f>
        <v>2.0310999999999999</v>
      </c>
      <c r="E32" s="66">
        <f t="shared" si="0"/>
        <v>38</v>
      </c>
      <c r="F32" s="65">
        <f>VLOOKUP($A32,'Return Data'!$B$7:$R$1700,6,0)</f>
        <v>2.6240999999999999</v>
      </c>
      <c r="G32" s="66">
        <f t="shared" si="1"/>
        <v>36</v>
      </c>
      <c r="H32" s="65">
        <f>VLOOKUP($A32,'Return Data'!$B$7:$R$1700,7,0)</f>
        <v>2.7094</v>
      </c>
      <c r="I32" s="66">
        <f t="shared" si="2"/>
        <v>38</v>
      </c>
      <c r="J32" s="65">
        <f>VLOOKUP($A32,'Return Data'!$B$7:$R$1700,8,0)</f>
        <v>2.6623999999999999</v>
      </c>
      <c r="K32" s="66">
        <f t="shared" si="3"/>
        <v>35</v>
      </c>
      <c r="L32" s="65">
        <f>VLOOKUP($A32,'Return Data'!$B$7:$R$1700,9,0)</f>
        <v>2.782</v>
      </c>
      <c r="M32" s="66">
        <f t="shared" si="4"/>
        <v>37</v>
      </c>
      <c r="N32" s="65">
        <f>VLOOKUP($A32,'Return Data'!$B$7:$R$1700,10,0)</f>
        <v>3.2814000000000001</v>
      </c>
      <c r="O32" s="66">
        <f t="shared" si="5"/>
        <v>35</v>
      </c>
      <c r="P32" s="65">
        <f>VLOOKUP($A32,'Return Data'!$B$7:$R$1700,11,0)</f>
        <v>3.7456999999999998</v>
      </c>
      <c r="Q32" s="66">
        <f t="shared" si="6"/>
        <v>36</v>
      </c>
      <c r="R32" s="65">
        <f>VLOOKUP($A32,'Return Data'!$B$7:$R$1700,12,0)</f>
        <v>4.0308999999999999</v>
      </c>
      <c r="S32" s="66">
        <f t="shared" si="7"/>
        <v>36</v>
      </c>
      <c r="T32" s="65">
        <f>VLOOKUP($A32,'Return Data'!$B$7:$R$1700,13,0)</f>
        <v>4.3653000000000004</v>
      </c>
      <c r="U32" s="66">
        <f t="shared" si="8"/>
        <v>36</v>
      </c>
      <c r="V32" s="65"/>
      <c r="W32" s="66"/>
      <c r="X32" s="65"/>
      <c r="Y32" s="66"/>
      <c r="Z32" s="65">
        <f>VLOOKUP($A32,'Return Data'!$B$7:$R$1700,16,0)</f>
        <v>4.9185999999999996</v>
      </c>
      <c r="AA32" s="67">
        <f t="shared" si="10"/>
        <v>36</v>
      </c>
    </row>
    <row r="33" spans="1:27" x14ac:dyDescent="0.3">
      <c r="A33" s="63" t="s">
        <v>252</v>
      </c>
      <c r="B33" s="64">
        <f>VLOOKUP($A33,'Return Data'!$B$7:$R$1700,3,0)</f>
        <v>44026</v>
      </c>
      <c r="C33" s="65">
        <f>VLOOKUP($A33,'Return Data'!$B$7:$R$1700,4,0)</f>
        <v>4888.5821999999998</v>
      </c>
      <c r="D33" s="65">
        <f>VLOOKUP($A33,'Return Data'!$B$7:$R$1700,5,0)</f>
        <v>3.0055000000000001</v>
      </c>
      <c r="E33" s="66">
        <f t="shared" si="0"/>
        <v>24</v>
      </c>
      <c r="F33" s="65">
        <f>VLOOKUP($A33,'Return Data'!$B$7:$R$1700,6,0)</f>
        <v>3.1246999999999998</v>
      </c>
      <c r="G33" s="66">
        <f t="shared" si="1"/>
        <v>16</v>
      </c>
      <c r="H33" s="65">
        <f>VLOOKUP($A33,'Return Data'!$B$7:$R$1700,7,0)</f>
        <v>3.3024</v>
      </c>
      <c r="I33" s="66">
        <f t="shared" si="2"/>
        <v>12</v>
      </c>
      <c r="J33" s="65">
        <f>VLOOKUP($A33,'Return Data'!$B$7:$R$1700,8,0)</f>
        <v>3.3254000000000001</v>
      </c>
      <c r="K33" s="66">
        <f t="shared" si="3"/>
        <v>10</v>
      </c>
      <c r="L33" s="65">
        <f>VLOOKUP($A33,'Return Data'!$B$7:$R$1700,9,0)</f>
        <v>3.8946999999999998</v>
      </c>
      <c r="M33" s="66">
        <f t="shared" si="4"/>
        <v>6</v>
      </c>
      <c r="N33" s="65">
        <f>VLOOKUP($A33,'Return Data'!$B$7:$R$1700,10,0)</f>
        <v>4.6551999999999998</v>
      </c>
      <c r="O33" s="66">
        <f t="shared" si="5"/>
        <v>3</v>
      </c>
      <c r="P33" s="65">
        <f>VLOOKUP($A33,'Return Data'!$B$7:$R$1700,11,0)</f>
        <v>5.1528</v>
      </c>
      <c r="Q33" s="66">
        <f t="shared" si="6"/>
        <v>8</v>
      </c>
      <c r="R33" s="65">
        <f>VLOOKUP($A33,'Return Data'!$B$7:$R$1700,12,0)</f>
        <v>5.2069999999999999</v>
      </c>
      <c r="S33" s="66">
        <f t="shared" si="7"/>
        <v>10</v>
      </c>
      <c r="T33" s="65">
        <f>VLOOKUP($A33,'Return Data'!$B$7:$R$1700,13,0)</f>
        <v>5.4844999999999997</v>
      </c>
      <c r="U33" s="66">
        <f t="shared" si="8"/>
        <v>5</v>
      </c>
      <c r="V33" s="65">
        <f>VLOOKUP($A33,'Return Data'!$B$7:$R$1700,17,0)</f>
        <v>6.5069999999999997</v>
      </c>
      <c r="W33" s="66">
        <f t="shared" si="8"/>
        <v>3</v>
      </c>
      <c r="X33" s="65">
        <f>VLOOKUP($A33,'Return Data'!$B$7:$R$1700,14,0)</f>
        <v>6.6554000000000002</v>
      </c>
      <c r="Y33" s="66">
        <f t="shared" si="9"/>
        <v>3</v>
      </c>
      <c r="Z33" s="65">
        <f>VLOOKUP($A33,'Return Data'!$B$7:$R$1700,16,0)</f>
        <v>7.2853000000000003</v>
      </c>
      <c r="AA33" s="67">
        <f t="shared" si="10"/>
        <v>21</v>
      </c>
    </row>
    <row r="34" spans="1:27" x14ac:dyDescent="0.3">
      <c r="A34" s="63" t="s">
        <v>253</v>
      </c>
      <c r="B34" s="64">
        <f>VLOOKUP($A34,'Return Data'!$B$7:$R$1700,3,0)</f>
        <v>44026</v>
      </c>
      <c r="C34" s="65">
        <f>VLOOKUP($A34,'Return Data'!$B$7:$R$1700,4,0)</f>
        <v>1125.8349000000001</v>
      </c>
      <c r="D34" s="65">
        <f>VLOOKUP($A34,'Return Data'!$B$7:$R$1700,5,0)</f>
        <v>2.3085</v>
      </c>
      <c r="E34" s="66">
        <f t="shared" si="0"/>
        <v>36</v>
      </c>
      <c r="F34" s="65">
        <f>VLOOKUP($A34,'Return Data'!$B$7:$R$1700,6,0)</f>
        <v>2.6859999999999999</v>
      </c>
      <c r="G34" s="66">
        <f t="shared" si="1"/>
        <v>35</v>
      </c>
      <c r="H34" s="65">
        <f>VLOOKUP($A34,'Return Data'!$B$7:$R$1700,7,0)</f>
        <v>2.7692000000000001</v>
      </c>
      <c r="I34" s="66">
        <f t="shared" si="2"/>
        <v>36</v>
      </c>
      <c r="J34" s="65">
        <f>VLOOKUP($A34,'Return Data'!$B$7:$R$1700,8,0)</f>
        <v>2.6440000000000001</v>
      </c>
      <c r="K34" s="66">
        <f t="shared" si="3"/>
        <v>36</v>
      </c>
      <c r="L34" s="65">
        <f>VLOOKUP($A34,'Return Data'!$B$7:$R$1700,9,0)</f>
        <v>3.0375999999999999</v>
      </c>
      <c r="M34" s="66">
        <f t="shared" si="4"/>
        <v>35</v>
      </c>
      <c r="N34" s="65">
        <f>VLOOKUP($A34,'Return Data'!$B$7:$R$1700,10,0)</f>
        <v>3.4114</v>
      </c>
      <c r="O34" s="66">
        <f t="shared" si="5"/>
        <v>31</v>
      </c>
      <c r="P34" s="65">
        <f>VLOOKUP($A34,'Return Data'!$B$7:$R$1700,11,0)</f>
        <v>4.1127000000000002</v>
      </c>
      <c r="Q34" s="66">
        <f t="shared" si="6"/>
        <v>31</v>
      </c>
      <c r="R34" s="65">
        <f>VLOOKUP($A34,'Return Data'!$B$7:$R$1700,12,0)</f>
        <v>4.3526999999999996</v>
      </c>
      <c r="S34" s="66">
        <f t="shared" si="7"/>
        <v>33</v>
      </c>
      <c r="T34" s="65">
        <f>VLOOKUP($A34,'Return Data'!$B$7:$R$1700,13,0)</f>
        <v>4.7454999999999998</v>
      </c>
      <c r="U34" s="66">
        <f t="shared" si="8"/>
        <v>32</v>
      </c>
      <c r="V34" s="65">
        <f>VLOOKUP($A34,'Return Data'!$B$7:$R$1700,17,0)</f>
        <v>5.5388000000000002</v>
      </c>
      <c r="W34" s="66">
        <f t="shared" si="8"/>
        <v>32</v>
      </c>
      <c r="X34" s="65"/>
      <c r="Y34" s="66"/>
      <c r="Z34" s="65">
        <f>VLOOKUP($A34,'Return Data'!$B$7:$R$1700,16,0)</f>
        <v>5.5925000000000002</v>
      </c>
      <c r="AA34" s="67">
        <f t="shared" si="10"/>
        <v>34</v>
      </c>
    </row>
    <row r="35" spans="1:27" x14ac:dyDescent="0.3">
      <c r="A35" s="63" t="s">
        <v>254</v>
      </c>
      <c r="B35" s="64">
        <f>VLOOKUP($A35,'Return Data'!$B$7:$R$1700,3,0)</f>
        <v>44026</v>
      </c>
      <c r="C35" s="65">
        <f>VLOOKUP($A35,'Return Data'!$B$7:$R$1700,4,0)</f>
        <v>260.46120000000002</v>
      </c>
      <c r="D35" s="65">
        <f>VLOOKUP($A35,'Return Data'!$B$7:$R$1700,5,0)</f>
        <v>3.5457999999999998</v>
      </c>
      <c r="E35" s="66">
        <f t="shared" si="0"/>
        <v>6</v>
      </c>
      <c r="F35" s="65">
        <f>VLOOKUP($A35,'Return Data'!$B$7:$R$1700,6,0)</f>
        <v>3.4670000000000001</v>
      </c>
      <c r="G35" s="66">
        <f t="shared" si="1"/>
        <v>4</v>
      </c>
      <c r="H35" s="65">
        <f>VLOOKUP($A35,'Return Data'!$B$7:$R$1700,7,0)</f>
        <v>3.4657</v>
      </c>
      <c r="I35" s="66">
        <f t="shared" si="2"/>
        <v>6</v>
      </c>
      <c r="J35" s="65">
        <f>VLOOKUP($A35,'Return Data'!$B$7:$R$1700,8,0)</f>
        <v>3.4258000000000002</v>
      </c>
      <c r="K35" s="66">
        <f t="shared" si="3"/>
        <v>6</v>
      </c>
      <c r="L35" s="65">
        <f>VLOOKUP($A35,'Return Data'!$B$7:$R$1700,9,0)</f>
        <v>3.8227000000000002</v>
      </c>
      <c r="M35" s="66">
        <f t="shared" si="4"/>
        <v>8</v>
      </c>
      <c r="N35" s="65">
        <f>VLOOKUP($A35,'Return Data'!$B$7:$R$1700,10,0)</f>
        <v>4.5869999999999997</v>
      </c>
      <c r="O35" s="66">
        <f t="shared" si="5"/>
        <v>4</v>
      </c>
      <c r="P35" s="65">
        <f>VLOOKUP($A35,'Return Data'!$B$7:$R$1700,11,0)</f>
        <v>5.0099</v>
      </c>
      <c r="Q35" s="66">
        <f t="shared" si="6"/>
        <v>12</v>
      </c>
      <c r="R35" s="65">
        <f>VLOOKUP($A35,'Return Data'!$B$7:$R$1700,12,0)</f>
        <v>5.1417999999999999</v>
      </c>
      <c r="S35" s="66">
        <f t="shared" si="7"/>
        <v>12</v>
      </c>
      <c r="T35" s="65">
        <f>VLOOKUP($A35,'Return Data'!$B$7:$R$1700,13,0)</f>
        <v>5.4198000000000004</v>
      </c>
      <c r="U35" s="66">
        <f t="shared" si="8"/>
        <v>11</v>
      </c>
      <c r="V35" s="65">
        <f>VLOOKUP($A35,'Return Data'!$B$7:$R$1700,17,0)</f>
        <v>6.4843999999999999</v>
      </c>
      <c r="W35" s="66">
        <f t="shared" si="8"/>
        <v>6</v>
      </c>
      <c r="X35" s="65">
        <f>VLOOKUP($A35,'Return Data'!$B$7:$R$1700,14,0)</f>
        <v>6.6418999999999997</v>
      </c>
      <c r="Y35" s="66">
        <f t="shared" si="9"/>
        <v>6</v>
      </c>
      <c r="Z35" s="65">
        <f>VLOOKUP($A35,'Return Data'!$B$7:$R$1700,16,0)</f>
        <v>7.7226999999999997</v>
      </c>
      <c r="AA35" s="67">
        <f t="shared" si="10"/>
        <v>6</v>
      </c>
    </row>
    <row r="36" spans="1:27" x14ac:dyDescent="0.3">
      <c r="A36" s="63" t="s">
        <v>255</v>
      </c>
      <c r="B36" s="64">
        <f>VLOOKUP($A36,'Return Data'!$B$7:$R$1700,3,0)</f>
        <v>44026</v>
      </c>
      <c r="C36" s="65">
        <f>VLOOKUP($A36,'Return Data'!$B$7:$R$1700,4,0)</f>
        <v>2828.48288</v>
      </c>
      <c r="D36" s="65">
        <f>VLOOKUP($A36,'Return Data'!$B$7:$R$1700,5,0)</f>
        <v>2.9775999999999998</v>
      </c>
      <c r="E36" s="66">
        <f t="shared" si="0"/>
        <v>25</v>
      </c>
      <c r="F36" s="65">
        <f>VLOOKUP($A36,'Return Data'!$B$7:$R$1700,6,0)</f>
        <v>2.9291999999999998</v>
      </c>
      <c r="G36" s="66">
        <f t="shared" si="1"/>
        <v>30</v>
      </c>
      <c r="H36" s="65">
        <f>VLOOKUP($A36,'Return Data'!$B$7:$R$1700,7,0)</f>
        <v>3.0977000000000001</v>
      </c>
      <c r="I36" s="66">
        <f t="shared" si="2"/>
        <v>29</v>
      </c>
      <c r="J36" s="65">
        <f>VLOOKUP($A36,'Return Data'!$B$7:$R$1700,8,0)</f>
        <v>2.9910999999999999</v>
      </c>
      <c r="K36" s="66">
        <f t="shared" si="3"/>
        <v>29</v>
      </c>
      <c r="L36" s="65">
        <f>VLOOKUP($A36,'Return Data'!$B$7:$R$1700,9,0)</f>
        <v>3.1105</v>
      </c>
      <c r="M36" s="66">
        <f t="shared" si="4"/>
        <v>29</v>
      </c>
      <c r="N36" s="65">
        <f>VLOOKUP($A36,'Return Data'!$B$7:$R$1700,10,0)</f>
        <v>3.6116999999999999</v>
      </c>
      <c r="O36" s="66">
        <f t="shared" si="5"/>
        <v>28</v>
      </c>
      <c r="P36" s="65">
        <f>VLOOKUP($A36,'Return Data'!$B$7:$R$1700,11,0)</f>
        <v>4.2804000000000002</v>
      </c>
      <c r="Q36" s="66">
        <f t="shared" si="6"/>
        <v>29</v>
      </c>
      <c r="R36" s="65">
        <f>VLOOKUP($A36,'Return Data'!$B$7:$R$1700,12,0)</f>
        <v>4.5408999999999997</v>
      </c>
      <c r="S36" s="66">
        <f t="shared" si="7"/>
        <v>29</v>
      </c>
      <c r="T36" s="65">
        <f>VLOOKUP($A36,'Return Data'!$B$7:$R$1700,13,0)</f>
        <v>4.8747999999999996</v>
      </c>
      <c r="U36" s="66">
        <f t="shared" si="8"/>
        <v>30</v>
      </c>
      <c r="V36" s="65">
        <f>VLOOKUP($A36,'Return Data'!$B$7:$R$1700,17,0)</f>
        <v>1.3408</v>
      </c>
      <c r="W36" s="66">
        <f t="shared" si="8"/>
        <v>35</v>
      </c>
      <c r="X36" s="65">
        <f>VLOOKUP($A36,'Return Data'!$B$7:$R$1700,14,0)</f>
        <v>3.1915</v>
      </c>
      <c r="Y36" s="66">
        <f t="shared" si="9"/>
        <v>34</v>
      </c>
      <c r="Z36" s="65">
        <f>VLOOKUP($A36,'Return Data'!$B$7:$R$1700,16,0)</f>
        <v>6.7656000000000001</v>
      </c>
      <c r="AA36" s="67">
        <f t="shared" si="10"/>
        <v>29</v>
      </c>
    </row>
    <row r="37" spans="1:27" x14ac:dyDescent="0.3">
      <c r="A37" s="63" t="s">
        <v>256</v>
      </c>
      <c r="B37" s="64">
        <f>VLOOKUP($A37,'Return Data'!$B$7:$R$1700,3,0)</f>
        <v>44026</v>
      </c>
      <c r="C37" s="65">
        <f>VLOOKUP($A37,'Return Data'!$B$7:$R$1700,4,0)</f>
        <v>31.4602</v>
      </c>
      <c r="D37" s="65">
        <f>VLOOKUP($A37,'Return Data'!$B$7:$R$1700,5,0)</f>
        <v>5.6858000000000004</v>
      </c>
      <c r="E37" s="66">
        <f t="shared" si="0"/>
        <v>1</v>
      </c>
      <c r="F37" s="65">
        <f>VLOOKUP($A37,'Return Data'!$B$7:$R$1700,6,0)</f>
        <v>5.3109999999999999</v>
      </c>
      <c r="G37" s="66">
        <f t="shared" si="1"/>
        <v>2</v>
      </c>
      <c r="H37" s="65">
        <f>VLOOKUP($A37,'Return Data'!$B$7:$R$1700,7,0)</f>
        <v>5.4253999999999998</v>
      </c>
      <c r="I37" s="66">
        <f t="shared" si="2"/>
        <v>2</v>
      </c>
      <c r="J37" s="65">
        <f>VLOOKUP($A37,'Return Data'!$B$7:$R$1700,8,0)</f>
        <v>5.1565000000000003</v>
      </c>
      <c r="K37" s="66">
        <f t="shared" si="3"/>
        <v>2</v>
      </c>
      <c r="L37" s="65">
        <f>VLOOKUP($A37,'Return Data'!$B$7:$R$1700,9,0)</f>
        <v>4.6585999999999999</v>
      </c>
      <c r="M37" s="66">
        <f t="shared" si="4"/>
        <v>1</v>
      </c>
      <c r="N37" s="65">
        <f>VLOOKUP($A37,'Return Data'!$B$7:$R$1700,10,0)</f>
        <v>4.5476999999999999</v>
      </c>
      <c r="O37" s="66">
        <f t="shared" si="5"/>
        <v>6</v>
      </c>
      <c r="P37" s="65">
        <f>VLOOKUP($A37,'Return Data'!$B$7:$R$1700,11,0)</f>
        <v>5.2107000000000001</v>
      </c>
      <c r="Q37" s="66">
        <f t="shared" si="6"/>
        <v>4</v>
      </c>
      <c r="R37" s="65">
        <f>VLOOKUP($A37,'Return Data'!$B$7:$R$1700,12,0)</f>
        <v>5.5624000000000002</v>
      </c>
      <c r="S37" s="66">
        <f t="shared" si="7"/>
        <v>1</v>
      </c>
      <c r="T37" s="65">
        <f>VLOOKUP($A37,'Return Data'!$B$7:$R$1700,13,0)</f>
        <v>5.9325000000000001</v>
      </c>
      <c r="U37" s="66">
        <f t="shared" si="8"/>
        <v>1</v>
      </c>
      <c r="V37" s="65">
        <f>VLOOKUP($A37,'Return Data'!$B$7:$R$1700,17,0)</f>
        <v>6.7207999999999997</v>
      </c>
      <c r="W37" s="66">
        <f t="shared" si="8"/>
        <v>1</v>
      </c>
      <c r="X37" s="65">
        <f>VLOOKUP($A37,'Return Data'!$B$7:$R$1700,14,0)</f>
        <v>6.7007000000000003</v>
      </c>
      <c r="Y37" s="66">
        <f t="shared" si="9"/>
        <v>1</v>
      </c>
      <c r="Z37" s="65">
        <f>VLOOKUP($A37,'Return Data'!$B$7:$R$1700,16,0)</f>
        <v>8.0518999999999998</v>
      </c>
      <c r="AA37" s="67">
        <f t="shared" si="10"/>
        <v>1</v>
      </c>
    </row>
    <row r="38" spans="1:27" x14ac:dyDescent="0.3">
      <c r="A38" s="63" t="s">
        <v>257</v>
      </c>
      <c r="B38" s="64">
        <f>VLOOKUP($A38,'Return Data'!$B$7:$R$1700,3,0)</f>
        <v>44026</v>
      </c>
      <c r="C38" s="65">
        <f>VLOOKUP($A38,'Return Data'!$B$7:$R$1700,4,0)</f>
        <v>27.136600000000001</v>
      </c>
      <c r="D38" s="65">
        <f>VLOOKUP($A38,'Return Data'!$B$7:$R$1700,5,0)</f>
        <v>2.4211999999999998</v>
      </c>
      <c r="E38" s="66">
        <f t="shared" si="0"/>
        <v>35</v>
      </c>
      <c r="F38" s="65">
        <f>VLOOKUP($A38,'Return Data'!$B$7:$R$1700,6,0)</f>
        <v>2.7355</v>
      </c>
      <c r="G38" s="66">
        <f t="shared" si="1"/>
        <v>33</v>
      </c>
      <c r="H38" s="65">
        <f>VLOOKUP($A38,'Return Data'!$B$7:$R$1700,7,0)</f>
        <v>2.7684000000000002</v>
      </c>
      <c r="I38" s="66">
        <f t="shared" si="2"/>
        <v>37</v>
      </c>
      <c r="J38" s="65">
        <f>VLOOKUP($A38,'Return Data'!$B$7:$R$1700,8,0)</f>
        <v>2.6158999999999999</v>
      </c>
      <c r="K38" s="66">
        <f t="shared" si="3"/>
        <v>37</v>
      </c>
      <c r="L38" s="65">
        <f>VLOOKUP($A38,'Return Data'!$B$7:$R$1700,9,0)</f>
        <v>3.0653999999999999</v>
      </c>
      <c r="M38" s="66">
        <f t="shared" si="4"/>
        <v>34</v>
      </c>
      <c r="N38" s="65">
        <f>VLOOKUP($A38,'Return Data'!$B$7:$R$1700,10,0)</f>
        <v>3.2363</v>
      </c>
      <c r="O38" s="66">
        <f t="shared" si="5"/>
        <v>36</v>
      </c>
      <c r="P38" s="65">
        <f>VLOOKUP($A38,'Return Data'!$B$7:$R$1700,11,0)</f>
        <v>4.0103</v>
      </c>
      <c r="Q38" s="66">
        <f t="shared" si="6"/>
        <v>34</v>
      </c>
      <c r="R38" s="65">
        <f>VLOOKUP($A38,'Return Data'!$B$7:$R$1700,12,0)</f>
        <v>4.2892000000000001</v>
      </c>
      <c r="S38" s="66">
        <f t="shared" si="7"/>
        <v>34</v>
      </c>
      <c r="T38" s="65">
        <f>VLOOKUP($A38,'Return Data'!$B$7:$R$1700,13,0)</f>
        <v>4.6501999999999999</v>
      </c>
      <c r="U38" s="66">
        <f t="shared" si="8"/>
        <v>34</v>
      </c>
      <c r="V38" s="65">
        <f>VLOOKUP($A38,'Return Data'!$B$7:$R$1700,17,0)</f>
        <v>5.6642999999999999</v>
      </c>
      <c r="W38" s="66">
        <f t="shared" si="8"/>
        <v>30</v>
      </c>
      <c r="X38" s="65">
        <f>VLOOKUP($A38,'Return Data'!$B$7:$R$1700,14,0)</f>
        <v>5.8234000000000004</v>
      </c>
      <c r="Y38" s="66">
        <f t="shared" si="9"/>
        <v>31</v>
      </c>
      <c r="Z38" s="65">
        <f>VLOOKUP($A38,'Return Data'!$B$7:$R$1700,16,0)</f>
        <v>7.2000999999999999</v>
      </c>
      <c r="AA38" s="67">
        <f t="shared" si="10"/>
        <v>24</v>
      </c>
    </row>
    <row r="39" spans="1:27" x14ac:dyDescent="0.3">
      <c r="A39" s="63" t="s">
        <v>260</v>
      </c>
      <c r="B39" s="64">
        <f>VLOOKUP($A39,'Return Data'!$B$7:$R$1700,3,0)</f>
        <v>44026</v>
      </c>
      <c r="C39" s="65">
        <f>VLOOKUP($A39,'Return Data'!$B$7:$R$1700,4,0)</f>
        <v>3132.8742999999999</v>
      </c>
      <c r="D39" s="65">
        <f>VLOOKUP($A39,'Return Data'!$B$7:$R$1700,5,0)</f>
        <v>3.0306000000000002</v>
      </c>
      <c r="E39" s="66">
        <f t="shared" si="0"/>
        <v>22</v>
      </c>
      <c r="F39" s="65">
        <f>VLOOKUP($A39,'Return Data'!$B$7:$R$1700,6,0)</f>
        <v>3.0707</v>
      </c>
      <c r="G39" s="66">
        <f t="shared" si="1"/>
        <v>21</v>
      </c>
      <c r="H39" s="65">
        <f>VLOOKUP($A39,'Return Data'!$B$7:$R$1700,7,0)</f>
        <v>3.2422</v>
      </c>
      <c r="I39" s="66">
        <f t="shared" si="2"/>
        <v>18</v>
      </c>
      <c r="J39" s="65">
        <f>VLOOKUP($A39,'Return Data'!$B$7:$R$1700,8,0)</f>
        <v>3.1349999999999998</v>
      </c>
      <c r="K39" s="66">
        <f t="shared" si="3"/>
        <v>19</v>
      </c>
      <c r="L39" s="65">
        <f>VLOOKUP($A39,'Return Data'!$B$7:$R$1700,9,0)</f>
        <v>3.6953</v>
      </c>
      <c r="M39" s="66">
        <f t="shared" si="4"/>
        <v>13</v>
      </c>
      <c r="N39" s="65">
        <f>VLOOKUP($A39,'Return Data'!$B$7:$R$1700,10,0)</f>
        <v>4.3505000000000003</v>
      </c>
      <c r="O39" s="66">
        <f t="shared" si="5"/>
        <v>13</v>
      </c>
      <c r="P39" s="65">
        <f>VLOOKUP($A39,'Return Data'!$B$7:$R$1700,11,0)</f>
        <v>5.0018000000000002</v>
      </c>
      <c r="Q39" s="66">
        <f t="shared" si="6"/>
        <v>13</v>
      </c>
      <c r="R39" s="65">
        <f>VLOOKUP($A39,'Return Data'!$B$7:$R$1700,12,0)</f>
        <v>5.0746000000000002</v>
      </c>
      <c r="S39" s="66">
        <f t="shared" si="7"/>
        <v>13</v>
      </c>
      <c r="T39" s="65">
        <f>VLOOKUP($A39,'Return Data'!$B$7:$R$1700,13,0)</f>
        <v>5.3442999999999996</v>
      </c>
      <c r="U39" s="66">
        <f t="shared" si="8"/>
        <v>16</v>
      </c>
      <c r="V39" s="65">
        <f>VLOOKUP($A39,'Return Data'!$B$7:$R$1700,17,0)</f>
        <v>6.3280000000000003</v>
      </c>
      <c r="W39" s="66">
        <f t="shared" si="8"/>
        <v>20</v>
      </c>
      <c r="X39" s="65">
        <f>VLOOKUP($A39,'Return Data'!$B$7:$R$1700,14,0)</f>
        <v>6.5031999999999996</v>
      </c>
      <c r="Y39" s="66">
        <f t="shared" si="9"/>
        <v>24</v>
      </c>
      <c r="Z39" s="65">
        <f>VLOOKUP($A39,'Return Data'!$B$7:$R$1700,16,0)</f>
        <v>7.1821999999999999</v>
      </c>
      <c r="AA39" s="67">
        <f t="shared" si="10"/>
        <v>25</v>
      </c>
    </row>
    <row r="40" spans="1:27" x14ac:dyDescent="0.3">
      <c r="A40" s="63" t="s">
        <v>261</v>
      </c>
      <c r="B40" s="64">
        <f>VLOOKUP($A40,'Return Data'!$B$7:$R$1700,3,0)</f>
        <v>44026</v>
      </c>
      <c r="C40" s="65">
        <f>VLOOKUP($A40,'Return Data'!$B$7:$R$1700,4,0)</f>
        <v>42.154299999999999</v>
      </c>
      <c r="D40" s="65">
        <f>VLOOKUP($A40,'Return Data'!$B$7:$R$1700,5,0)</f>
        <v>2.9441999999999999</v>
      </c>
      <c r="E40" s="66">
        <f t="shared" si="0"/>
        <v>26</v>
      </c>
      <c r="F40" s="65">
        <f>VLOOKUP($A40,'Return Data'!$B$7:$R$1700,6,0)</f>
        <v>3.089</v>
      </c>
      <c r="G40" s="66">
        <f t="shared" si="1"/>
        <v>19</v>
      </c>
      <c r="H40" s="65">
        <f>VLOOKUP($A40,'Return Data'!$B$7:$R$1700,7,0)</f>
        <v>3.2427999999999999</v>
      </c>
      <c r="I40" s="66">
        <f t="shared" si="2"/>
        <v>17</v>
      </c>
      <c r="J40" s="65">
        <f>VLOOKUP($A40,'Return Data'!$B$7:$R$1700,8,0)</f>
        <v>3.0651000000000002</v>
      </c>
      <c r="K40" s="66">
        <f t="shared" si="3"/>
        <v>26</v>
      </c>
      <c r="L40" s="65">
        <f>VLOOKUP($A40,'Return Data'!$B$7:$R$1700,9,0)</f>
        <v>3.4674999999999998</v>
      </c>
      <c r="M40" s="66">
        <f t="shared" si="4"/>
        <v>23</v>
      </c>
      <c r="N40" s="65">
        <f>VLOOKUP($A40,'Return Data'!$B$7:$R$1700,10,0)</f>
        <v>4.2949000000000002</v>
      </c>
      <c r="O40" s="66">
        <f t="shared" si="5"/>
        <v>16</v>
      </c>
      <c r="P40" s="65">
        <f>VLOOKUP($A40,'Return Data'!$B$7:$R$1700,11,0)</f>
        <v>4.8910999999999998</v>
      </c>
      <c r="Q40" s="66">
        <f t="shared" si="6"/>
        <v>21</v>
      </c>
      <c r="R40" s="65">
        <f>VLOOKUP($A40,'Return Data'!$B$7:$R$1700,12,0)</f>
        <v>5.0408999999999997</v>
      </c>
      <c r="S40" s="66">
        <f t="shared" si="7"/>
        <v>18</v>
      </c>
      <c r="T40" s="65">
        <f>VLOOKUP($A40,'Return Data'!$B$7:$R$1700,13,0)</f>
        <v>5.3322000000000003</v>
      </c>
      <c r="U40" s="66">
        <f t="shared" si="8"/>
        <v>18</v>
      </c>
      <c r="V40" s="65">
        <f>VLOOKUP($A40,'Return Data'!$B$7:$R$1700,17,0)</f>
        <v>6.3917000000000002</v>
      </c>
      <c r="W40" s="66">
        <f t="shared" si="8"/>
        <v>14</v>
      </c>
      <c r="X40" s="65">
        <f>VLOOKUP($A40,'Return Data'!$B$7:$R$1700,14,0)</f>
        <v>6.5585000000000004</v>
      </c>
      <c r="Y40" s="66">
        <f t="shared" si="9"/>
        <v>16</v>
      </c>
      <c r="Z40" s="65">
        <f>VLOOKUP($A40,'Return Data'!$B$7:$R$1700,16,0)</f>
        <v>7.5880999999999998</v>
      </c>
      <c r="AA40" s="67">
        <f t="shared" si="10"/>
        <v>11</v>
      </c>
    </row>
    <row r="41" spans="1:27" x14ac:dyDescent="0.3">
      <c r="A41" s="63" t="s">
        <v>262</v>
      </c>
      <c r="B41" s="64">
        <f>VLOOKUP($A41,'Return Data'!$B$7:$R$1700,3,0)</f>
        <v>44026</v>
      </c>
      <c r="C41" s="65">
        <f>VLOOKUP($A41,'Return Data'!$B$7:$R$1700,4,0)</f>
        <v>3154.5237000000002</v>
      </c>
      <c r="D41" s="65">
        <f>VLOOKUP($A41,'Return Data'!$B$7:$R$1700,5,0)</f>
        <v>2.7239</v>
      </c>
      <c r="E41" s="66">
        <f t="shared" si="0"/>
        <v>32</v>
      </c>
      <c r="F41" s="65">
        <f>VLOOKUP($A41,'Return Data'!$B$7:$R$1700,6,0)</f>
        <v>3.0118</v>
      </c>
      <c r="G41" s="66">
        <f t="shared" si="1"/>
        <v>25</v>
      </c>
      <c r="H41" s="65">
        <f>VLOOKUP($A41,'Return Data'!$B$7:$R$1700,7,0)</f>
        <v>3.2715999999999998</v>
      </c>
      <c r="I41" s="66">
        <f t="shared" si="2"/>
        <v>15</v>
      </c>
      <c r="J41" s="65">
        <f>VLOOKUP($A41,'Return Data'!$B$7:$R$1700,8,0)</f>
        <v>3.1242000000000001</v>
      </c>
      <c r="K41" s="66">
        <f t="shared" si="3"/>
        <v>21</v>
      </c>
      <c r="L41" s="65">
        <f>VLOOKUP($A41,'Return Data'!$B$7:$R$1700,9,0)</f>
        <v>3.6166</v>
      </c>
      <c r="M41" s="66">
        <f t="shared" si="4"/>
        <v>15</v>
      </c>
      <c r="N41" s="65">
        <f>VLOOKUP($A41,'Return Data'!$B$7:$R$1700,10,0)</f>
        <v>4.4554999999999998</v>
      </c>
      <c r="O41" s="66">
        <f t="shared" si="5"/>
        <v>8</v>
      </c>
      <c r="P41" s="65">
        <f>VLOOKUP($A41,'Return Data'!$B$7:$R$1700,11,0)</f>
        <v>5.2290000000000001</v>
      </c>
      <c r="Q41" s="66">
        <f t="shared" si="6"/>
        <v>2</v>
      </c>
      <c r="R41" s="65">
        <f>VLOOKUP($A41,'Return Data'!$B$7:$R$1700,12,0)</f>
        <v>5.2455999999999996</v>
      </c>
      <c r="S41" s="66">
        <f t="shared" si="7"/>
        <v>3</v>
      </c>
      <c r="T41" s="65">
        <f>VLOOKUP($A41,'Return Data'!$B$7:$R$1700,13,0)</f>
        <v>5.4687999999999999</v>
      </c>
      <c r="U41" s="66">
        <f t="shared" si="8"/>
        <v>7</v>
      </c>
      <c r="V41" s="65">
        <f>VLOOKUP($A41,'Return Data'!$B$7:$R$1700,17,0)</f>
        <v>6.4512999999999998</v>
      </c>
      <c r="W41" s="66">
        <f t="shared" si="8"/>
        <v>8</v>
      </c>
      <c r="X41" s="65">
        <f>VLOOKUP($A41,'Return Data'!$B$7:$R$1700,14,0)</f>
        <v>6.6226000000000003</v>
      </c>
      <c r="Y41" s="66">
        <f t="shared" si="9"/>
        <v>8</v>
      </c>
      <c r="Z41" s="65">
        <f>VLOOKUP($A41,'Return Data'!$B$7:$R$1700,16,0)</f>
        <v>7.5042</v>
      </c>
      <c r="AA41" s="67">
        <f t="shared" si="10"/>
        <v>15</v>
      </c>
    </row>
    <row r="42" spans="1:27" x14ac:dyDescent="0.3">
      <c r="A42" s="63" t="s">
        <v>428</v>
      </c>
      <c r="B42" s="64">
        <f>VLOOKUP($A42,'Return Data'!$B$7:$R$1700,3,0)</f>
        <v>44026</v>
      </c>
      <c r="C42" s="65">
        <f>VLOOKUP($A42,'Return Data'!$B$7:$R$1700,4,0)</f>
        <v>2301.8258000000001</v>
      </c>
      <c r="D42" s="65">
        <f>VLOOKUP($A42,'Return Data'!$B$7:$R$1700,5,0)</f>
        <v>5.5602999999999998</v>
      </c>
      <c r="E42" s="66">
        <f t="shared" si="0"/>
        <v>2</v>
      </c>
      <c r="F42" s="65">
        <f>VLOOKUP($A42,'Return Data'!$B$7:$R$1700,6,0)</f>
        <v>5.6283000000000003</v>
      </c>
      <c r="G42" s="66">
        <f t="shared" si="1"/>
        <v>1</v>
      </c>
      <c r="H42" s="65">
        <f>VLOOKUP($A42,'Return Data'!$B$7:$R$1700,7,0)</f>
        <v>5.7176999999999998</v>
      </c>
      <c r="I42" s="66">
        <f t="shared" si="2"/>
        <v>1</v>
      </c>
      <c r="J42" s="65">
        <f>VLOOKUP($A42,'Return Data'!$B$7:$R$1700,8,0)</f>
        <v>5.3430999999999997</v>
      </c>
      <c r="K42" s="66">
        <f t="shared" si="3"/>
        <v>1</v>
      </c>
      <c r="L42" s="65">
        <f>VLOOKUP($A42,'Return Data'!$B$7:$R$1700,9,0)</f>
        <v>4.4352999999999998</v>
      </c>
      <c r="M42" s="66">
        <f t="shared" si="4"/>
        <v>2</v>
      </c>
      <c r="N42" s="65">
        <f>VLOOKUP($A42,'Return Data'!$B$7:$R$1700,10,0)</f>
        <v>3.2061999999999999</v>
      </c>
      <c r="O42" s="66">
        <f t="shared" si="5"/>
        <v>37</v>
      </c>
      <c r="P42" s="65">
        <f>VLOOKUP($A42,'Return Data'!$B$7:$R$1700,11,0)</f>
        <v>3.4163999999999999</v>
      </c>
      <c r="Q42" s="66">
        <f t="shared" si="6"/>
        <v>38</v>
      </c>
      <c r="R42" s="65">
        <f>VLOOKUP($A42,'Return Data'!$B$7:$R$1700,12,0)</f>
        <v>3.6855000000000002</v>
      </c>
      <c r="S42" s="66">
        <f t="shared" si="7"/>
        <v>38</v>
      </c>
      <c r="T42" s="65">
        <f>VLOOKUP($A42,'Return Data'!$B$7:$R$1700,13,0)</f>
        <v>3.9626999999999999</v>
      </c>
      <c r="U42" s="66">
        <f t="shared" si="8"/>
        <v>38</v>
      </c>
      <c r="V42" s="65">
        <f>VLOOKUP($A42,'Return Data'!$B$7:$R$1700,17,0)</f>
        <v>4.8415999999999997</v>
      </c>
      <c r="W42" s="66">
        <f t="shared" si="8"/>
        <v>33</v>
      </c>
      <c r="X42" s="65">
        <f>VLOOKUP($A42,'Return Data'!$B$7:$R$1700,14,0)</f>
        <v>5.7504999999999997</v>
      </c>
      <c r="Y42" s="66">
        <f t="shared" si="9"/>
        <v>32</v>
      </c>
      <c r="Z42" s="65">
        <f>VLOOKUP($A42,'Return Data'!$B$7:$R$1700,16,0)</f>
        <v>6.1908000000000003</v>
      </c>
      <c r="AA42" s="67">
        <f t="shared" si="10"/>
        <v>32</v>
      </c>
    </row>
    <row r="43" spans="1:27" x14ac:dyDescent="0.3">
      <c r="A43" s="63" t="s">
        <v>263</v>
      </c>
      <c r="B43" s="64">
        <f>VLOOKUP($A43,'Return Data'!$B$7:$R$1700,3,0)</f>
        <v>44026</v>
      </c>
      <c r="C43" s="65">
        <f>VLOOKUP($A43,'Return Data'!$B$7:$R$1700,4,0)</f>
        <v>1922.568</v>
      </c>
      <c r="D43" s="65">
        <f>VLOOKUP($A43,'Return Data'!$B$7:$R$1700,5,0)</f>
        <v>3.1898</v>
      </c>
      <c r="E43" s="66">
        <f t="shared" si="0"/>
        <v>11</v>
      </c>
      <c r="F43" s="65">
        <f>VLOOKUP($A43,'Return Data'!$B$7:$R$1700,6,0)</f>
        <v>3.1168999999999998</v>
      </c>
      <c r="G43" s="66">
        <f t="shared" si="1"/>
        <v>18</v>
      </c>
      <c r="H43" s="65">
        <f>VLOOKUP($A43,'Return Data'!$B$7:$R$1700,7,0)</f>
        <v>3.1981999999999999</v>
      </c>
      <c r="I43" s="66">
        <f t="shared" si="2"/>
        <v>22</v>
      </c>
      <c r="J43" s="65">
        <f>VLOOKUP($A43,'Return Data'!$B$7:$R$1700,8,0)</f>
        <v>3.0838000000000001</v>
      </c>
      <c r="K43" s="66">
        <f t="shared" si="3"/>
        <v>25</v>
      </c>
      <c r="L43" s="65">
        <f>VLOOKUP($A43,'Return Data'!$B$7:$R$1700,9,0)</f>
        <v>3.5335000000000001</v>
      </c>
      <c r="M43" s="66">
        <f t="shared" si="4"/>
        <v>18</v>
      </c>
      <c r="N43" s="65">
        <f>VLOOKUP($A43,'Return Data'!$B$7:$R$1700,10,0)</f>
        <v>4.4329999999999998</v>
      </c>
      <c r="O43" s="66">
        <f t="shared" si="5"/>
        <v>9</v>
      </c>
      <c r="P43" s="65">
        <f>VLOOKUP($A43,'Return Data'!$B$7:$R$1700,11,0)</f>
        <v>5.2222</v>
      </c>
      <c r="Q43" s="66">
        <f t="shared" si="6"/>
        <v>3</v>
      </c>
      <c r="R43" s="65">
        <f>VLOOKUP($A43,'Return Data'!$B$7:$R$1700,12,0)</f>
        <v>5.2239000000000004</v>
      </c>
      <c r="S43" s="66">
        <f t="shared" si="7"/>
        <v>6</v>
      </c>
      <c r="T43" s="65">
        <f>VLOOKUP($A43,'Return Data'!$B$7:$R$1700,13,0)</f>
        <v>5.4207000000000001</v>
      </c>
      <c r="U43" s="66">
        <f t="shared" si="8"/>
        <v>10</v>
      </c>
      <c r="V43" s="65">
        <f>VLOOKUP($A43,'Return Data'!$B$7:$R$1700,17,0)</f>
        <v>4.4617000000000004</v>
      </c>
      <c r="W43" s="66">
        <f t="shared" si="8"/>
        <v>34</v>
      </c>
      <c r="X43" s="65">
        <f>VLOOKUP($A43,'Return Data'!$B$7:$R$1700,14,0)</f>
        <v>5.2576000000000001</v>
      </c>
      <c r="Y43" s="66">
        <f t="shared" si="9"/>
        <v>33</v>
      </c>
      <c r="Z43" s="65">
        <f>VLOOKUP($A43,'Return Data'!$B$7:$R$1700,16,0)</f>
        <v>7.4557000000000002</v>
      </c>
      <c r="AA43" s="67">
        <f t="shared" si="10"/>
        <v>16</v>
      </c>
    </row>
    <row r="44" spans="1:27" x14ac:dyDescent="0.3">
      <c r="A44" s="63" t="s">
        <v>264</v>
      </c>
      <c r="B44" s="64">
        <f>VLOOKUP($A44,'Return Data'!$B$7:$R$1700,3,0)</f>
        <v>44026</v>
      </c>
      <c r="C44" s="65">
        <f>VLOOKUP($A44,'Return Data'!$B$7:$R$1700,4,0)</f>
        <v>3279.1441</v>
      </c>
      <c r="D44" s="65">
        <f>VLOOKUP($A44,'Return Data'!$B$7:$R$1700,5,0)</f>
        <v>3.1793</v>
      </c>
      <c r="E44" s="66">
        <f t="shared" si="0"/>
        <v>13</v>
      </c>
      <c r="F44" s="65">
        <f>VLOOKUP($A44,'Return Data'!$B$7:$R$1700,6,0)</f>
        <v>3.1598000000000002</v>
      </c>
      <c r="G44" s="66">
        <f t="shared" si="1"/>
        <v>13</v>
      </c>
      <c r="H44" s="65">
        <f>VLOOKUP($A44,'Return Data'!$B$7:$R$1700,7,0)</f>
        <v>3.2976000000000001</v>
      </c>
      <c r="I44" s="66">
        <f t="shared" si="2"/>
        <v>13</v>
      </c>
      <c r="J44" s="65">
        <f>VLOOKUP($A44,'Return Data'!$B$7:$R$1700,8,0)</f>
        <v>3.2496</v>
      </c>
      <c r="K44" s="66">
        <f t="shared" si="3"/>
        <v>11</v>
      </c>
      <c r="L44" s="65">
        <f>VLOOKUP($A44,'Return Data'!$B$7:$R$1700,9,0)</f>
        <v>3.7281</v>
      </c>
      <c r="M44" s="66">
        <f t="shared" si="4"/>
        <v>12</v>
      </c>
      <c r="N44" s="65">
        <f>VLOOKUP($A44,'Return Data'!$B$7:$R$1700,10,0)</f>
        <v>4.3815</v>
      </c>
      <c r="O44" s="66">
        <f t="shared" si="5"/>
        <v>12</v>
      </c>
      <c r="P44" s="65">
        <f>VLOOKUP($A44,'Return Data'!$B$7:$R$1700,11,0)</f>
        <v>4.9668999999999999</v>
      </c>
      <c r="Q44" s="66">
        <f t="shared" si="6"/>
        <v>16</v>
      </c>
      <c r="R44" s="65">
        <f>VLOOKUP($A44,'Return Data'!$B$7:$R$1700,12,0)</f>
        <v>5.0620000000000003</v>
      </c>
      <c r="S44" s="66">
        <f t="shared" si="7"/>
        <v>15</v>
      </c>
      <c r="T44" s="65">
        <f>VLOOKUP($A44,'Return Data'!$B$7:$R$1700,13,0)</f>
        <v>5.3498999999999999</v>
      </c>
      <c r="U44" s="66">
        <f t="shared" si="8"/>
        <v>15</v>
      </c>
      <c r="V44" s="65">
        <f>VLOOKUP($A44,'Return Data'!$B$7:$R$1700,17,0)</f>
        <v>6.4127999999999998</v>
      </c>
      <c r="W44" s="66">
        <f t="shared" si="8"/>
        <v>10</v>
      </c>
      <c r="X44" s="65">
        <f>VLOOKUP($A44,'Return Data'!$B$7:$R$1700,14,0)</f>
        <v>6.5959000000000003</v>
      </c>
      <c r="Y44" s="66">
        <f t="shared" si="9"/>
        <v>10</v>
      </c>
      <c r="Z44" s="65">
        <f>VLOOKUP($A44,'Return Data'!$B$7:$R$1700,16,0)</f>
        <v>7.2705000000000002</v>
      </c>
      <c r="AA44" s="67">
        <f t="shared" si="10"/>
        <v>22</v>
      </c>
    </row>
    <row r="45" spans="1:27" x14ac:dyDescent="0.3">
      <c r="A45" s="63" t="s">
        <v>265</v>
      </c>
      <c r="B45" s="64">
        <f>VLOOKUP($A45,'Return Data'!$B$7:$R$1700,3,0)</f>
        <v>44026</v>
      </c>
      <c r="C45" s="65">
        <f>VLOOKUP($A45,'Return Data'!$B$7:$R$1700,4,0)</f>
        <v>1087.4909</v>
      </c>
      <c r="D45" s="65">
        <f>VLOOKUP($A45,'Return Data'!$B$7:$R$1700,5,0)</f>
        <v>2.2019000000000002</v>
      </c>
      <c r="E45" s="66">
        <f t="shared" si="0"/>
        <v>37</v>
      </c>
      <c r="F45" s="65">
        <f>VLOOKUP($A45,'Return Data'!$B$7:$R$1700,6,0)</f>
        <v>2.6153</v>
      </c>
      <c r="G45" s="66">
        <f t="shared" si="1"/>
        <v>37</v>
      </c>
      <c r="H45" s="65">
        <f>VLOOKUP($A45,'Return Data'!$B$7:$R$1700,7,0)</f>
        <v>2.7873000000000001</v>
      </c>
      <c r="I45" s="66">
        <f t="shared" si="2"/>
        <v>35</v>
      </c>
      <c r="J45" s="65">
        <f>VLOOKUP($A45,'Return Data'!$B$7:$R$1700,8,0)</f>
        <v>2.5634000000000001</v>
      </c>
      <c r="K45" s="66">
        <f t="shared" si="3"/>
        <v>38</v>
      </c>
      <c r="L45" s="65">
        <f>VLOOKUP($A45,'Return Data'!$B$7:$R$1700,9,0)</f>
        <v>3.0205000000000002</v>
      </c>
      <c r="M45" s="66">
        <f t="shared" si="4"/>
        <v>36</v>
      </c>
      <c r="N45" s="65">
        <f>VLOOKUP($A45,'Return Data'!$B$7:$R$1700,10,0)</f>
        <v>3.4836</v>
      </c>
      <c r="O45" s="66">
        <f t="shared" si="5"/>
        <v>30</v>
      </c>
      <c r="P45" s="65">
        <f>VLOOKUP($A45,'Return Data'!$B$7:$R$1700,11,0)</f>
        <v>4.0787000000000004</v>
      </c>
      <c r="Q45" s="66">
        <f t="shared" si="6"/>
        <v>32</v>
      </c>
      <c r="R45" s="65">
        <f>VLOOKUP($A45,'Return Data'!$B$7:$R$1700,12,0)</f>
        <v>4.4901999999999997</v>
      </c>
      <c r="S45" s="66">
        <f t="shared" si="7"/>
        <v>30</v>
      </c>
      <c r="T45" s="65">
        <f>VLOOKUP($A45,'Return Data'!$B$7:$R$1700,13,0)</f>
        <v>4.9748999999999999</v>
      </c>
      <c r="U45" s="66">
        <f t="shared" si="8"/>
        <v>29</v>
      </c>
      <c r="V45" s="65"/>
      <c r="W45" s="66"/>
      <c r="X45" s="65"/>
      <c r="Y45" s="66"/>
      <c r="Z45" s="65">
        <f>VLOOKUP($A45,'Return Data'!$B$7:$R$1700,16,0)</f>
        <v>5.7633000000000001</v>
      </c>
      <c r="AA45" s="67">
        <f t="shared" si="10"/>
        <v>33</v>
      </c>
    </row>
    <row r="46" spans="1:27" x14ac:dyDescent="0.3">
      <c r="A46" s="69"/>
      <c r="B46" s="70"/>
      <c r="C46" s="70"/>
      <c r="D46" s="70"/>
      <c r="E46" s="70"/>
      <c r="F46" s="70"/>
      <c r="G46" s="70"/>
      <c r="H46" s="70"/>
      <c r="I46" s="70"/>
      <c r="J46" s="70"/>
      <c r="K46" s="70"/>
      <c r="L46" s="70"/>
      <c r="M46" s="70"/>
      <c r="N46" s="70"/>
      <c r="O46" s="70"/>
      <c r="P46" s="70"/>
      <c r="Q46" s="70"/>
      <c r="R46" s="70"/>
      <c r="S46" s="70"/>
      <c r="T46" s="70"/>
      <c r="U46" s="70"/>
      <c r="V46" s="70"/>
      <c r="W46" s="70"/>
      <c r="X46" s="70"/>
      <c r="Y46" s="70"/>
      <c r="Z46" s="70"/>
      <c r="AA46" s="72"/>
    </row>
    <row r="47" spans="1:27" x14ac:dyDescent="0.3">
      <c r="A47" s="73" t="s">
        <v>27</v>
      </c>
      <c r="B47" s="74"/>
      <c r="C47" s="74"/>
      <c r="D47" s="75">
        <f>AVERAGE(D8:D45)</f>
        <v>3.1395973684210521</v>
      </c>
      <c r="E47" s="65"/>
      <c r="F47" s="75">
        <f>AVERAGE(F8:F45)</f>
        <v>3.2049447368421053</v>
      </c>
      <c r="G47" s="65"/>
      <c r="H47" s="75">
        <f>AVERAGE(H8:H45)</f>
        <v>3.3216526315789476</v>
      </c>
      <c r="I47" s="65"/>
      <c r="J47" s="75">
        <f>AVERAGE(J8:J45)</f>
        <v>3.2277315789473686</v>
      </c>
      <c r="K47" s="65"/>
      <c r="L47" s="75">
        <f>AVERAGE(L8:L45)</f>
        <v>3.5047078947368422</v>
      </c>
      <c r="M47" s="65"/>
      <c r="N47" s="75">
        <f>AVERAGE(N8:N45)</f>
        <v>4.0293526315789476</v>
      </c>
      <c r="O47" s="65"/>
      <c r="P47" s="75">
        <f>AVERAGE(P8:P45)</f>
        <v>4.7082052631578959</v>
      </c>
      <c r="Q47" s="65"/>
      <c r="R47" s="75">
        <f>AVERAGE(R8:R45)</f>
        <v>4.8676578947368396</v>
      </c>
      <c r="S47" s="65"/>
      <c r="T47" s="75">
        <f>AVERAGE(T8:T45)</f>
        <v>5.1656526315789479</v>
      </c>
      <c r="U47" s="65"/>
      <c r="V47" s="75">
        <f>AVERAGE(V8:V45)</f>
        <v>6.0608685714285722</v>
      </c>
      <c r="W47" s="65"/>
      <c r="X47" s="75">
        <f>AVERAGE(X8:X45)</f>
        <v>6.3516264705882355</v>
      </c>
      <c r="Y47" s="65"/>
      <c r="Z47" s="75">
        <f>AVERAGE(Z8:Z45)</f>
        <v>7.0277736842105272</v>
      </c>
      <c r="AA47" s="76"/>
    </row>
    <row r="48" spans="1:27" x14ac:dyDescent="0.3">
      <c r="A48" s="73" t="s">
        <v>28</v>
      </c>
      <c r="B48" s="74"/>
      <c r="C48" s="74"/>
      <c r="D48" s="75">
        <f>MIN(D8:D45)</f>
        <v>2.0310999999999999</v>
      </c>
      <c r="E48" s="65"/>
      <c r="F48" s="75">
        <f>MIN(F8:F45)</f>
        <v>2.5085000000000002</v>
      </c>
      <c r="G48" s="65"/>
      <c r="H48" s="75">
        <f>MIN(H8:H45)</f>
        <v>2.7094</v>
      </c>
      <c r="I48" s="65"/>
      <c r="J48" s="75">
        <f>MIN(J8:J45)</f>
        <v>2.5634000000000001</v>
      </c>
      <c r="K48" s="65"/>
      <c r="L48" s="75">
        <f>MIN(L8:L45)</f>
        <v>2.7027000000000001</v>
      </c>
      <c r="M48" s="65"/>
      <c r="N48" s="75">
        <f>MIN(N8:N45)</f>
        <v>2.7383999999999999</v>
      </c>
      <c r="O48" s="65"/>
      <c r="P48" s="75">
        <f>MIN(P8:P45)</f>
        <v>3.4163999999999999</v>
      </c>
      <c r="Q48" s="65"/>
      <c r="R48" s="75">
        <f>MIN(R8:R45)</f>
        <v>3.6855000000000002</v>
      </c>
      <c r="S48" s="65"/>
      <c r="T48" s="75">
        <f>MIN(T8:T45)</f>
        <v>3.9626999999999999</v>
      </c>
      <c r="U48" s="65"/>
      <c r="V48" s="75">
        <f>MIN(V8:V45)</f>
        <v>1.3408</v>
      </c>
      <c r="W48" s="65"/>
      <c r="X48" s="75">
        <f>MIN(X8:X45)</f>
        <v>3.1915</v>
      </c>
      <c r="Y48" s="65"/>
      <c r="Z48" s="75">
        <f>MIN(Z8:Z45)</f>
        <v>4.3724999999999996</v>
      </c>
      <c r="AA48" s="76"/>
    </row>
    <row r="49" spans="1:27" ht="15" thickBot="1" x14ac:dyDescent="0.35">
      <c r="A49" s="77" t="s">
        <v>29</v>
      </c>
      <c r="B49" s="78"/>
      <c r="C49" s="78"/>
      <c r="D49" s="79">
        <f>MAX(D8:D45)</f>
        <v>5.6858000000000004</v>
      </c>
      <c r="E49" s="95"/>
      <c r="F49" s="79">
        <f>MAX(F8:F45)</f>
        <v>5.6283000000000003</v>
      </c>
      <c r="G49" s="95"/>
      <c r="H49" s="79">
        <f>MAX(H8:H45)</f>
        <v>5.7176999999999998</v>
      </c>
      <c r="I49" s="95"/>
      <c r="J49" s="79">
        <f>MAX(J8:J45)</f>
        <v>5.3430999999999997</v>
      </c>
      <c r="K49" s="95"/>
      <c r="L49" s="79">
        <f>MAX(L8:L45)</f>
        <v>4.6585999999999999</v>
      </c>
      <c r="M49" s="95"/>
      <c r="N49" s="79">
        <f>MAX(N8:N45)</f>
        <v>4.7121000000000004</v>
      </c>
      <c r="O49" s="95"/>
      <c r="P49" s="79">
        <f>MAX(P8:P45)</f>
        <v>5.3979999999999997</v>
      </c>
      <c r="Q49" s="95"/>
      <c r="R49" s="79">
        <f>MAX(R8:R45)</f>
        <v>5.5624000000000002</v>
      </c>
      <c r="S49" s="95"/>
      <c r="T49" s="79">
        <f>MAX(T8:T45)</f>
        <v>5.9325000000000001</v>
      </c>
      <c r="U49" s="95"/>
      <c r="V49" s="79">
        <f>MAX(V8:V45)</f>
        <v>6.7207999999999997</v>
      </c>
      <c r="W49" s="95"/>
      <c r="X49" s="79">
        <f>MAX(X8:X45)</f>
        <v>6.7007000000000003</v>
      </c>
      <c r="Y49" s="95"/>
      <c r="Z49" s="79">
        <f>MAX(Z8:Z45)</f>
        <v>8.0518999999999998</v>
      </c>
      <c r="AA49" s="80"/>
    </row>
    <row r="50" spans="1:27" x14ac:dyDescent="0.3">
      <c r="A50" s="112" t="s">
        <v>434</v>
      </c>
    </row>
    <row r="51" spans="1:27" x14ac:dyDescent="0.3">
      <c r="A51" s="14" t="s">
        <v>340</v>
      </c>
    </row>
  </sheetData>
  <sheetProtection algorithmName="SHA-512" hashValue="gO7nBSccwMyG8cF5HUyUsa0PlFn3PU6ry5PmVeD2OIYJjiibez5ndOQRIER2OFGPVHpOsbANXns9yHgQF912YQ==" saltValue="f41m2BwCMMAsyjxYzx7Uog==" spinCount="100000" sheet="1" objects="1" scenarios="1"/>
  <mergeCells count="15">
    <mergeCell ref="Z5:AA5"/>
    <mergeCell ref="X5:Y5"/>
    <mergeCell ref="V5:W5"/>
    <mergeCell ref="C5:C6"/>
    <mergeCell ref="B5:B6"/>
    <mergeCell ref="A2:A3"/>
    <mergeCell ref="R5:S5"/>
    <mergeCell ref="T5:U5"/>
    <mergeCell ref="L5:M5"/>
    <mergeCell ref="N5:O5"/>
    <mergeCell ref="P5:Q5"/>
    <mergeCell ref="D5:E5"/>
    <mergeCell ref="F5:G5"/>
    <mergeCell ref="H5:I5"/>
    <mergeCell ref="J5:K5"/>
  </mergeCells>
  <hyperlinks>
    <hyperlink ref="A2" location="Index!A1" display="Back To Index" xr:uid="{00000000-0004-0000-0A00-000000000000}"/>
  </hyperlinks>
  <pageMargins left="0.7" right="0.7" top="0.75" bottom="0.75" header="0.3" footer="0.3"/>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R1601"/>
  <sheetViews>
    <sheetView workbookViewId="0">
      <pane xSplit="2" ySplit="5" topLeftCell="C6" activePane="bottomRight" state="frozen"/>
      <selection pane="topRight" activeCell="B1" sqref="B1"/>
      <selection pane="bottomLeft" activeCell="A6" sqref="A6"/>
      <selection pane="bottomRight" activeCell="B5" sqref="B5"/>
    </sheetView>
  </sheetViews>
  <sheetFormatPr defaultRowHeight="14.4" x14ac:dyDescent="0.3"/>
  <cols>
    <col min="1" max="1" width="8.88671875" style="99"/>
    <col min="2" max="2" width="40.44140625" customWidth="1"/>
    <col min="3" max="3" width="9.88671875" style="99" bestFit="1" customWidth="1"/>
    <col min="4" max="4" width="11.88671875" bestFit="1" customWidth="1"/>
    <col min="5" max="5" width="14.33203125" bestFit="1" customWidth="1"/>
    <col min="6" max="6" width="10.33203125" bestFit="1" customWidth="1"/>
    <col min="7" max="10" width="9.33203125" bestFit="1" customWidth="1"/>
    <col min="14" max="14" width="8.33203125" bestFit="1" customWidth="1"/>
    <col min="15" max="16" width="7.5546875" bestFit="1" customWidth="1"/>
    <col min="17" max="17" width="16.44140625" bestFit="1" customWidth="1"/>
    <col min="18" max="18" width="8.33203125" bestFit="1" customWidth="1"/>
  </cols>
  <sheetData>
    <row r="1" spans="1:18" s="60" customFormat="1" x14ac:dyDescent="0.3">
      <c r="A1" s="110" t="b">
        <f>EXACT(A2,A5)</f>
        <v>1</v>
      </c>
      <c r="B1" s="113" t="b">
        <f t="shared" ref="B1:R1" si="0">EXACT(B2,B5)</f>
        <v>1</v>
      </c>
      <c r="C1" s="113" t="b">
        <f t="shared" si="0"/>
        <v>1</v>
      </c>
      <c r="D1" s="113" t="b">
        <f t="shared" si="0"/>
        <v>1</v>
      </c>
      <c r="E1" s="113" t="b">
        <f t="shared" si="0"/>
        <v>1</v>
      </c>
      <c r="F1" s="113" t="b">
        <f t="shared" si="0"/>
        <v>1</v>
      </c>
      <c r="G1" s="113" t="b">
        <f t="shared" si="0"/>
        <v>1</v>
      </c>
      <c r="H1" s="113" t="b">
        <f t="shared" si="0"/>
        <v>1</v>
      </c>
      <c r="I1" s="113" t="b">
        <f t="shared" si="0"/>
        <v>1</v>
      </c>
      <c r="J1" s="113" t="b">
        <f t="shared" si="0"/>
        <v>1</v>
      </c>
      <c r="K1" s="113" t="b">
        <f t="shared" si="0"/>
        <v>1</v>
      </c>
      <c r="L1" s="113" t="b">
        <f t="shared" si="0"/>
        <v>1</v>
      </c>
      <c r="M1" s="113" t="b">
        <f t="shared" si="0"/>
        <v>1</v>
      </c>
      <c r="N1" s="113" t="b">
        <f t="shared" si="0"/>
        <v>1</v>
      </c>
      <c r="O1" s="113" t="b">
        <f t="shared" si="0"/>
        <v>1</v>
      </c>
      <c r="P1" s="113" t="b">
        <f t="shared" si="0"/>
        <v>1</v>
      </c>
      <c r="Q1" s="113" t="b">
        <f t="shared" si="0"/>
        <v>1</v>
      </c>
      <c r="R1" s="113" t="b">
        <f t="shared" si="0"/>
        <v>1</v>
      </c>
    </row>
    <row r="2" spans="1:18" s="60" customFormat="1" x14ac:dyDescent="0.3">
      <c r="A2" s="111" t="s">
        <v>355</v>
      </c>
      <c r="B2" s="98" t="s">
        <v>7</v>
      </c>
      <c r="C2" s="108" t="s">
        <v>381</v>
      </c>
      <c r="D2" s="98" t="s">
        <v>8</v>
      </c>
      <c r="E2" s="98" t="s">
        <v>9</v>
      </c>
      <c r="F2" s="106" t="s">
        <v>115</v>
      </c>
      <c r="G2" s="106" t="s">
        <v>116</v>
      </c>
      <c r="H2" s="106" t="s">
        <v>117</v>
      </c>
      <c r="I2" s="106" t="s">
        <v>47</v>
      </c>
      <c r="J2" s="106" t="s">
        <v>48</v>
      </c>
      <c r="K2" s="106" t="s">
        <v>1</v>
      </c>
      <c r="L2" s="106" t="s">
        <v>2</v>
      </c>
      <c r="M2" s="106" t="s">
        <v>3</v>
      </c>
      <c r="N2" s="106" t="s">
        <v>4</v>
      </c>
      <c r="O2" s="106" t="s">
        <v>5</v>
      </c>
      <c r="P2" s="106" t="s">
        <v>6</v>
      </c>
      <c r="Q2" s="106" t="s">
        <v>46</v>
      </c>
      <c r="R2" s="98" t="s">
        <v>382</v>
      </c>
    </row>
    <row r="3" spans="1:18" s="60" customFormat="1" x14ac:dyDescent="0.3">
      <c r="A3" s="99"/>
      <c r="C3" s="99"/>
    </row>
    <row r="4" spans="1:18" x14ac:dyDescent="0.3">
      <c r="B4" s="157"/>
      <c r="C4" s="157"/>
      <c r="D4" s="157"/>
      <c r="E4" s="157"/>
      <c r="F4" s="157" t="s">
        <v>0</v>
      </c>
      <c r="G4" s="157"/>
      <c r="H4" s="157"/>
      <c r="I4" s="157"/>
      <c r="J4" s="157"/>
      <c r="K4" s="157"/>
      <c r="L4" s="157"/>
      <c r="M4" s="157"/>
      <c r="N4" s="157"/>
      <c r="O4" s="157"/>
      <c r="P4" s="157"/>
      <c r="Q4" s="157"/>
      <c r="R4" s="157"/>
    </row>
    <row r="5" spans="1:18" x14ac:dyDescent="0.3">
      <c r="A5" s="169" t="s">
        <v>355</v>
      </c>
      <c r="B5" s="169" t="s">
        <v>7</v>
      </c>
      <c r="C5" s="169" t="s">
        <v>381</v>
      </c>
      <c r="D5" s="169" t="s">
        <v>8</v>
      </c>
      <c r="E5" s="169" t="s">
        <v>9</v>
      </c>
      <c r="F5" s="169" t="s">
        <v>115</v>
      </c>
      <c r="G5" s="169" t="s">
        <v>116</v>
      </c>
      <c r="H5" s="169" t="s">
        <v>117</v>
      </c>
      <c r="I5" s="169" t="s">
        <v>47</v>
      </c>
      <c r="J5" s="169" t="s">
        <v>48</v>
      </c>
      <c r="K5" s="169" t="s">
        <v>1</v>
      </c>
      <c r="L5" s="169" t="s">
        <v>2</v>
      </c>
      <c r="M5" s="169" t="s">
        <v>3</v>
      </c>
      <c r="N5" s="169" t="s">
        <v>4</v>
      </c>
      <c r="O5" s="169" t="s">
        <v>5</v>
      </c>
      <c r="P5" s="169" t="s">
        <v>6</v>
      </c>
      <c r="Q5" s="169" t="s">
        <v>46</v>
      </c>
      <c r="R5" s="169" t="s">
        <v>382</v>
      </c>
    </row>
    <row r="6" spans="1:18" x14ac:dyDescent="0.3">
      <c r="A6" s="170" t="s">
        <v>479</v>
      </c>
      <c r="B6" s="170"/>
      <c r="C6" s="170"/>
      <c r="D6" s="170"/>
      <c r="E6" s="170"/>
      <c r="F6" s="170"/>
      <c r="G6" s="170"/>
      <c r="H6" s="170"/>
      <c r="I6" s="170"/>
      <c r="J6" s="170"/>
      <c r="K6" s="170"/>
      <c r="L6" s="170"/>
      <c r="M6" s="170"/>
      <c r="N6" s="170"/>
      <c r="O6" s="170"/>
      <c r="P6" s="170"/>
      <c r="Q6" s="170"/>
      <c r="R6" s="170"/>
    </row>
    <row r="7" spans="1:18" x14ac:dyDescent="0.3">
      <c r="A7" s="168" t="s">
        <v>480</v>
      </c>
      <c r="B7" s="168" t="s">
        <v>481</v>
      </c>
      <c r="C7" s="168">
        <v>103155</v>
      </c>
      <c r="D7" s="171">
        <v>44026</v>
      </c>
      <c r="E7" s="172">
        <v>673.15</v>
      </c>
      <c r="F7" s="172">
        <v>-0.99570000000000003</v>
      </c>
      <c r="G7" s="172">
        <v>-0.72709999999999997</v>
      </c>
      <c r="H7" s="172">
        <v>-0.93159999999999998</v>
      </c>
      <c r="I7" s="172">
        <v>2.1859999999999999</v>
      </c>
      <c r="J7" s="172">
        <v>5.6318999999999999</v>
      </c>
      <c r="K7" s="172">
        <v>12.5236</v>
      </c>
      <c r="L7" s="172">
        <v>-13.9656</v>
      </c>
      <c r="M7" s="172">
        <v>-8.3712999999999997</v>
      </c>
      <c r="N7" s="172">
        <v>-9.8886000000000003</v>
      </c>
      <c r="O7" s="172">
        <v>-2.3241000000000001</v>
      </c>
      <c r="P7" s="172">
        <v>3.4321999999999999</v>
      </c>
      <c r="Q7" s="172">
        <v>17.993099999999998</v>
      </c>
      <c r="R7" s="172">
        <v>-4.7352999999999996</v>
      </c>
    </row>
    <row r="8" spans="1:18" x14ac:dyDescent="0.3">
      <c r="A8" s="168" t="s">
        <v>480</v>
      </c>
      <c r="B8" s="168" t="s">
        <v>482</v>
      </c>
      <c r="C8" s="168">
        <v>120517</v>
      </c>
      <c r="D8" s="171">
        <v>44026</v>
      </c>
      <c r="E8" s="172">
        <v>724.95</v>
      </c>
      <c r="F8" s="172">
        <v>-0.99419999999999997</v>
      </c>
      <c r="G8" s="172">
        <v>-0.72030000000000005</v>
      </c>
      <c r="H8" s="172">
        <v>-0.91710000000000003</v>
      </c>
      <c r="I8" s="172">
        <v>2.2179000000000002</v>
      </c>
      <c r="J8" s="172">
        <v>5.7070999999999996</v>
      </c>
      <c r="K8" s="172">
        <v>12.757199999999999</v>
      </c>
      <c r="L8" s="172">
        <v>-13.6358</v>
      </c>
      <c r="M8" s="172">
        <v>-7.8211000000000004</v>
      </c>
      <c r="N8" s="172">
        <v>-9.2087000000000003</v>
      </c>
      <c r="O8" s="172">
        <v>-1.3705000000000001</v>
      </c>
      <c r="P8" s="172">
        <v>4.5407999999999999</v>
      </c>
      <c r="Q8" s="172">
        <v>10.188599999999999</v>
      </c>
      <c r="R8" s="172">
        <v>-3.9544999999999999</v>
      </c>
    </row>
    <row r="9" spans="1:18" x14ac:dyDescent="0.3">
      <c r="A9" s="168" t="s">
        <v>480</v>
      </c>
      <c r="B9" s="168" t="s">
        <v>483</v>
      </c>
      <c r="C9" s="168">
        <v>144394</v>
      </c>
      <c r="D9" s="171">
        <v>44026</v>
      </c>
      <c r="E9" s="172">
        <v>10.67</v>
      </c>
      <c r="F9" s="172">
        <v>-1.1121000000000001</v>
      </c>
      <c r="G9" s="172">
        <v>-1.2037</v>
      </c>
      <c r="H9" s="172">
        <v>-1.2950999999999999</v>
      </c>
      <c r="I9" s="172">
        <v>2.6949000000000001</v>
      </c>
      <c r="J9" s="172">
        <v>5.1231999999999998</v>
      </c>
      <c r="K9" s="172">
        <v>13.0297</v>
      </c>
      <c r="L9" s="172">
        <v>-8.4120000000000008</v>
      </c>
      <c r="M9" s="172">
        <v>-2.6459999999999999</v>
      </c>
      <c r="N9" s="172">
        <v>2.3992</v>
      </c>
      <c r="O9" s="172"/>
      <c r="P9" s="172"/>
      <c r="Q9" s="172">
        <v>3.4144999999999999</v>
      </c>
      <c r="R9" s="172"/>
    </row>
    <row r="10" spans="1:18" x14ac:dyDescent="0.3">
      <c r="A10" s="168" t="s">
        <v>480</v>
      </c>
      <c r="B10" s="168" t="s">
        <v>484</v>
      </c>
      <c r="C10" s="168">
        <v>144393</v>
      </c>
      <c r="D10" s="171">
        <v>44026</v>
      </c>
      <c r="E10" s="172">
        <v>10.36</v>
      </c>
      <c r="F10" s="172">
        <v>-1.0506</v>
      </c>
      <c r="G10" s="172">
        <v>-1.2393000000000001</v>
      </c>
      <c r="H10" s="172">
        <v>-1.2393000000000001</v>
      </c>
      <c r="I10" s="172">
        <v>2.5743</v>
      </c>
      <c r="J10" s="172">
        <v>5.0709999999999997</v>
      </c>
      <c r="K10" s="172">
        <v>12.608700000000001</v>
      </c>
      <c r="L10" s="172">
        <v>-8.9631000000000007</v>
      </c>
      <c r="M10" s="172">
        <v>-3.5381999999999998</v>
      </c>
      <c r="N10" s="172">
        <v>1.0731999999999999</v>
      </c>
      <c r="O10" s="172"/>
      <c r="P10" s="172"/>
      <c r="Q10" s="172">
        <v>1.8479000000000001</v>
      </c>
      <c r="R10" s="172"/>
    </row>
    <row r="11" spans="1:18" x14ac:dyDescent="0.3">
      <c r="A11" s="168" t="s">
        <v>480</v>
      </c>
      <c r="B11" s="168" t="s">
        <v>485</v>
      </c>
      <c r="C11" s="168">
        <v>101912</v>
      </c>
      <c r="D11" s="171">
        <v>44026</v>
      </c>
      <c r="E11" s="172">
        <v>51.67</v>
      </c>
      <c r="F11" s="172">
        <v>-0.86339999999999995</v>
      </c>
      <c r="G11" s="172">
        <v>-0.51980000000000004</v>
      </c>
      <c r="H11" s="172">
        <v>-0.46229999999999999</v>
      </c>
      <c r="I11" s="172">
        <v>2.7645</v>
      </c>
      <c r="J11" s="172">
        <v>5.4275000000000002</v>
      </c>
      <c r="K11" s="172">
        <v>12.619899999999999</v>
      </c>
      <c r="L11" s="172">
        <v>-8.5162999999999993</v>
      </c>
      <c r="M11" s="172">
        <v>-2.8393999999999999</v>
      </c>
      <c r="N11" s="172">
        <v>-5.1753</v>
      </c>
      <c r="O11" s="172">
        <v>-1.0414000000000001</v>
      </c>
      <c r="P11" s="172">
        <v>3.4508999999999999</v>
      </c>
      <c r="Q11" s="172">
        <v>10.2378</v>
      </c>
      <c r="R11" s="172">
        <v>-3.4592999999999998</v>
      </c>
    </row>
    <row r="12" spans="1:18" x14ac:dyDescent="0.3">
      <c r="A12" s="168" t="s">
        <v>480</v>
      </c>
      <c r="B12" s="168" t="s">
        <v>486</v>
      </c>
      <c r="C12" s="168">
        <v>119326</v>
      </c>
      <c r="D12" s="171">
        <v>44026</v>
      </c>
      <c r="E12" s="172">
        <v>56.11</v>
      </c>
      <c r="F12" s="172">
        <v>-0.86570000000000003</v>
      </c>
      <c r="G12" s="172">
        <v>-0.51419999999999999</v>
      </c>
      <c r="H12" s="172">
        <v>-0.4612</v>
      </c>
      <c r="I12" s="172">
        <v>2.7844000000000002</v>
      </c>
      <c r="J12" s="172">
        <v>5.4897999999999998</v>
      </c>
      <c r="K12" s="172">
        <v>12.783899999999999</v>
      </c>
      <c r="L12" s="172">
        <v>-8.2270000000000003</v>
      </c>
      <c r="M12" s="172">
        <v>-2.3494999999999999</v>
      </c>
      <c r="N12" s="172">
        <v>-4.5260999999999996</v>
      </c>
      <c r="O12" s="172">
        <v>5.3499999999999999E-2</v>
      </c>
      <c r="P12" s="172">
        <v>4.6605999999999996</v>
      </c>
      <c r="Q12" s="172">
        <v>8.5615000000000006</v>
      </c>
      <c r="R12" s="172">
        <v>-2.6048</v>
      </c>
    </row>
    <row r="13" spans="1:18" x14ac:dyDescent="0.3">
      <c r="A13" s="168" t="s">
        <v>480</v>
      </c>
      <c r="B13" s="168" t="s">
        <v>487</v>
      </c>
      <c r="C13" s="168">
        <v>141006</v>
      </c>
      <c r="D13" s="171">
        <v>44026</v>
      </c>
      <c r="E13" s="172">
        <v>13.065200000000001</v>
      </c>
      <c r="F13" s="172">
        <v>-0.93940000000000001</v>
      </c>
      <c r="G13" s="172">
        <v>-0.57909999999999995</v>
      </c>
      <c r="H13" s="172">
        <v>-1.0811999999999999</v>
      </c>
      <c r="I13" s="172">
        <v>2.3862000000000001</v>
      </c>
      <c r="J13" s="172">
        <v>4.4680999999999997</v>
      </c>
      <c r="K13" s="172">
        <v>11.5654</v>
      </c>
      <c r="L13" s="172">
        <v>-5.7923</v>
      </c>
      <c r="M13" s="172">
        <v>2.0152999999999999</v>
      </c>
      <c r="N13" s="172">
        <v>5.9309000000000003</v>
      </c>
      <c r="O13" s="172">
        <v>7.3400999999999996</v>
      </c>
      <c r="P13" s="172"/>
      <c r="Q13" s="172">
        <v>8.5166000000000004</v>
      </c>
      <c r="R13" s="172">
        <v>7.2827999999999999</v>
      </c>
    </row>
    <row r="14" spans="1:18" x14ac:dyDescent="0.3">
      <c r="A14" s="168" t="s">
        <v>480</v>
      </c>
      <c r="B14" s="168" t="s">
        <v>488</v>
      </c>
      <c r="C14" s="168">
        <v>141004</v>
      </c>
      <c r="D14" s="171">
        <v>44026</v>
      </c>
      <c r="E14" s="172">
        <v>12.4178</v>
      </c>
      <c r="F14" s="172">
        <v>-0.94289999999999996</v>
      </c>
      <c r="G14" s="172">
        <v>-0.59640000000000004</v>
      </c>
      <c r="H14" s="172">
        <v>-1.1116999999999999</v>
      </c>
      <c r="I14" s="172">
        <v>2.2816000000000001</v>
      </c>
      <c r="J14" s="172">
        <v>4.2759</v>
      </c>
      <c r="K14" s="172">
        <v>11.063599999999999</v>
      </c>
      <c r="L14" s="172">
        <v>-6.5593000000000004</v>
      </c>
      <c r="M14" s="172">
        <v>0.78159999999999996</v>
      </c>
      <c r="N14" s="172">
        <v>4.2355999999999998</v>
      </c>
      <c r="O14" s="172">
        <v>5.6848000000000001</v>
      </c>
      <c r="P14" s="172"/>
      <c r="Q14" s="172">
        <v>6.8437000000000001</v>
      </c>
      <c r="R14" s="172">
        <v>5.6684999999999999</v>
      </c>
    </row>
    <row r="15" spans="1:18" x14ac:dyDescent="0.3">
      <c r="A15" s="168" t="s">
        <v>480</v>
      </c>
      <c r="B15" s="168" t="s">
        <v>489</v>
      </c>
      <c r="C15" s="168">
        <v>139527</v>
      </c>
      <c r="D15" s="171">
        <v>44026</v>
      </c>
      <c r="E15" s="172">
        <v>12.12</v>
      </c>
      <c r="F15" s="172">
        <v>-0.49259999999999998</v>
      </c>
      <c r="G15" s="172">
        <v>-0.81830000000000003</v>
      </c>
      <c r="H15" s="172">
        <v>-0.57420000000000004</v>
      </c>
      <c r="I15" s="172">
        <v>2.9737</v>
      </c>
      <c r="J15" s="172">
        <v>3.8559999999999999</v>
      </c>
      <c r="K15" s="172">
        <v>8.2142999999999997</v>
      </c>
      <c r="L15" s="172">
        <v>-4.1897000000000002</v>
      </c>
      <c r="M15" s="172">
        <v>2.1061000000000001</v>
      </c>
      <c r="N15" s="172">
        <v>1.5926</v>
      </c>
      <c r="O15" s="172">
        <v>-0.78439999999999999</v>
      </c>
      <c r="P15" s="172"/>
      <c r="Q15" s="172">
        <v>4.9414999999999996</v>
      </c>
      <c r="R15" s="172">
        <v>-6.7384000000000004</v>
      </c>
    </row>
    <row r="16" spans="1:18" x14ac:dyDescent="0.3">
      <c r="A16" s="168" t="s">
        <v>480</v>
      </c>
      <c r="B16" s="168" t="s">
        <v>490</v>
      </c>
      <c r="C16" s="168">
        <v>139529</v>
      </c>
      <c r="D16" s="171">
        <v>44026</v>
      </c>
      <c r="E16" s="172">
        <v>11.71</v>
      </c>
      <c r="F16" s="172">
        <v>-0.42520000000000002</v>
      </c>
      <c r="G16" s="172">
        <v>-0.76270000000000004</v>
      </c>
      <c r="H16" s="172">
        <v>-0.50980000000000003</v>
      </c>
      <c r="I16" s="172">
        <v>2.9903</v>
      </c>
      <c r="J16" s="172">
        <v>3.9041999999999999</v>
      </c>
      <c r="K16" s="172">
        <v>8.0258000000000003</v>
      </c>
      <c r="L16" s="172">
        <v>-4.5640000000000001</v>
      </c>
      <c r="M16" s="172">
        <v>1.4731000000000001</v>
      </c>
      <c r="N16" s="172">
        <v>0.77449999999999997</v>
      </c>
      <c r="O16" s="172">
        <v>-1.6236999999999999</v>
      </c>
      <c r="P16" s="172"/>
      <c r="Q16" s="172">
        <v>4.0395000000000003</v>
      </c>
      <c r="R16" s="172">
        <v>-7.5949999999999998</v>
      </c>
    </row>
    <row r="17" spans="1:18" x14ac:dyDescent="0.3">
      <c r="A17" s="168" t="s">
        <v>480</v>
      </c>
      <c r="B17" s="168" t="s">
        <v>491</v>
      </c>
      <c r="C17" s="168">
        <v>118272</v>
      </c>
      <c r="D17" s="171">
        <v>44026</v>
      </c>
      <c r="E17" s="172">
        <v>175.02</v>
      </c>
      <c r="F17" s="172">
        <v>-0.93959999999999999</v>
      </c>
      <c r="G17" s="172">
        <v>-0.82169999999999999</v>
      </c>
      <c r="H17" s="172">
        <v>-1.1689000000000001</v>
      </c>
      <c r="I17" s="172">
        <v>1.6257999999999999</v>
      </c>
      <c r="J17" s="172">
        <v>4.1041999999999996</v>
      </c>
      <c r="K17" s="172">
        <v>11.004</v>
      </c>
      <c r="L17" s="172">
        <v>-3.3679000000000001</v>
      </c>
      <c r="M17" s="172">
        <v>3.6356999999999999</v>
      </c>
      <c r="N17" s="172">
        <v>4.5208000000000004</v>
      </c>
      <c r="O17" s="172">
        <v>6.7892999999999999</v>
      </c>
      <c r="P17" s="172">
        <v>8.6748999999999992</v>
      </c>
      <c r="Q17" s="172">
        <v>12.5761</v>
      </c>
      <c r="R17" s="172">
        <v>5.4836</v>
      </c>
    </row>
    <row r="18" spans="1:18" x14ac:dyDescent="0.3">
      <c r="A18" s="168" t="s">
        <v>480</v>
      </c>
      <c r="B18" s="168" t="s">
        <v>492</v>
      </c>
      <c r="C18" s="168">
        <v>106166</v>
      </c>
      <c r="D18" s="171">
        <v>44026</v>
      </c>
      <c r="E18" s="172">
        <v>164.04</v>
      </c>
      <c r="F18" s="172">
        <v>-0.94199999999999995</v>
      </c>
      <c r="G18" s="172">
        <v>-0.83420000000000005</v>
      </c>
      <c r="H18" s="172">
        <v>-1.1926000000000001</v>
      </c>
      <c r="I18" s="172">
        <v>1.579</v>
      </c>
      <c r="J18" s="172">
        <v>4.0004999999999997</v>
      </c>
      <c r="K18" s="172">
        <v>10.6584</v>
      </c>
      <c r="L18" s="172">
        <v>-3.9241000000000001</v>
      </c>
      <c r="M18" s="172">
        <v>2.7368999999999999</v>
      </c>
      <c r="N18" s="172">
        <v>3.2867000000000002</v>
      </c>
      <c r="O18" s="172">
        <v>5.4768999999999997</v>
      </c>
      <c r="P18" s="172">
        <v>7.4077999999999999</v>
      </c>
      <c r="Q18" s="172">
        <v>10.722300000000001</v>
      </c>
      <c r="R18" s="172">
        <v>4.2648999999999999</v>
      </c>
    </row>
    <row r="19" spans="1:18" x14ac:dyDescent="0.3">
      <c r="A19" s="168" t="s">
        <v>480</v>
      </c>
      <c r="B19" s="168" t="s">
        <v>493</v>
      </c>
      <c r="C19" s="168">
        <v>119019</v>
      </c>
      <c r="D19" s="171">
        <v>44026</v>
      </c>
      <c r="E19" s="172">
        <v>165.19200000000001</v>
      </c>
      <c r="F19" s="172">
        <v>-0.72299999999999998</v>
      </c>
      <c r="G19" s="172">
        <v>-0.9284</v>
      </c>
      <c r="H19" s="172">
        <v>-1.3502000000000001</v>
      </c>
      <c r="I19" s="172">
        <v>1.3596999999999999</v>
      </c>
      <c r="J19" s="172">
        <v>4.2733999999999996</v>
      </c>
      <c r="K19" s="172">
        <v>12.549300000000001</v>
      </c>
      <c r="L19" s="172">
        <v>-6.6452999999999998</v>
      </c>
      <c r="M19" s="172">
        <v>-0.29570000000000002</v>
      </c>
      <c r="N19" s="172">
        <v>3.1541000000000001</v>
      </c>
      <c r="O19" s="172">
        <v>4.4588999999999999</v>
      </c>
      <c r="P19" s="172">
        <v>7.9393000000000002</v>
      </c>
      <c r="Q19" s="172">
        <v>11.589700000000001</v>
      </c>
      <c r="R19" s="172">
        <v>3.8632</v>
      </c>
    </row>
    <row r="20" spans="1:18" x14ac:dyDescent="0.3">
      <c r="A20" s="168" t="s">
        <v>480</v>
      </c>
      <c r="B20" s="168" t="s">
        <v>494</v>
      </c>
      <c r="C20" s="168">
        <v>100081</v>
      </c>
      <c r="D20" s="171">
        <v>44026</v>
      </c>
      <c r="E20" s="172">
        <v>154.71899999999999</v>
      </c>
      <c r="F20" s="172">
        <v>-0.72629999999999995</v>
      </c>
      <c r="G20" s="172">
        <v>-0.93930000000000002</v>
      </c>
      <c r="H20" s="172">
        <v>-1.3687</v>
      </c>
      <c r="I20" s="172">
        <v>1.3214999999999999</v>
      </c>
      <c r="J20" s="172">
        <v>4.1844000000000001</v>
      </c>
      <c r="K20" s="172">
        <v>12.269</v>
      </c>
      <c r="L20" s="172">
        <v>-7.0846</v>
      </c>
      <c r="M20" s="172">
        <v>-1.0052000000000001</v>
      </c>
      <c r="N20" s="172">
        <v>2.1530999999999998</v>
      </c>
      <c r="O20" s="172">
        <v>3.3746999999999998</v>
      </c>
      <c r="P20" s="172">
        <v>6.8497000000000003</v>
      </c>
      <c r="Q20" s="172">
        <v>13.8279</v>
      </c>
      <c r="R20" s="172">
        <v>2.8351999999999999</v>
      </c>
    </row>
    <row r="21" spans="1:18" x14ac:dyDescent="0.3">
      <c r="A21" s="168" t="s">
        <v>480</v>
      </c>
      <c r="B21" s="168" t="s">
        <v>495</v>
      </c>
      <c r="C21" s="168">
        <v>118624</v>
      </c>
      <c r="D21" s="171">
        <v>44026</v>
      </c>
      <c r="E21" s="172">
        <v>25.69</v>
      </c>
      <c r="F21" s="172">
        <v>-1.1922999999999999</v>
      </c>
      <c r="G21" s="172">
        <v>-1.1922999999999999</v>
      </c>
      <c r="H21" s="172">
        <v>-1.4576</v>
      </c>
      <c r="I21" s="172">
        <v>1.5014000000000001</v>
      </c>
      <c r="J21" s="172">
        <v>3.5886999999999998</v>
      </c>
      <c r="K21" s="172">
        <v>10.685</v>
      </c>
      <c r="L21" s="172">
        <v>-10.206200000000001</v>
      </c>
      <c r="M21" s="172">
        <v>-3.3847</v>
      </c>
      <c r="N21" s="172">
        <v>-2.5417000000000001</v>
      </c>
      <c r="O21" s="172">
        <v>3.1728999999999998</v>
      </c>
      <c r="P21" s="172">
        <v>5.0662000000000003</v>
      </c>
      <c r="Q21" s="172">
        <v>9.6265000000000001</v>
      </c>
      <c r="R21" s="172">
        <v>0.68640000000000001</v>
      </c>
    </row>
    <row r="22" spans="1:18" x14ac:dyDescent="0.3">
      <c r="A22" s="168" t="s">
        <v>480</v>
      </c>
      <c r="B22" s="168" t="s">
        <v>496</v>
      </c>
      <c r="C22" s="168">
        <v>112108</v>
      </c>
      <c r="D22" s="171">
        <v>44026</v>
      </c>
      <c r="E22" s="172">
        <v>24.41</v>
      </c>
      <c r="F22" s="172">
        <v>-1.1740999999999999</v>
      </c>
      <c r="G22" s="172">
        <v>-1.1740999999999999</v>
      </c>
      <c r="H22" s="172">
        <v>-1.4931000000000001</v>
      </c>
      <c r="I22" s="172">
        <v>1.4547000000000001</v>
      </c>
      <c r="J22" s="172">
        <v>3.4321999999999999</v>
      </c>
      <c r="K22" s="172">
        <v>10.203200000000001</v>
      </c>
      <c r="L22" s="172">
        <v>-10.8148</v>
      </c>
      <c r="M22" s="172">
        <v>-4.4618000000000002</v>
      </c>
      <c r="N22" s="172">
        <v>-3.9731999999999998</v>
      </c>
      <c r="O22" s="172">
        <v>2.0011999999999999</v>
      </c>
      <c r="P22" s="172">
        <v>4.1444999999999999</v>
      </c>
      <c r="Q22" s="172">
        <v>8.5061</v>
      </c>
      <c r="R22" s="172">
        <v>-0.66739999999999999</v>
      </c>
    </row>
    <row r="23" spans="1:18" x14ac:dyDescent="0.3">
      <c r="A23" s="168" t="s">
        <v>480</v>
      </c>
      <c r="B23" s="168" t="s">
        <v>497</v>
      </c>
      <c r="C23" s="168">
        <v>143163</v>
      </c>
      <c r="D23" s="171">
        <v>44026</v>
      </c>
      <c r="E23" s="172">
        <v>10.303599999999999</v>
      </c>
      <c r="F23" s="172">
        <v>-1.173</v>
      </c>
      <c r="G23" s="172">
        <v>-0.92979999999999996</v>
      </c>
      <c r="H23" s="172">
        <v>-0.86780000000000002</v>
      </c>
      <c r="I23" s="172">
        <v>1.3435999999999999</v>
      </c>
      <c r="J23" s="172">
        <v>3.4746999999999999</v>
      </c>
      <c r="K23" s="172">
        <v>12.2727</v>
      </c>
      <c r="L23" s="172">
        <v>-10.6195</v>
      </c>
      <c r="M23" s="172">
        <v>-3.9407999999999999</v>
      </c>
      <c r="N23" s="172">
        <v>-3.2944</v>
      </c>
      <c r="O23" s="172"/>
      <c r="P23" s="172"/>
      <c r="Q23" s="172">
        <v>1.3635999999999999</v>
      </c>
      <c r="R23" s="172">
        <v>1.5780000000000001</v>
      </c>
    </row>
    <row r="24" spans="1:18" x14ac:dyDescent="0.3">
      <c r="A24" s="168" t="s">
        <v>480</v>
      </c>
      <c r="B24" s="168" t="s">
        <v>498</v>
      </c>
      <c r="C24" s="168">
        <v>143162</v>
      </c>
      <c r="D24" s="171">
        <v>44026</v>
      </c>
      <c r="E24" s="172">
        <v>9.9301999999999992</v>
      </c>
      <c r="F24" s="172">
        <v>-1.1773</v>
      </c>
      <c r="G24" s="172">
        <v>-0.9506</v>
      </c>
      <c r="H24" s="172">
        <v>-0.90410000000000001</v>
      </c>
      <c r="I24" s="172">
        <v>1.2685999999999999</v>
      </c>
      <c r="J24" s="172">
        <v>3.3039999999999998</v>
      </c>
      <c r="K24" s="172">
        <v>11.7813</v>
      </c>
      <c r="L24" s="172">
        <v>-11.3193</v>
      </c>
      <c r="M24" s="172">
        <v>-5.0795000000000003</v>
      </c>
      <c r="N24" s="172">
        <v>-4.9058999999999999</v>
      </c>
      <c r="O24" s="172"/>
      <c r="P24" s="172"/>
      <c r="Q24" s="172">
        <v>-0.31669999999999998</v>
      </c>
      <c r="R24" s="172">
        <v>-0.15629999999999999</v>
      </c>
    </row>
    <row r="25" spans="1:18" x14ac:dyDescent="0.3">
      <c r="A25" s="168" t="s">
        <v>480</v>
      </c>
      <c r="B25" s="168" t="s">
        <v>499</v>
      </c>
      <c r="C25" s="168">
        <v>100550</v>
      </c>
      <c r="D25" s="171">
        <v>44026</v>
      </c>
      <c r="E25" s="172">
        <v>111.9708</v>
      </c>
      <c r="F25" s="172">
        <v>-1.2487999999999999</v>
      </c>
      <c r="G25" s="172">
        <v>-1.0790999999999999</v>
      </c>
      <c r="H25" s="172">
        <v>-1.59</v>
      </c>
      <c r="I25" s="172">
        <v>1.3564000000000001</v>
      </c>
      <c r="J25" s="172">
        <v>2.4502999999999999</v>
      </c>
      <c r="K25" s="172">
        <v>9.5322999999999993</v>
      </c>
      <c r="L25" s="172">
        <v>-11.2906</v>
      </c>
      <c r="M25" s="172">
        <v>-6.1921999999999997</v>
      </c>
      <c r="N25" s="172">
        <v>-6.8552</v>
      </c>
      <c r="O25" s="172">
        <v>0.64600000000000002</v>
      </c>
      <c r="P25" s="172">
        <v>4.0297999999999998</v>
      </c>
      <c r="Q25" s="172">
        <v>12.436400000000001</v>
      </c>
      <c r="R25" s="172">
        <v>-1.4656</v>
      </c>
    </row>
    <row r="26" spans="1:18" x14ac:dyDescent="0.3">
      <c r="A26" s="168" t="s">
        <v>480</v>
      </c>
      <c r="B26" s="168" t="s">
        <v>500</v>
      </c>
      <c r="C26" s="168">
        <v>118546</v>
      </c>
      <c r="D26" s="171">
        <v>44026</v>
      </c>
      <c r="E26" s="172">
        <v>121.4906</v>
      </c>
      <c r="F26" s="172">
        <v>-1.2462</v>
      </c>
      <c r="G26" s="172">
        <v>-1.0681</v>
      </c>
      <c r="H26" s="172">
        <v>-1.5709</v>
      </c>
      <c r="I26" s="172">
        <v>1.3953</v>
      </c>
      <c r="J26" s="172">
        <v>2.5398999999999998</v>
      </c>
      <c r="K26" s="172">
        <v>9.8097999999999992</v>
      </c>
      <c r="L26" s="172">
        <v>-10.851000000000001</v>
      </c>
      <c r="M26" s="172">
        <v>-5.4748999999999999</v>
      </c>
      <c r="N26" s="172">
        <v>-5.8879000000000001</v>
      </c>
      <c r="O26" s="172">
        <v>1.821</v>
      </c>
      <c r="P26" s="172">
        <v>5.3893000000000004</v>
      </c>
      <c r="Q26" s="172">
        <v>11.0466</v>
      </c>
      <c r="R26" s="172">
        <v>-0.4002</v>
      </c>
    </row>
    <row r="27" spans="1:18" x14ac:dyDescent="0.3">
      <c r="A27" s="168" t="s">
        <v>480</v>
      </c>
      <c r="B27" s="168" t="s">
        <v>501</v>
      </c>
      <c r="C27" s="168">
        <v>102948</v>
      </c>
      <c r="D27" s="171">
        <v>44026</v>
      </c>
      <c r="E27" s="172">
        <v>49.786000000000001</v>
      </c>
      <c r="F27" s="172">
        <v>-1.1202000000000001</v>
      </c>
      <c r="G27" s="172">
        <v>-1.4177999999999999</v>
      </c>
      <c r="H27" s="172">
        <v>-1.488</v>
      </c>
      <c r="I27" s="172">
        <v>2.1084000000000001</v>
      </c>
      <c r="J27" s="172">
        <v>5.2937000000000003</v>
      </c>
      <c r="K27" s="172">
        <v>14.154</v>
      </c>
      <c r="L27" s="172">
        <v>-11.175700000000001</v>
      </c>
      <c r="M27" s="172">
        <v>-5.2561</v>
      </c>
      <c r="N27" s="172">
        <v>-8.2843999999999998</v>
      </c>
      <c r="O27" s="172">
        <v>-1.8237000000000001</v>
      </c>
      <c r="P27" s="172">
        <v>2.4005000000000001</v>
      </c>
      <c r="Q27" s="172">
        <v>11.0748</v>
      </c>
      <c r="R27" s="172">
        <v>-1.0363</v>
      </c>
    </row>
    <row r="28" spans="1:18" x14ac:dyDescent="0.3">
      <c r="A28" s="168" t="s">
        <v>480</v>
      </c>
      <c r="B28" s="168" t="s">
        <v>502</v>
      </c>
      <c r="C28" s="168"/>
      <c r="D28" s="171">
        <v>44026</v>
      </c>
      <c r="E28" s="172">
        <v>52.268000000000001</v>
      </c>
      <c r="F28" s="172">
        <v>-1.1181000000000001</v>
      </c>
      <c r="G28" s="172">
        <v>-1.4109</v>
      </c>
      <c r="H28" s="172">
        <v>-1.4759</v>
      </c>
      <c r="I28" s="172">
        <v>2.1337999999999999</v>
      </c>
      <c r="J28" s="172">
        <v>5.3513999999999999</v>
      </c>
      <c r="K28" s="172">
        <v>14.337</v>
      </c>
      <c r="L28" s="172">
        <v>-10.895200000000001</v>
      </c>
      <c r="M28" s="172">
        <v>-4.7994000000000003</v>
      </c>
      <c r="N28" s="172">
        <v>-7.7074999999999996</v>
      </c>
      <c r="O28" s="172">
        <v>1.0009999999999999</v>
      </c>
      <c r="P28" s="172">
        <v>6.6307</v>
      </c>
      <c r="Q28" s="172">
        <v>12.129300000000001</v>
      </c>
      <c r="R28" s="172">
        <v>-0.2878</v>
      </c>
    </row>
    <row r="29" spans="1:18" x14ac:dyDescent="0.3">
      <c r="A29" s="168" t="s">
        <v>480</v>
      </c>
      <c r="B29" s="168" t="s">
        <v>503</v>
      </c>
      <c r="C29" s="168">
        <v>145228</v>
      </c>
      <c r="D29" s="171">
        <v>44026</v>
      </c>
      <c r="E29" s="172">
        <v>10.9953</v>
      </c>
      <c r="F29" s="172">
        <v>-1.0137</v>
      </c>
      <c r="G29" s="172">
        <v>-0.87090000000000001</v>
      </c>
      <c r="H29" s="172">
        <v>-1.0297000000000001</v>
      </c>
      <c r="I29" s="172">
        <v>1.9802</v>
      </c>
      <c r="J29" s="172">
        <v>4.5110999999999999</v>
      </c>
      <c r="K29" s="172">
        <v>12.118</v>
      </c>
      <c r="L29" s="172">
        <v>-7.1067999999999998</v>
      </c>
      <c r="M29" s="172">
        <v>1.0013000000000001</v>
      </c>
      <c r="N29" s="172">
        <v>1.0217000000000001</v>
      </c>
      <c r="O29" s="172"/>
      <c r="P29" s="172"/>
      <c r="Q29" s="172">
        <v>5.6418999999999997</v>
      </c>
      <c r="R29" s="172"/>
    </row>
    <row r="30" spans="1:18" x14ac:dyDescent="0.3">
      <c r="A30" s="168" t="s">
        <v>480</v>
      </c>
      <c r="B30" s="168" t="s">
        <v>504</v>
      </c>
      <c r="C30" s="168">
        <v>145227</v>
      </c>
      <c r="D30" s="171">
        <v>44026</v>
      </c>
      <c r="E30" s="172">
        <v>10.735099999999999</v>
      </c>
      <c r="F30" s="172">
        <v>-1.0169999999999999</v>
      </c>
      <c r="G30" s="172">
        <v>-0.88629999999999998</v>
      </c>
      <c r="H30" s="172">
        <v>-1.0571999999999999</v>
      </c>
      <c r="I30" s="172">
        <v>1.9245000000000001</v>
      </c>
      <c r="J30" s="172">
        <v>4.3792999999999997</v>
      </c>
      <c r="K30" s="172">
        <v>11.709899999999999</v>
      </c>
      <c r="L30" s="172">
        <v>-7.7804000000000002</v>
      </c>
      <c r="M30" s="172">
        <v>-9.0300000000000005E-2</v>
      </c>
      <c r="N30" s="172">
        <v>-0.44330000000000003</v>
      </c>
      <c r="O30" s="172"/>
      <c r="P30" s="172"/>
      <c r="Q30" s="172">
        <v>4.1885000000000003</v>
      </c>
      <c r="R30" s="172"/>
    </row>
    <row r="31" spans="1:18" x14ac:dyDescent="0.3">
      <c r="A31" s="168" t="s">
        <v>480</v>
      </c>
      <c r="B31" s="168" t="s">
        <v>505</v>
      </c>
      <c r="C31" s="168">
        <v>100356</v>
      </c>
      <c r="D31" s="171">
        <v>44026</v>
      </c>
      <c r="E31" s="172">
        <v>124.3</v>
      </c>
      <c r="F31" s="172">
        <v>-1.1845000000000001</v>
      </c>
      <c r="G31" s="172">
        <v>-1.0035000000000001</v>
      </c>
      <c r="H31" s="172">
        <v>-1.3179000000000001</v>
      </c>
      <c r="I31" s="172">
        <v>0.85189999999999999</v>
      </c>
      <c r="J31" s="172">
        <v>2.8378000000000001</v>
      </c>
      <c r="K31" s="172">
        <v>10.1853</v>
      </c>
      <c r="L31" s="172">
        <v>-12.692299999999999</v>
      </c>
      <c r="M31" s="172">
        <v>-4.7510000000000003</v>
      </c>
      <c r="N31" s="172">
        <v>-7.7892999999999999</v>
      </c>
      <c r="O31" s="172">
        <v>0.98080000000000001</v>
      </c>
      <c r="P31" s="172">
        <v>5.9737</v>
      </c>
      <c r="Q31" s="172">
        <v>12.940200000000001</v>
      </c>
      <c r="R31" s="172">
        <v>0.16489999999999999</v>
      </c>
    </row>
    <row r="32" spans="1:18" x14ac:dyDescent="0.3">
      <c r="A32" s="168" t="s">
        <v>480</v>
      </c>
      <c r="B32" s="168" t="s">
        <v>506</v>
      </c>
      <c r="C32" s="168">
        <v>120251</v>
      </c>
      <c r="D32" s="171">
        <v>44026</v>
      </c>
      <c r="E32" s="172">
        <v>134.13999999999999</v>
      </c>
      <c r="F32" s="172">
        <v>-1.1714</v>
      </c>
      <c r="G32" s="172">
        <v>-0.98909999999999998</v>
      </c>
      <c r="H32" s="172">
        <v>-1.3023</v>
      </c>
      <c r="I32" s="172">
        <v>0.87990000000000002</v>
      </c>
      <c r="J32" s="172">
        <v>2.8917999999999999</v>
      </c>
      <c r="K32" s="172">
        <v>10.339700000000001</v>
      </c>
      <c r="L32" s="172">
        <v>-12.4641</v>
      </c>
      <c r="M32" s="172">
        <v>-4.3837999999999999</v>
      </c>
      <c r="N32" s="172">
        <v>-7.3042999999999996</v>
      </c>
      <c r="O32" s="172">
        <v>1.9265000000000001</v>
      </c>
      <c r="P32" s="172">
        <v>7.1402000000000001</v>
      </c>
      <c r="Q32" s="172">
        <v>12.2431</v>
      </c>
      <c r="R32" s="172">
        <v>0.86990000000000001</v>
      </c>
    </row>
    <row r="33" spans="1:18" x14ac:dyDescent="0.3">
      <c r="A33" s="168" t="s">
        <v>480</v>
      </c>
      <c r="B33" s="168" t="s">
        <v>507</v>
      </c>
      <c r="C33" s="168">
        <v>139969</v>
      </c>
      <c r="D33" s="171">
        <v>44026</v>
      </c>
      <c r="E33" s="172">
        <v>11.139900000000001</v>
      </c>
      <c r="F33" s="172">
        <v>-0.87729999999999997</v>
      </c>
      <c r="G33" s="172">
        <v>-0.80230000000000001</v>
      </c>
      <c r="H33" s="172">
        <v>-0.94079999999999997</v>
      </c>
      <c r="I33" s="172">
        <v>1.1835</v>
      </c>
      <c r="J33" s="172">
        <v>4.2232000000000003</v>
      </c>
      <c r="K33" s="172">
        <v>12.2996</v>
      </c>
      <c r="L33" s="172">
        <v>-3.7530999999999999</v>
      </c>
      <c r="M33" s="172">
        <v>4.58E-2</v>
      </c>
      <c r="N33" s="172">
        <v>0.60960000000000003</v>
      </c>
      <c r="O33" s="172">
        <v>-0.71899999999999997</v>
      </c>
      <c r="P33" s="172"/>
      <c r="Q33" s="172">
        <v>2.9417</v>
      </c>
      <c r="R33" s="172">
        <v>-3.9453999999999998</v>
      </c>
    </row>
    <row r="34" spans="1:18" x14ac:dyDescent="0.3">
      <c r="A34" s="168" t="s">
        <v>480</v>
      </c>
      <c r="B34" s="168" t="s">
        <v>508</v>
      </c>
      <c r="C34" s="168">
        <v>139971</v>
      </c>
      <c r="D34" s="171">
        <v>44026</v>
      </c>
      <c r="E34" s="172">
        <v>11.8292</v>
      </c>
      <c r="F34" s="172">
        <v>-0.874</v>
      </c>
      <c r="G34" s="172">
        <v>-0.79169999999999996</v>
      </c>
      <c r="H34" s="172">
        <v>-0.92300000000000004</v>
      </c>
      <c r="I34" s="172">
        <v>1.2184999999999999</v>
      </c>
      <c r="J34" s="172">
        <v>4.3037999999999998</v>
      </c>
      <c r="K34" s="172">
        <v>12.484400000000001</v>
      </c>
      <c r="L34" s="172">
        <v>-3.387</v>
      </c>
      <c r="M34" s="172">
        <v>0.65259999999999996</v>
      </c>
      <c r="N34" s="172">
        <v>1.5373000000000001</v>
      </c>
      <c r="O34" s="172">
        <v>0.86529999999999996</v>
      </c>
      <c r="P34" s="172"/>
      <c r="Q34" s="172">
        <v>4.6151</v>
      </c>
      <c r="R34" s="172">
        <v>-2.6751999999999998</v>
      </c>
    </row>
    <row r="35" spans="1:18" x14ac:dyDescent="0.3">
      <c r="A35" s="168" t="s">
        <v>480</v>
      </c>
      <c r="B35" s="168" t="s">
        <v>509</v>
      </c>
      <c r="C35" s="168">
        <v>140382</v>
      </c>
      <c r="D35" s="171">
        <v>44026</v>
      </c>
      <c r="E35" s="172">
        <v>11.04</v>
      </c>
      <c r="F35" s="172">
        <v>-0.89770000000000005</v>
      </c>
      <c r="G35" s="172">
        <v>-0.63009999999999999</v>
      </c>
      <c r="H35" s="172">
        <v>-0.89770000000000005</v>
      </c>
      <c r="I35" s="172">
        <v>1.9391</v>
      </c>
      <c r="J35" s="172">
        <v>4.1509</v>
      </c>
      <c r="K35" s="172">
        <v>11.4026</v>
      </c>
      <c r="L35" s="172">
        <v>-12.171799999999999</v>
      </c>
      <c r="M35" s="172">
        <v>-5.8823999999999996</v>
      </c>
      <c r="N35" s="172">
        <v>-7.6923000000000004</v>
      </c>
      <c r="O35" s="172">
        <v>-0.78600000000000003</v>
      </c>
      <c r="P35" s="172"/>
      <c r="Q35" s="172">
        <v>2.8346</v>
      </c>
      <c r="R35" s="172">
        <v>-3.3136999999999999</v>
      </c>
    </row>
    <row r="36" spans="1:18" x14ac:dyDescent="0.3">
      <c r="A36" s="168" t="s">
        <v>480</v>
      </c>
      <c r="B36" s="168" t="s">
        <v>510</v>
      </c>
      <c r="C36" s="168">
        <v>140381</v>
      </c>
      <c r="D36" s="171">
        <v>44026</v>
      </c>
      <c r="E36" s="172">
        <v>10.42</v>
      </c>
      <c r="F36" s="172">
        <v>-0.9506</v>
      </c>
      <c r="G36" s="172">
        <v>-0.6673</v>
      </c>
      <c r="H36" s="172">
        <v>-0.9506</v>
      </c>
      <c r="I36" s="172">
        <v>1.8573</v>
      </c>
      <c r="J36" s="172">
        <v>3.992</v>
      </c>
      <c r="K36" s="172">
        <v>10.969099999999999</v>
      </c>
      <c r="L36" s="172">
        <v>-12.8033</v>
      </c>
      <c r="M36" s="172">
        <v>-6.8811</v>
      </c>
      <c r="N36" s="172">
        <v>-8.9161000000000001</v>
      </c>
      <c r="O36" s="172">
        <v>-2.3597000000000001</v>
      </c>
      <c r="P36" s="172"/>
      <c r="Q36" s="172">
        <v>1.1691</v>
      </c>
      <c r="R36" s="172">
        <v>-4.6596000000000002</v>
      </c>
    </row>
    <row r="37" spans="1:18" x14ac:dyDescent="0.3">
      <c r="A37" s="168" t="s">
        <v>480</v>
      </c>
      <c r="B37" s="168" t="s">
        <v>511</v>
      </c>
      <c r="C37" s="168">
        <v>145599</v>
      </c>
      <c r="D37" s="171">
        <v>44026</v>
      </c>
      <c r="E37" s="172">
        <v>10.2379</v>
      </c>
      <c r="F37" s="172">
        <v>-0.98260000000000003</v>
      </c>
      <c r="G37" s="172">
        <v>-1.1060000000000001</v>
      </c>
      <c r="H37" s="172">
        <v>-1.6343000000000001</v>
      </c>
      <c r="I37" s="172">
        <v>2.2522000000000002</v>
      </c>
      <c r="J37" s="172">
        <v>4.4352999999999998</v>
      </c>
      <c r="K37" s="172">
        <v>11.114800000000001</v>
      </c>
      <c r="L37" s="172">
        <v>-10.320499999999999</v>
      </c>
      <c r="M37" s="172">
        <v>-4.9123000000000001</v>
      </c>
      <c r="N37" s="172">
        <v>-4.1871</v>
      </c>
      <c r="O37" s="172"/>
      <c r="P37" s="172"/>
      <c r="Q37" s="172">
        <v>1.4932000000000001</v>
      </c>
      <c r="R37" s="172"/>
    </row>
    <row r="38" spans="1:18" x14ac:dyDescent="0.3">
      <c r="A38" s="168" t="s">
        <v>480</v>
      </c>
      <c r="B38" s="168" t="s">
        <v>512</v>
      </c>
      <c r="C38" s="168">
        <v>145605</v>
      </c>
      <c r="D38" s="171">
        <v>44026</v>
      </c>
      <c r="E38" s="172">
        <v>9.9097000000000008</v>
      </c>
      <c r="F38" s="172">
        <v>-0.98909999999999998</v>
      </c>
      <c r="G38" s="172">
        <v>-1.1284000000000001</v>
      </c>
      <c r="H38" s="172">
        <v>-1.6718999999999999</v>
      </c>
      <c r="I38" s="172">
        <v>2.1734</v>
      </c>
      <c r="J38" s="172">
        <v>4.2511999999999999</v>
      </c>
      <c r="K38" s="172">
        <v>10.5611</v>
      </c>
      <c r="L38" s="172">
        <v>-11.2217</v>
      </c>
      <c r="M38" s="172">
        <v>-6.3586</v>
      </c>
      <c r="N38" s="172">
        <v>-6.1475</v>
      </c>
      <c r="O38" s="172"/>
      <c r="P38" s="172"/>
      <c r="Q38" s="172">
        <v>-0.57020000000000004</v>
      </c>
      <c r="R38" s="172"/>
    </row>
    <row r="39" spans="1:18" x14ac:dyDescent="0.3">
      <c r="A39" s="168" t="s">
        <v>480</v>
      </c>
      <c r="B39" s="168" t="s">
        <v>513</v>
      </c>
      <c r="C39" s="168">
        <v>143537</v>
      </c>
      <c r="D39" s="171">
        <v>44026</v>
      </c>
      <c r="E39" s="172">
        <v>10.4358</v>
      </c>
      <c r="F39" s="172">
        <v>-0.73240000000000005</v>
      </c>
      <c r="G39" s="172">
        <v>-0.62180000000000002</v>
      </c>
      <c r="H39" s="172">
        <v>-0.80789999999999995</v>
      </c>
      <c r="I39" s="172">
        <v>2.1924999999999999</v>
      </c>
      <c r="J39" s="172">
        <v>3.9619</v>
      </c>
      <c r="K39" s="172">
        <v>11.0924</v>
      </c>
      <c r="L39" s="172">
        <v>-8.8806999999999992</v>
      </c>
      <c r="M39" s="172">
        <v>-3.34</v>
      </c>
      <c r="N39" s="172">
        <v>-1.1125</v>
      </c>
      <c r="O39" s="172"/>
      <c r="P39" s="172"/>
      <c r="Q39" s="172">
        <v>2.109</v>
      </c>
      <c r="R39" s="172">
        <v>1.4391</v>
      </c>
    </row>
    <row r="40" spans="1:18" x14ac:dyDescent="0.3">
      <c r="A40" s="168" t="s">
        <v>480</v>
      </c>
      <c r="B40" s="168" t="s">
        <v>514</v>
      </c>
      <c r="C40" s="168">
        <v>143536</v>
      </c>
      <c r="D40" s="171">
        <v>44026</v>
      </c>
      <c r="E40" s="172">
        <v>10.1294</v>
      </c>
      <c r="F40" s="172">
        <v>-0.7369</v>
      </c>
      <c r="G40" s="172">
        <v>-0.63859999999999995</v>
      </c>
      <c r="H40" s="172">
        <v>-0.83799999999999997</v>
      </c>
      <c r="I40" s="172">
        <v>2.1303999999999998</v>
      </c>
      <c r="J40" s="172">
        <v>3.8189000000000002</v>
      </c>
      <c r="K40" s="172">
        <v>10.683299999999999</v>
      </c>
      <c r="L40" s="172">
        <v>-9.5234000000000005</v>
      </c>
      <c r="M40" s="172">
        <v>-4.3484999999999996</v>
      </c>
      <c r="N40" s="172">
        <v>-2.4752999999999998</v>
      </c>
      <c r="O40" s="172"/>
      <c r="P40" s="172"/>
      <c r="Q40" s="172">
        <v>0.63100000000000001</v>
      </c>
      <c r="R40" s="172">
        <v>-2.41E-2</v>
      </c>
    </row>
    <row r="41" spans="1:18" x14ac:dyDescent="0.3">
      <c r="A41" s="168" t="s">
        <v>480</v>
      </c>
      <c r="B41" s="168" t="s">
        <v>515</v>
      </c>
      <c r="C41" s="168">
        <v>100221</v>
      </c>
      <c r="D41" s="171">
        <v>44026</v>
      </c>
      <c r="E41" s="172">
        <v>131.50712523566901</v>
      </c>
      <c r="F41" s="172">
        <v>-1.0853999999999999</v>
      </c>
      <c r="G41" s="172">
        <v>-1.4084000000000001</v>
      </c>
      <c r="H41" s="172">
        <v>-2.0139999999999998</v>
      </c>
      <c r="I41" s="172">
        <v>19.747299999999999</v>
      </c>
      <c r="J41" s="172">
        <v>22.463899999999999</v>
      </c>
      <c r="K41" s="172">
        <v>31.3551</v>
      </c>
      <c r="L41" s="172">
        <v>4.8551000000000002</v>
      </c>
      <c r="M41" s="172">
        <v>11.1753</v>
      </c>
      <c r="N41" s="172">
        <v>8.0061999999999998</v>
      </c>
      <c r="O41" s="172">
        <v>0.47589999999999999</v>
      </c>
      <c r="P41" s="172">
        <v>2.8963000000000001</v>
      </c>
      <c r="Q41" s="172">
        <v>10.718500000000001</v>
      </c>
      <c r="R41" s="172">
        <v>-1.4655</v>
      </c>
    </row>
    <row r="42" spans="1:18" x14ac:dyDescent="0.3">
      <c r="A42" s="168" t="s">
        <v>480</v>
      </c>
      <c r="B42" s="168" t="s">
        <v>516</v>
      </c>
      <c r="C42" s="168">
        <v>120484</v>
      </c>
      <c r="D42" s="171">
        <v>44026</v>
      </c>
      <c r="E42" s="172">
        <v>47.5246</v>
      </c>
      <c r="F42" s="172">
        <v>-1.0831999999999999</v>
      </c>
      <c r="G42" s="172">
        <v>-1.4</v>
      </c>
      <c r="H42" s="172">
        <v>-1.9992000000000001</v>
      </c>
      <c r="I42" s="172">
        <v>19.782900000000001</v>
      </c>
      <c r="J42" s="172">
        <v>22.5474</v>
      </c>
      <c r="K42" s="172">
        <v>31.613199999999999</v>
      </c>
      <c r="L42" s="172">
        <v>5.2625999999999999</v>
      </c>
      <c r="M42" s="172">
        <v>11.838100000000001</v>
      </c>
      <c r="N42" s="172">
        <v>8.9297000000000004</v>
      </c>
      <c r="O42" s="172">
        <v>1.2661</v>
      </c>
      <c r="P42" s="172">
        <v>3.7593999999999999</v>
      </c>
      <c r="Q42" s="172">
        <v>8.8952000000000009</v>
      </c>
      <c r="R42" s="172">
        <v>-0.35370000000000001</v>
      </c>
    </row>
    <row r="43" spans="1:18" x14ac:dyDescent="0.3">
      <c r="A43" s="168" t="s">
        <v>480</v>
      </c>
      <c r="B43" s="168" t="s">
        <v>517</v>
      </c>
      <c r="C43" s="168">
        <v>100286</v>
      </c>
      <c r="D43" s="171">
        <v>44026</v>
      </c>
      <c r="E43" s="172">
        <v>94.422159173721298</v>
      </c>
      <c r="F43" s="172">
        <v>-1.0467</v>
      </c>
      <c r="G43" s="172">
        <v>-1.081</v>
      </c>
      <c r="H43" s="172">
        <v>-1.2862</v>
      </c>
      <c r="I43" s="172">
        <v>1.8988</v>
      </c>
      <c r="J43" s="172">
        <v>4.9452999999999996</v>
      </c>
      <c r="K43" s="172">
        <v>14.859299999999999</v>
      </c>
      <c r="L43" s="172">
        <v>-11.612399999999999</v>
      </c>
      <c r="M43" s="172">
        <v>-3.8597999999999999</v>
      </c>
      <c r="N43" s="172">
        <v>-4.4896000000000003</v>
      </c>
      <c r="O43" s="172">
        <v>0.14380000000000001</v>
      </c>
      <c r="P43" s="172">
        <v>4.8007999999999997</v>
      </c>
      <c r="Q43" s="172">
        <v>11.4861</v>
      </c>
      <c r="R43" s="172">
        <v>-0.435</v>
      </c>
    </row>
    <row r="44" spans="1:18" x14ac:dyDescent="0.3">
      <c r="A44" s="168" t="s">
        <v>480</v>
      </c>
      <c r="B44" s="168" t="s">
        <v>518</v>
      </c>
      <c r="C44" s="168">
        <v>119767</v>
      </c>
      <c r="D44" s="171">
        <v>44026</v>
      </c>
      <c r="E44" s="172">
        <v>46.159019614837099</v>
      </c>
      <c r="F44" s="172">
        <v>-1.0359</v>
      </c>
      <c r="G44" s="172">
        <v>-1.0598000000000001</v>
      </c>
      <c r="H44" s="172">
        <v>-1.2572000000000001</v>
      </c>
      <c r="I44" s="172">
        <v>1.9470000000000001</v>
      </c>
      <c r="J44" s="172">
        <v>5.0610999999999997</v>
      </c>
      <c r="K44" s="172">
        <v>15.2278</v>
      </c>
      <c r="L44" s="172">
        <v>-11.0282</v>
      </c>
      <c r="M44" s="172">
        <v>-2.9295</v>
      </c>
      <c r="N44" s="172">
        <v>-3.2595000000000001</v>
      </c>
      <c r="O44" s="172">
        <v>1.5185999999999999</v>
      </c>
      <c r="P44" s="172">
        <v>6.4470999999999998</v>
      </c>
      <c r="Q44" s="172">
        <v>9.4316999999999993</v>
      </c>
      <c r="R44" s="172">
        <v>0.89570000000000005</v>
      </c>
    </row>
    <row r="45" spans="1:18" x14ac:dyDescent="0.3">
      <c r="A45" s="168" t="s">
        <v>480</v>
      </c>
      <c r="B45" s="168" t="s">
        <v>519</v>
      </c>
      <c r="C45" s="168">
        <v>119347</v>
      </c>
      <c r="D45" s="171">
        <v>44026</v>
      </c>
      <c r="E45" s="172">
        <v>27.082000000000001</v>
      </c>
      <c r="F45" s="172">
        <v>-0.76949999999999996</v>
      </c>
      <c r="G45" s="172">
        <v>-0.50329999999999997</v>
      </c>
      <c r="H45" s="172">
        <v>-0.57269999999999999</v>
      </c>
      <c r="I45" s="172">
        <v>1.9347000000000001</v>
      </c>
      <c r="J45" s="172">
        <v>5.1196999999999999</v>
      </c>
      <c r="K45" s="172">
        <v>13.456200000000001</v>
      </c>
      <c r="L45" s="172">
        <v>-8.5777999999999999</v>
      </c>
      <c r="M45" s="172">
        <v>-1.6701999999999999</v>
      </c>
      <c r="N45" s="172">
        <v>-3.5095000000000001</v>
      </c>
      <c r="O45" s="172">
        <v>1.0177</v>
      </c>
      <c r="P45" s="172">
        <v>6.2220000000000004</v>
      </c>
      <c r="Q45" s="172">
        <v>11.987399999999999</v>
      </c>
      <c r="R45" s="172">
        <v>-1.2094</v>
      </c>
    </row>
    <row r="46" spans="1:18" x14ac:dyDescent="0.3">
      <c r="A46" s="168" t="s">
        <v>480</v>
      </c>
      <c r="B46" s="168" t="s">
        <v>520</v>
      </c>
      <c r="C46" s="168">
        <v>118191</v>
      </c>
      <c r="D46" s="171">
        <v>44026</v>
      </c>
      <c r="E46" s="172">
        <v>25.097999999999999</v>
      </c>
      <c r="F46" s="172">
        <v>-0.77100000000000002</v>
      </c>
      <c r="G46" s="172">
        <v>-0.51139999999999997</v>
      </c>
      <c r="H46" s="172">
        <v>-0.59019999999999995</v>
      </c>
      <c r="I46" s="172">
        <v>1.9000999999999999</v>
      </c>
      <c r="J46" s="172">
        <v>5.0345000000000004</v>
      </c>
      <c r="K46" s="172">
        <v>13.176399999999999</v>
      </c>
      <c r="L46" s="172">
        <v>-9.0883000000000003</v>
      </c>
      <c r="M46" s="172">
        <v>-2.4904000000000002</v>
      </c>
      <c r="N46" s="172">
        <v>-4.5412999999999997</v>
      </c>
      <c r="O46" s="172">
        <v>-3.4500000000000003E-2</v>
      </c>
      <c r="P46" s="172">
        <v>5.1044999999999998</v>
      </c>
      <c r="Q46" s="172">
        <v>10.2407</v>
      </c>
      <c r="R46" s="172">
        <v>-2.2222</v>
      </c>
    </row>
    <row r="47" spans="1:18" x14ac:dyDescent="0.3">
      <c r="A47" s="168" t="s">
        <v>480</v>
      </c>
      <c r="B47" s="168" t="s">
        <v>521</v>
      </c>
      <c r="C47" s="168">
        <v>100323</v>
      </c>
      <c r="D47" s="171">
        <v>44026</v>
      </c>
      <c r="E47" s="172">
        <v>99.555400000000006</v>
      </c>
      <c r="F47" s="172">
        <v>-0.8901</v>
      </c>
      <c r="G47" s="172">
        <v>-1.0407999999999999</v>
      </c>
      <c r="H47" s="172">
        <v>-1.8429</v>
      </c>
      <c r="I47" s="172">
        <v>0.57389999999999997</v>
      </c>
      <c r="J47" s="172">
        <v>4.1387999999999998</v>
      </c>
      <c r="K47" s="172">
        <v>9.8107000000000006</v>
      </c>
      <c r="L47" s="172">
        <v>-10.705399999999999</v>
      </c>
      <c r="M47" s="172">
        <v>-4.1664000000000003</v>
      </c>
      <c r="N47" s="172">
        <v>-3.4060999999999999</v>
      </c>
      <c r="O47" s="172">
        <v>2.0731000000000002</v>
      </c>
      <c r="P47" s="172">
        <v>3.2694999999999999</v>
      </c>
      <c r="Q47" s="172">
        <v>8.0864999999999991</v>
      </c>
      <c r="R47" s="172">
        <v>3.4409999999999998</v>
      </c>
    </row>
    <row r="48" spans="1:18" x14ac:dyDescent="0.3">
      <c r="A48" s="168" t="s">
        <v>480</v>
      </c>
      <c r="B48" s="168" t="s">
        <v>522</v>
      </c>
      <c r="C48" s="168">
        <v>120261</v>
      </c>
      <c r="D48" s="171">
        <v>44026</v>
      </c>
      <c r="E48" s="172">
        <v>106.8599</v>
      </c>
      <c r="F48" s="172">
        <v>-0.88680000000000003</v>
      </c>
      <c r="G48" s="172">
        <v>-1.0281</v>
      </c>
      <c r="H48" s="172">
        <v>-1.8208</v>
      </c>
      <c r="I48" s="172">
        <v>0.61929999999999996</v>
      </c>
      <c r="J48" s="172">
        <v>4.2460000000000004</v>
      </c>
      <c r="K48" s="172">
        <v>10.136100000000001</v>
      </c>
      <c r="L48" s="172">
        <v>-10.180999999999999</v>
      </c>
      <c r="M48" s="172">
        <v>-3.3664000000000001</v>
      </c>
      <c r="N48" s="172">
        <v>-2.3734000000000002</v>
      </c>
      <c r="O48" s="172">
        <v>3.3626999999999998</v>
      </c>
      <c r="P48" s="172">
        <v>4.4154999999999998</v>
      </c>
      <c r="Q48" s="172">
        <v>7.9866000000000001</v>
      </c>
      <c r="R48" s="172">
        <v>4.5010000000000003</v>
      </c>
    </row>
    <row r="49" spans="1:18" x14ac:dyDescent="0.3">
      <c r="A49" s="168" t="s">
        <v>480</v>
      </c>
      <c r="B49" s="168" t="s">
        <v>523</v>
      </c>
      <c r="C49" s="168">
        <v>147446</v>
      </c>
      <c r="D49" s="171">
        <v>44026</v>
      </c>
      <c r="E49" s="172">
        <v>10.6549</v>
      </c>
      <c r="F49" s="172">
        <v>-0.95469999999999999</v>
      </c>
      <c r="G49" s="172">
        <v>-0.6008</v>
      </c>
      <c r="H49" s="172">
        <v>-0.60170000000000001</v>
      </c>
      <c r="I49" s="172">
        <v>2.2631999999999999</v>
      </c>
      <c r="J49" s="172">
        <v>5.1982999999999997</v>
      </c>
      <c r="K49" s="172">
        <v>13.225899999999999</v>
      </c>
      <c r="L49" s="172">
        <v>-5.1616</v>
      </c>
      <c r="M49" s="172">
        <v>2.0135000000000001</v>
      </c>
      <c r="N49" s="172"/>
      <c r="O49" s="172"/>
      <c r="P49" s="172"/>
      <c r="Q49" s="172">
        <v>6.5490000000000004</v>
      </c>
      <c r="R49" s="172"/>
    </row>
    <row r="50" spans="1:18" x14ac:dyDescent="0.3">
      <c r="A50" s="168" t="s">
        <v>480</v>
      </c>
      <c r="B50" s="168" t="s">
        <v>524</v>
      </c>
      <c r="C50" s="168">
        <v>147447</v>
      </c>
      <c r="D50" s="171">
        <v>44026</v>
      </c>
      <c r="E50" s="172">
        <v>10.4619</v>
      </c>
      <c r="F50" s="172">
        <v>-0.95899999999999996</v>
      </c>
      <c r="G50" s="172">
        <v>-0.62029999999999996</v>
      </c>
      <c r="H50" s="172">
        <v>-0.63629999999999998</v>
      </c>
      <c r="I50" s="172">
        <v>2.1919</v>
      </c>
      <c r="J50" s="172">
        <v>5.0317999999999996</v>
      </c>
      <c r="K50" s="172">
        <v>12.715299999999999</v>
      </c>
      <c r="L50" s="172">
        <v>-6.0297000000000001</v>
      </c>
      <c r="M50" s="172">
        <v>0.60289999999999999</v>
      </c>
      <c r="N50" s="172"/>
      <c r="O50" s="172"/>
      <c r="P50" s="172"/>
      <c r="Q50" s="172">
        <v>4.6189999999999998</v>
      </c>
      <c r="R50" s="172"/>
    </row>
    <row r="51" spans="1:18" x14ac:dyDescent="0.3">
      <c r="A51" s="168" t="s">
        <v>480</v>
      </c>
      <c r="B51" s="168" t="s">
        <v>525</v>
      </c>
      <c r="C51" s="168"/>
      <c r="D51" s="171"/>
      <c r="E51" s="172"/>
      <c r="F51" s="172"/>
      <c r="G51" s="172"/>
      <c r="H51" s="172"/>
      <c r="I51" s="172"/>
      <c r="J51" s="172"/>
      <c r="K51" s="172"/>
      <c r="L51" s="172"/>
      <c r="M51" s="172"/>
      <c r="N51" s="172"/>
      <c r="O51" s="172"/>
      <c r="P51" s="172"/>
      <c r="Q51" s="172"/>
      <c r="R51" s="172"/>
    </row>
    <row r="52" spans="1:18" x14ac:dyDescent="0.3">
      <c r="A52" s="168" t="s">
        <v>480</v>
      </c>
      <c r="B52" s="168" t="s">
        <v>526</v>
      </c>
      <c r="C52" s="168">
        <v>134813</v>
      </c>
      <c r="D52" s="171">
        <v>44026</v>
      </c>
      <c r="E52" s="172">
        <v>15.911</v>
      </c>
      <c r="F52" s="172">
        <v>-1.1494</v>
      </c>
      <c r="G52" s="172">
        <v>-1.0264</v>
      </c>
      <c r="H52" s="172">
        <v>-1.0325</v>
      </c>
      <c r="I52" s="172">
        <v>2.6516000000000002</v>
      </c>
      <c r="J52" s="172">
        <v>5.1688999999999998</v>
      </c>
      <c r="K52" s="172">
        <v>14.607799999999999</v>
      </c>
      <c r="L52" s="172">
        <v>-7.2839999999999998</v>
      </c>
      <c r="M52" s="172">
        <v>1.4666999999999999</v>
      </c>
      <c r="N52" s="172">
        <v>-0.49409999999999998</v>
      </c>
      <c r="O52" s="172">
        <v>6.0769000000000002</v>
      </c>
      <c r="P52" s="172"/>
      <c r="Q52" s="172">
        <v>9.8066999999999993</v>
      </c>
      <c r="R52" s="172">
        <v>4.9996</v>
      </c>
    </row>
    <row r="53" spans="1:18" x14ac:dyDescent="0.3">
      <c r="A53" s="168" t="s">
        <v>480</v>
      </c>
      <c r="B53" s="168" t="s">
        <v>527</v>
      </c>
      <c r="C53" s="168">
        <v>134815</v>
      </c>
      <c r="D53" s="171">
        <v>44026</v>
      </c>
      <c r="E53" s="172">
        <v>14.617000000000001</v>
      </c>
      <c r="F53" s="172">
        <v>-1.1563000000000001</v>
      </c>
      <c r="G53" s="172">
        <v>-1.0426</v>
      </c>
      <c r="H53" s="172">
        <v>-1.0627</v>
      </c>
      <c r="I53" s="172">
        <v>2.5897999999999999</v>
      </c>
      <c r="J53" s="172">
        <v>5.0373999999999999</v>
      </c>
      <c r="K53" s="172">
        <v>14.159599999999999</v>
      </c>
      <c r="L53" s="172">
        <v>-7.9534000000000002</v>
      </c>
      <c r="M53" s="172">
        <v>0.3226</v>
      </c>
      <c r="N53" s="172">
        <v>-2.044</v>
      </c>
      <c r="O53" s="172">
        <v>4.4139999999999997</v>
      </c>
      <c r="P53" s="172"/>
      <c r="Q53" s="172">
        <v>7.9463999999999997</v>
      </c>
      <c r="R53" s="172">
        <v>3.3549000000000002</v>
      </c>
    </row>
    <row r="54" spans="1:18" x14ac:dyDescent="0.3">
      <c r="A54" s="168" t="s">
        <v>480</v>
      </c>
      <c r="B54" s="168" t="s">
        <v>528</v>
      </c>
      <c r="C54" s="168">
        <v>144681</v>
      </c>
      <c r="D54" s="171">
        <v>44026</v>
      </c>
      <c r="E54" s="172">
        <v>11.3514</v>
      </c>
      <c r="F54" s="172">
        <v>-1.2011000000000001</v>
      </c>
      <c r="G54" s="172">
        <v>-1.6394</v>
      </c>
      <c r="H54" s="172">
        <v>-1.7390000000000001</v>
      </c>
      <c r="I54" s="172">
        <v>1.7970999999999999</v>
      </c>
      <c r="J54" s="172">
        <v>4.6974</v>
      </c>
      <c r="K54" s="172">
        <v>10.7151</v>
      </c>
      <c r="L54" s="172">
        <v>-4.7182000000000004</v>
      </c>
      <c r="M54" s="172">
        <v>1.6740999999999999</v>
      </c>
      <c r="N54" s="172">
        <v>6.7895000000000003</v>
      </c>
      <c r="O54" s="172"/>
      <c r="P54" s="172"/>
      <c r="Q54" s="172">
        <v>7.1604000000000001</v>
      </c>
      <c r="R54" s="172"/>
    </row>
    <row r="55" spans="1:18" x14ac:dyDescent="0.3">
      <c r="A55" s="168" t="s">
        <v>480</v>
      </c>
      <c r="B55" s="168" t="s">
        <v>529</v>
      </c>
      <c r="C55" s="168">
        <v>144730</v>
      </c>
      <c r="D55" s="171">
        <v>44026</v>
      </c>
      <c r="E55" s="172">
        <v>11.0274</v>
      </c>
      <c r="F55" s="172">
        <v>-1.2059</v>
      </c>
      <c r="G55" s="172">
        <v>-1.6596</v>
      </c>
      <c r="H55" s="172">
        <v>-1.7744</v>
      </c>
      <c r="I55" s="172">
        <v>1.7232000000000001</v>
      </c>
      <c r="J55" s="172">
        <v>4.5240999999999998</v>
      </c>
      <c r="K55" s="172">
        <v>10.209</v>
      </c>
      <c r="L55" s="172">
        <v>-5.5388000000000002</v>
      </c>
      <c r="M55" s="172">
        <v>0.38140000000000002</v>
      </c>
      <c r="N55" s="172">
        <v>5.0719000000000003</v>
      </c>
      <c r="O55" s="172"/>
      <c r="P55" s="172"/>
      <c r="Q55" s="172">
        <v>5.4806999999999997</v>
      </c>
      <c r="R55" s="172"/>
    </row>
    <row r="56" spans="1:18" x14ac:dyDescent="0.3">
      <c r="A56" s="168" t="s">
        <v>480</v>
      </c>
      <c r="B56" s="168" t="s">
        <v>530</v>
      </c>
      <c r="C56" s="168">
        <v>112936</v>
      </c>
      <c r="D56" s="171">
        <v>44026</v>
      </c>
      <c r="E56" s="172">
        <v>42.055</v>
      </c>
      <c r="F56" s="172">
        <v>-1.2170000000000001</v>
      </c>
      <c r="G56" s="172">
        <v>-1.0454000000000001</v>
      </c>
      <c r="H56" s="172">
        <v>-1.3998999999999999</v>
      </c>
      <c r="I56" s="172">
        <v>1.9327000000000001</v>
      </c>
      <c r="J56" s="172">
        <v>4.9943999999999997</v>
      </c>
      <c r="K56" s="172">
        <v>14.2225</v>
      </c>
      <c r="L56" s="172">
        <v>-24.0549</v>
      </c>
      <c r="M56" s="172">
        <v>-18.756599999999999</v>
      </c>
      <c r="N56" s="172">
        <v>-21.8035</v>
      </c>
      <c r="O56" s="172">
        <v>-6.6974</v>
      </c>
      <c r="P56" s="172">
        <v>0.79139999999999999</v>
      </c>
      <c r="Q56" s="172">
        <v>9.9768000000000008</v>
      </c>
      <c r="R56" s="172">
        <v>-11.8209</v>
      </c>
    </row>
    <row r="57" spans="1:18" x14ac:dyDescent="0.3">
      <c r="A57" s="168" t="s">
        <v>480</v>
      </c>
      <c r="B57" s="168" t="s">
        <v>531</v>
      </c>
      <c r="C57" s="168">
        <v>118794</v>
      </c>
      <c r="D57" s="171">
        <v>44026</v>
      </c>
      <c r="E57" s="172">
        <v>45.560299999999998</v>
      </c>
      <c r="F57" s="172">
        <v>-1.2151000000000001</v>
      </c>
      <c r="G57" s="172">
        <v>-1.0376000000000001</v>
      </c>
      <c r="H57" s="172">
        <v>-1.3855</v>
      </c>
      <c r="I57" s="172">
        <v>1.9624999999999999</v>
      </c>
      <c r="J57" s="172">
        <v>5.0650000000000004</v>
      </c>
      <c r="K57" s="172">
        <v>14.4438</v>
      </c>
      <c r="L57" s="172">
        <v>-23.753</v>
      </c>
      <c r="M57" s="172">
        <v>-18.2773</v>
      </c>
      <c r="N57" s="172">
        <v>-21.1983</v>
      </c>
      <c r="O57" s="172">
        <v>-5.6866000000000003</v>
      </c>
      <c r="P57" s="172">
        <v>1.9983</v>
      </c>
      <c r="Q57" s="172">
        <v>7.8444000000000003</v>
      </c>
      <c r="R57" s="172">
        <v>-11.0602</v>
      </c>
    </row>
    <row r="58" spans="1:18" x14ac:dyDescent="0.3">
      <c r="A58" s="168" t="s">
        <v>480</v>
      </c>
      <c r="B58" s="168" t="s">
        <v>532</v>
      </c>
      <c r="C58" s="168">
        <v>147685</v>
      </c>
      <c r="D58" s="171">
        <v>44026</v>
      </c>
      <c r="E58" s="172">
        <v>5.1799999999999999E-2</v>
      </c>
      <c r="F58" s="172">
        <v>0</v>
      </c>
      <c r="G58" s="172">
        <v>0</v>
      </c>
      <c r="H58" s="172">
        <v>0</v>
      </c>
      <c r="I58" s="172">
        <v>0</v>
      </c>
      <c r="J58" s="172">
        <v>0</v>
      </c>
      <c r="K58" s="172">
        <v>0</v>
      </c>
      <c r="L58" s="172">
        <v>0</v>
      </c>
      <c r="M58" s="172">
        <v>0</v>
      </c>
      <c r="N58" s="172"/>
      <c r="O58" s="172"/>
      <c r="P58" s="172"/>
      <c r="Q58" s="172">
        <v>0</v>
      </c>
      <c r="R58" s="172"/>
    </row>
    <row r="59" spans="1:18" x14ac:dyDescent="0.3">
      <c r="A59" s="168" t="s">
        <v>480</v>
      </c>
      <c r="B59" s="168" t="s">
        <v>533</v>
      </c>
      <c r="C59" s="168">
        <v>147689</v>
      </c>
      <c r="D59" s="171">
        <v>44026</v>
      </c>
      <c r="E59" s="172">
        <v>5.5800000000000002E-2</v>
      </c>
      <c r="F59" s="172">
        <v>0</v>
      </c>
      <c r="G59" s="172">
        <v>0</v>
      </c>
      <c r="H59" s="172">
        <v>0</v>
      </c>
      <c r="I59" s="172">
        <v>0</v>
      </c>
      <c r="J59" s="172">
        <v>0</v>
      </c>
      <c r="K59" s="172">
        <v>0</v>
      </c>
      <c r="L59" s="172">
        <v>0</v>
      </c>
      <c r="M59" s="172">
        <v>0</v>
      </c>
      <c r="N59" s="172"/>
      <c r="O59" s="172"/>
      <c r="P59" s="172"/>
      <c r="Q59" s="172">
        <v>0</v>
      </c>
      <c r="R59" s="172"/>
    </row>
    <row r="60" spans="1:18" x14ac:dyDescent="0.3">
      <c r="A60" s="168" t="s">
        <v>480</v>
      </c>
      <c r="B60" s="168" t="s">
        <v>534</v>
      </c>
      <c r="C60" s="168">
        <v>148271</v>
      </c>
      <c r="D60" s="171"/>
      <c r="E60" s="172"/>
      <c r="F60" s="172"/>
      <c r="G60" s="172"/>
      <c r="H60" s="172"/>
      <c r="I60" s="172"/>
      <c r="J60" s="172"/>
      <c r="K60" s="172"/>
      <c r="L60" s="172"/>
      <c r="M60" s="172"/>
      <c r="N60" s="172"/>
      <c r="O60" s="172"/>
      <c r="P60" s="172"/>
      <c r="Q60" s="172"/>
      <c r="R60" s="172"/>
    </row>
    <row r="61" spans="1:18" x14ac:dyDescent="0.3">
      <c r="A61" s="168" t="s">
        <v>480</v>
      </c>
      <c r="B61" s="168" t="s">
        <v>535</v>
      </c>
      <c r="C61" s="168">
        <v>148265</v>
      </c>
      <c r="D61" s="171"/>
      <c r="E61" s="172"/>
      <c r="F61" s="172"/>
      <c r="G61" s="172"/>
      <c r="H61" s="172"/>
      <c r="I61" s="172"/>
      <c r="J61" s="172"/>
      <c r="K61" s="172"/>
      <c r="L61" s="172"/>
      <c r="M61" s="172"/>
      <c r="N61" s="172"/>
      <c r="O61" s="172"/>
      <c r="P61" s="172"/>
      <c r="Q61" s="172"/>
      <c r="R61" s="172"/>
    </row>
    <row r="62" spans="1:18" x14ac:dyDescent="0.3">
      <c r="A62" s="168" t="s">
        <v>480</v>
      </c>
      <c r="B62" s="168" t="s">
        <v>536</v>
      </c>
      <c r="C62" s="168">
        <v>138382</v>
      </c>
      <c r="D62" s="171">
        <v>44026</v>
      </c>
      <c r="E62" s="172">
        <v>64.23</v>
      </c>
      <c r="F62" s="172">
        <v>-0.86429999999999996</v>
      </c>
      <c r="G62" s="172">
        <v>-0.8337</v>
      </c>
      <c r="H62" s="172">
        <v>-0.66500000000000004</v>
      </c>
      <c r="I62" s="172">
        <v>2.2120000000000002</v>
      </c>
      <c r="J62" s="172">
        <v>5.2778</v>
      </c>
      <c r="K62" s="172">
        <v>13.5207</v>
      </c>
      <c r="L62" s="172">
        <v>-11.174099999999999</v>
      </c>
      <c r="M62" s="172">
        <v>-4.8726000000000003</v>
      </c>
      <c r="N62" s="172">
        <v>-5.2236000000000002</v>
      </c>
      <c r="O62" s="172">
        <v>-0.25280000000000002</v>
      </c>
      <c r="P62" s="172">
        <v>1.86</v>
      </c>
      <c r="Q62" s="172">
        <v>11.970800000000001</v>
      </c>
      <c r="R62" s="172">
        <v>-2.6612</v>
      </c>
    </row>
    <row r="63" spans="1:18" x14ac:dyDescent="0.3">
      <c r="A63" s="168" t="s">
        <v>480</v>
      </c>
      <c r="B63" s="168" t="s">
        <v>537</v>
      </c>
      <c r="C63" s="168">
        <v>138386</v>
      </c>
      <c r="D63" s="171">
        <v>44026</v>
      </c>
      <c r="E63" s="172">
        <v>70.709999999999994</v>
      </c>
      <c r="F63" s="172">
        <v>-0.85529999999999995</v>
      </c>
      <c r="G63" s="172">
        <v>-0.81359999999999999</v>
      </c>
      <c r="H63" s="172">
        <v>-0.61839999999999995</v>
      </c>
      <c r="I63" s="172">
        <v>2.2854999999999999</v>
      </c>
      <c r="J63" s="172">
        <v>5.4428999999999998</v>
      </c>
      <c r="K63" s="172">
        <v>13.9932</v>
      </c>
      <c r="L63" s="172">
        <v>-10.4597</v>
      </c>
      <c r="M63" s="172">
        <v>-3.7172999999999998</v>
      </c>
      <c r="N63" s="172">
        <v>-3.6779999999999999</v>
      </c>
      <c r="O63" s="172">
        <v>1.2455000000000001</v>
      </c>
      <c r="P63" s="172">
        <v>3.3357000000000001</v>
      </c>
      <c r="Q63" s="172">
        <v>9.0241000000000007</v>
      </c>
      <c r="R63" s="172">
        <v>-1.1912</v>
      </c>
    </row>
    <row r="64" spans="1:18" x14ac:dyDescent="0.3">
      <c r="A64" s="168" t="s">
        <v>480</v>
      </c>
      <c r="B64" s="168" t="s">
        <v>538</v>
      </c>
      <c r="C64" s="168">
        <v>101265</v>
      </c>
      <c r="D64" s="171">
        <v>44026</v>
      </c>
      <c r="E64" s="172">
        <v>72.22</v>
      </c>
      <c r="F64" s="172">
        <v>-1.1227</v>
      </c>
      <c r="G64" s="172">
        <v>-0.94640000000000002</v>
      </c>
      <c r="H64" s="172">
        <v>-0.66020000000000001</v>
      </c>
      <c r="I64" s="172">
        <v>2.4397000000000002</v>
      </c>
      <c r="J64" s="172">
        <v>5.4923000000000002</v>
      </c>
      <c r="K64" s="172">
        <v>12.6326</v>
      </c>
      <c r="L64" s="172">
        <v>-7.5761000000000003</v>
      </c>
      <c r="M64" s="172">
        <v>-1.5406</v>
      </c>
      <c r="N64" s="172">
        <v>-4.3949999999999996</v>
      </c>
      <c r="O64" s="172">
        <v>1.6336999999999999</v>
      </c>
      <c r="P64" s="172">
        <v>7.0552000000000001</v>
      </c>
      <c r="Q64" s="172">
        <v>10.118600000000001</v>
      </c>
      <c r="R64" s="172">
        <v>-1.8396999999999999</v>
      </c>
    </row>
    <row r="65" spans="1:18" x14ac:dyDescent="0.3">
      <c r="A65" s="168" t="s">
        <v>480</v>
      </c>
      <c r="B65" s="168" t="s">
        <v>539</v>
      </c>
      <c r="C65" s="168">
        <v>119484</v>
      </c>
      <c r="D65" s="171">
        <v>44026</v>
      </c>
      <c r="E65" s="172">
        <v>77.989999999999995</v>
      </c>
      <c r="F65" s="172">
        <v>-1.1157999999999999</v>
      </c>
      <c r="G65" s="172">
        <v>-0.92730000000000001</v>
      </c>
      <c r="H65" s="172">
        <v>-0.63700000000000001</v>
      </c>
      <c r="I65" s="172">
        <v>2.4836</v>
      </c>
      <c r="J65" s="172">
        <v>5.6059999999999999</v>
      </c>
      <c r="K65" s="172">
        <v>12.979900000000001</v>
      </c>
      <c r="L65" s="172">
        <v>-6.9886999999999997</v>
      </c>
      <c r="M65" s="172">
        <v>-0.59899999999999998</v>
      </c>
      <c r="N65" s="172">
        <v>-3.1781999999999999</v>
      </c>
      <c r="O65" s="172">
        <v>2.9117999999999999</v>
      </c>
      <c r="P65" s="172">
        <v>8.2647999999999993</v>
      </c>
      <c r="Q65" s="172">
        <v>11.4589</v>
      </c>
      <c r="R65" s="172">
        <v>-0.66459999999999997</v>
      </c>
    </row>
    <row r="66" spans="1:18" x14ac:dyDescent="0.3">
      <c r="A66" s="168" t="s">
        <v>480</v>
      </c>
      <c r="B66" s="168" t="s">
        <v>540</v>
      </c>
      <c r="C66" s="168">
        <v>101070</v>
      </c>
      <c r="D66" s="171">
        <v>44026</v>
      </c>
      <c r="E66" s="172">
        <v>138.82429999999999</v>
      </c>
      <c r="F66" s="172">
        <v>9.1999999999999998E-3</v>
      </c>
      <c r="G66" s="172">
        <v>1.6564000000000001</v>
      </c>
      <c r="H66" s="172">
        <v>2.8714</v>
      </c>
      <c r="I66" s="172">
        <v>4.3620999999999999</v>
      </c>
      <c r="J66" s="172">
        <v>8.3247999999999998</v>
      </c>
      <c r="K66" s="172">
        <v>17.982700000000001</v>
      </c>
      <c r="L66" s="172">
        <v>-2.4573</v>
      </c>
      <c r="M66" s="172">
        <v>3.73</v>
      </c>
      <c r="N66" s="172">
        <v>-1.3359000000000001</v>
      </c>
      <c r="O66" s="172">
        <v>3.665</v>
      </c>
      <c r="P66" s="172">
        <v>6.8396999999999997</v>
      </c>
      <c r="Q66" s="172">
        <v>14.577299999999999</v>
      </c>
      <c r="R66" s="172">
        <v>3.7273000000000001</v>
      </c>
    </row>
    <row r="67" spans="1:18" x14ac:dyDescent="0.3">
      <c r="A67" s="168" t="s">
        <v>480</v>
      </c>
      <c r="B67" s="168" t="s">
        <v>541</v>
      </c>
      <c r="C67" s="168">
        <v>120819</v>
      </c>
      <c r="D67" s="171">
        <v>44026</v>
      </c>
      <c r="E67" s="172">
        <v>143.3871</v>
      </c>
      <c r="F67" s="172">
        <v>1.4E-2</v>
      </c>
      <c r="G67" s="172">
        <v>1.6758</v>
      </c>
      <c r="H67" s="172">
        <v>2.9058999999999999</v>
      </c>
      <c r="I67" s="172">
        <v>4.4321999999999999</v>
      </c>
      <c r="J67" s="172">
        <v>8.4911999999999992</v>
      </c>
      <c r="K67" s="172">
        <v>18.511700000000001</v>
      </c>
      <c r="L67" s="172">
        <v>-1.5967</v>
      </c>
      <c r="M67" s="172">
        <v>5.1040999999999999</v>
      </c>
      <c r="N67" s="172">
        <v>0.42159999999999997</v>
      </c>
      <c r="O67" s="172">
        <v>4.649</v>
      </c>
      <c r="P67" s="172">
        <v>7.4455999999999998</v>
      </c>
      <c r="Q67" s="172">
        <v>11.438599999999999</v>
      </c>
      <c r="R67" s="172">
        <v>4.9928999999999997</v>
      </c>
    </row>
    <row r="68" spans="1:18" x14ac:dyDescent="0.3">
      <c r="A68" s="168" t="s">
        <v>480</v>
      </c>
      <c r="B68" s="168" t="s">
        <v>542</v>
      </c>
      <c r="C68" s="168">
        <v>119604</v>
      </c>
      <c r="D68" s="171">
        <v>44026</v>
      </c>
      <c r="E68" s="172">
        <v>63.915234431075497</v>
      </c>
      <c r="F68" s="172">
        <v>-1.119</v>
      </c>
      <c r="G68" s="172">
        <v>-1.0575000000000001</v>
      </c>
      <c r="H68" s="172">
        <v>-1.3984000000000001</v>
      </c>
      <c r="I68" s="172">
        <v>1.5609</v>
      </c>
      <c r="J68" s="172">
        <v>3.9192</v>
      </c>
      <c r="K68" s="172">
        <v>10.218400000000001</v>
      </c>
      <c r="L68" s="172">
        <v>-8.7125000000000004</v>
      </c>
      <c r="M68" s="172">
        <v>-2.7269999999999999</v>
      </c>
      <c r="N68" s="172">
        <v>-1.1830000000000001</v>
      </c>
      <c r="O68" s="172">
        <v>5.3006000000000002</v>
      </c>
      <c r="P68" s="172">
        <v>7.7915999999999999</v>
      </c>
      <c r="Q68" s="172">
        <v>13.013</v>
      </c>
      <c r="R68" s="172">
        <v>3.6821999999999999</v>
      </c>
    </row>
    <row r="69" spans="1:18" x14ac:dyDescent="0.3">
      <c r="A69" s="168" t="s">
        <v>480</v>
      </c>
      <c r="B69" s="168" t="s">
        <v>543</v>
      </c>
      <c r="C69" s="168">
        <v>101551</v>
      </c>
      <c r="D69" s="171">
        <v>44026</v>
      </c>
      <c r="E69" s="172">
        <v>288.97044584158402</v>
      </c>
      <c r="F69" s="172">
        <v>-1.1208</v>
      </c>
      <c r="G69" s="172">
        <v>-1.0649</v>
      </c>
      <c r="H69" s="172">
        <v>-1.4101999999999999</v>
      </c>
      <c r="I69" s="172">
        <v>1.5367999999999999</v>
      </c>
      <c r="J69" s="172">
        <v>3.8601000000000001</v>
      </c>
      <c r="K69" s="172">
        <v>10.0267</v>
      </c>
      <c r="L69" s="172">
        <v>-9.0104000000000006</v>
      </c>
      <c r="M69" s="172">
        <v>-3.2063999999999999</v>
      </c>
      <c r="N69" s="172">
        <v>-1.8180000000000001</v>
      </c>
      <c r="O69" s="172">
        <v>4.4438000000000004</v>
      </c>
      <c r="P69" s="172">
        <v>6.7534000000000001</v>
      </c>
      <c r="Q69" s="172">
        <v>14.682399999999999</v>
      </c>
      <c r="R69" s="172">
        <v>2.9546000000000001</v>
      </c>
    </row>
    <row r="70" spans="1:18" x14ac:dyDescent="0.3">
      <c r="A70" s="168" t="s">
        <v>480</v>
      </c>
      <c r="B70" s="168" t="s">
        <v>544</v>
      </c>
      <c r="C70" s="168">
        <v>125711</v>
      </c>
      <c r="D70" s="171">
        <v>44026</v>
      </c>
      <c r="E70" s="172">
        <v>17.4255</v>
      </c>
      <c r="F70" s="172">
        <v>-0.93579999999999997</v>
      </c>
      <c r="G70" s="172">
        <v>-0.92390000000000005</v>
      </c>
      <c r="H70" s="172">
        <v>-0.90080000000000005</v>
      </c>
      <c r="I70" s="172">
        <v>2.2227000000000001</v>
      </c>
      <c r="J70" s="172">
        <v>5.2912999999999997</v>
      </c>
      <c r="K70" s="172">
        <v>12.085599999999999</v>
      </c>
      <c r="L70" s="172">
        <v>-6.6623000000000001</v>
      </c>
      <c r="M70" s="172">
        <v>-1.2031000000000001</v>
      </c>
      <c r="N70" s="172">
        <v>-0.31859999999999999</v>
      </c>
      <c r="O70" s="172">
        <v>3.6331000000000002</v>
      </c>
      <c r="P70" s="172">
        <v>5.2073999999999998</v>
      </c>
      <c r="Q70" s="172">
        <v>8.7765000000000004</v>
      </c>
      <c r="R70" s="172">
        <v>1.9209000000000001</v>
      </c>
    </row>
    <row r="71" spans="1:18" x14ac:dyDescent="0.3">
      <c r="A71" s="168" t="s">
        <v>480</v>
      </c>
      <c r="B71" s="168" t="s">
        <v>545</v>
      </c>
      <c r="C71" s="168">
        <v>125713</v>
      </c>
      <c r="D71" s="171">
        <v>44026</v>
      </c>
      <c r="E71" s="172">
        <v>16.476400000000002</v>
      </c>
      <c r="F71" s="172">
        <v>-0.94030000000000002</v>
      </c>
      <c r="G71" s="172">
        <v>-0.9415</v>
      </c>
      <c r="H71" s="172">
        <v>-0.93140000000000001</v>
      </c>
      <c r="I71" s="172">
        <v>2.1596000000000002</v>
      </c>
      <c r="J71" s="172">
        <v>5.1460999999999997</v>
      </c>
      <c r="K71" s="172">
        <v>11.653700000000001</v>
      </c>
      <c r="L71" s="172">
        <v>-7.3640999999999996</v>
      </c>
      <c r="M71" s="172">
        <v>-2.3174999999999999</v>
      </c>
      <c r="N71" s="172">
        <v>-1.8222</v>
      </c>
      <c r="O71" s="172">
        <v>2.4401000000000002</v>
      </c>
      <c r="P71" s="172">
        <v>4.2190000000000003</v>
      </c>
      <c r="Q71" s="172">
        <v>7.8602999999999996</v>
      </c>
      <c r="R71" s="172">
        <v>0.48930000000000001</v>
      </c>
    </row>
    <row r="72" spans="1:18" x14ac:dyDescent="0.3">
      <c r="A72" s="168" t="s">
        <v>480</v>
      </c>
      <c r="B72" s="168" t="s">
        <v>546</v>
      </c>
      <c r="C72" s="168">
        <v>100617</v>
      </c>
      <c r="D72" s="171">
        <v>44026</v>
      </c>
      <c r="E72" s="172">
        <v>88.716499999999996</v>
      </c>
      <c r="F72" s="172">
        <v>-0.79830000000000001</v>
      </c>
      <c r="G72" s="172">
        <v>-0.78839999999999999</v>
      </c>
      <c r="H72" s="172">
        <v>-0.52939999999999998</v>
      </c>
      <c r="I72" s="172">
        <v>1.8676999999999999</v>
      </c>
      <c r="J72" s="172">
        <v>4.4542999999999999</v>
      </c>
      <c r="K72" s="172">
        <v>11.459899999999999</v>
      </c>
      <c r="L72" s="172">
        <v>-9.1072000000000006</v>
      </c>
      <c r="M72" s="172">
        <v>-2.8500999999999999</v>
      </c>
      <c r="N72" s="172">
        <v>-2.5207000000000002</v>
      </c>
      <c r="O72" s="172">
        <v>3.6406000000000001</v>
      </c>
      <c r="P72" s="172">
        <v>6.5997000000000003</v>
      </c>
      <c r="Q72" s="172">
        <v>11.4758</v>
      </c>
      <c r="R72" s="172">
        <v>0.95909999999999995</v>
      </c>
    </row>
    <row r="73" spans="1:18" x14ac:dyDescent="0.3">
      <c r="A73" s="168" t="s">
        <v>480</v>
      </c>
      <c r="B73" s="168" t="s">
        <v>547</v>
      </c>
      <c r="C73" s="168">
        <v>119542</v>
      </c>
      <c r="D73" s="171">
        <v>44026</v>
      </c>
      <c r="E73" s="172">
        <v>94.356999999999999</v>
      </c>
      <c r="F73" s="172">
        <v>-0.7954</v>
      </c>
      <c r="G73" s="172">
        <v>-0.77680000000000005</v>
      </c>
      <c r="H73" s="172">
        <v>-0.50880000000000003</v>
      </c>
      <c r="I73" s="172">
        <v>1.91</v>
      </c>
      <c r="J73" s="172">
        <v>4.5529999999999999</v>
      </c>
      <c r="K73" s="172">
        <v>11.7476</v>
      </c>
      <c r="L73" s="172">
        <v>-8.6372999999999998</v>
      </c>
      <c r="M73" s="172">
        <v>-2.1423000000000001</v>
      </c>
      <c r="N73" s="172">
        <v>-1.5777000000000001</v>
      </c>
      <c r="O73" s="172">
        <v>4.9816000000000003</v>
      </c>
      <c r="P73" s="172">
        <v>7.6269999999999998</v>
      </c>
      <c r="Q73" s="172">
        <v>8.7127999999999997</v>
      </c>
      <c r="R73" s="172">
        <v>2.0775999999999999</v>
      </c>
    </row>
    <row r="74" spans="1:18" x14ac:dyDescent="0.3">
      <c r="A74" s="168" t="s">
        <v>480</v>
      </c>
      <c r="B74" s="168" t="s">
        <v>548</v>
      </c>
      <c r="C74" s="168">
        <v>119053</v>
      </c>
      <c r="D74" s="171">
        <v>44026</v>
      </c>
      <c r="E74" s="172">
        <v>213.55889999999999</v>
      </c>
      <c r="F74" s="172">
        <v>-1.0257000000000001</v>
      </c>
      <c r="G74" s="172">
        <v>-0.73070000000000002</v>
      </c>
      <c r="H74" s="172">
        <v>-1.0403</v>
      </c>
      <c r="I74" s="172">
        <v>2.5148000000000001</v>
      </c>
      <c r="J74" s="172">
        <v>5.6247999999999996</v>
      </c>
      <c r="K74" s="172">
        <v>14.4214</v>
      </c>
      <c r="L74" s="172">
        <v>-9.6386000000000003</v>
      </c>
      <c r="M74" s="172">
        <v>-3.6371000000000002</v>
      </c>
      <c r="N74" s="172">
        <v>-6.0091000000000001</v>
      </c>
      <c r="O74" s="172">
        <v>0.89259999999999995</v>
      </c>
      <c r="P74" s="172">
        <v>4.1931000000000003</v>
      </c>
      <c r="Q74" s="172">
        <v>10.708299999999999</v>
      </c>
      <c r="R74" s="172">
        <v>-0.32769999999999999</v>
      </c>
    </row>
    <row r="75" spans="1:18" x14ac:dyDescent="0.3">
      <c r="A75" s="168" t="s">
        <v>480</v>
      </c>
      <c r="B75" s="168" t="s">
        <v>549</v>
      </c>
      <c r="C75" s="168">
        <v>100414</v>
      </c>
      <c r="D75" s="171">
        <v>44026</v>
      </c>
      <c r="E75" s="172">
        <v>271.97109586653698</v>
      </c>
      <c r="F75" s="172">
        <v>-1.0286999999999999</v>
      </c>
      <c r="G75" s="172">
        <v>-0.74209999999999998</v>
      </c>
      <c r="H75" s="172">
        <v>-1.0599000000000001</v>
      </c>
      <c r="I75" s="172">
        <v>2.4744000000000002</v>
      </c>
      <c r="J75" s="172">
        <v>5.5273000000000003</v>
      </c>
      <c r="K75" s="172">
        <v>14.1228</v>
      </c>
      <c r="L75" s="172">
        <v>-10.1142</v>
      </c>
      <c r="M75" s="172">
        <v>-4.3947000000000003</v>
      </c>
      <c r="N75" s="172">
        <v>-6.9969999999999999</v>
      </c>
      <c r="O75" s="172">
        <v>-0.43490000000000001</v>
      </c>
      <c r="P75" s="172">
        <v>3.1082999999999998</v>
      </c>
      <c r="Q75" s="172">
        <v>14.2568</v>
      </c>
      <c r="R75" s="172">
        <v>-1.5221</v>
      </c>
    </row>
    <row r="76" spans="1:18" x14ac:dyDescent="0.3">
      <c r="A76" s="168" t="s">
        <v>480</v>
      </c>
      <c r="B76" s="168" t="s">
        <v>550</v>
      </c>
      <c r="C76" s="168">
        <v>120674</v>
      </c>
      <c r="D76" s="171">
        <v>44026</v>
      </c>
      <c r="E76" s="172">
        <v>159.69149999999999</v>
      </c>
      <c r="F76" s="172">
        <v>-1.2624</v>
      </c>
      <c r="G76" s="172">
        <v>-1.0620000000000001</v>
      </c>
      <c r="H76" s="172">
        <v>-1.5079</v>
      </c>
      <c r="I76" s="172">
        <v>2.1436999999999999</v>
      </c>
      <c r="J76" s="172">
        <v>4.6346999999999996</v>
      </c>
      <c r="K76" s="172">
        <v>14.036300000000001</v>
      </c>
      <c r="L76" s="172">
        <v>-10.5707</v>
      </c>
      <c r="M76" s="172">
        <v>-3.0988000000000002</v>
      </c>
      <c r="N76" s="172">
        <v>-7.6524000000000001</v>
      </c>
      <c r="O76" s="172">
        <v>-1.0268999999999999</v>
      </c>
      <c r="P76" s="172">
        <v>4.3497000000000003</v>
      </c>
      <c r="Q76" s="172">
        <v>8.2012999999999998</v>
      </c>
      <c r="R76" s="172">
        <v>-3.2296</v>
      </c>
    </row>
    <row r="77" spans="1:18" x14ac:dyDescent="0.3">
      <c r="A77" s="168" t="s">
        <v>480</v>
      </c>
      <c r="B77" s="168" t="s">
        <v>551</v>
      </c>
      <c r="C77" s="168">
        <v>100684</v>
      </c>
      <c r="D77" s="171">
        <v>44026</v>
      </c>
      <c r="E77" s="172">
        <v>157.31594591612</v>
      </c>
      <c r="F77" s="172">
        <v>-1.2643</v>
      </c>
      <c r="G77" s="172">
        <v>-1.0692999999999999</v>
      </c>
      <c r="H77" s="172">
        <v>-1.5206</v>
      </c>
      <c r="I77" s="172">
        <v>2.1168</v>
      </c>
      <c r="J77" s="172">
        <v>4.57</v>
      </c>
      <c r="K77" s="172">
        <v>13.829499999999999</v>
      </c>
      <c r="L77" s="172">
        <v>-10.893599999999999</v>
      </c>
      <c r="M77" s="172">
        <v>-3.6284000000000001</v>
      </c>
      <c r="N77" s="172">
        <v>-8.3428000000000004</v>
      </c>
      <c r="O77" s="172">
        <v>-1.7405999999999999</v>
      </c>
      <c r="P77" s="172">
        <v>3.6785999999999999</v>
      </c>
      <c r="Q77" s="172">
        <v>11.3895</v>
      </c>
      <c r="R77" s="172">
        <v>-3.8837999999999999</v>
      </c>
    </row>
    <row r="78" spans="1:18" x14ac:dyDescent="0.3">
      <c r="A78" s="173" t="s">
        <v>27</v>
      </c>
      <c r="B78" s="168"/>
      <c r="C78" s="168"/>
      <c r="D78" s="168"/>
      <c r="E78" s="168"/>
      <c r="F78" s="174">
        <v>-0.93739117647058823</v>
      </c>
      <c r="G78" s="174">
        <v>-0.8325588235294118</v>
      </c>
      <c r="H78" s="174">
        <v>-0.97807058823529447</v>
      </c>
      <c r="I78" s="174">
        <v>2.4871161764705891</v>
      </c>
      <c r="J78" s="174">
        <v>5.0323397058823538</v>
      </c>
      <c r="K78" s="174">
        <v>12.449482352941176</v>
      </c>
      <c r="L78" s="174">
        <v>-8.3773073529411732</v>
      </c>
      <c r="M78" s="174">
        <v>-2.2220323529411767</v>
      </c>
      <c r="N78" s="174">
        <v>-2.8121859375000007</v>
      </c>
      <c r="O78" s="174">
        <v>1.4744788461538461</v>
      </c>
      <c r="P78" s="174">
        <v>5.1372547619047619</v>
      </c>
      <c r="Q78" s="174">
        <v>8.1953764705882328</v>
      </c>
      <c r="R78" s="174">
        <v>-0.34773392857142876</v>
      </c>
    </row>
    <row r="79" spans="1:18" x14ac:dyDescent="0.3">
      <c r="A79" s="173" t="s">
        <v>409</v>
      </c>
      <c r="B79" s="168"/>
      <c r="C79" s="168"/>
      <c r="D79" s="168"/>
      <c r="E79" s="168"/>
      <c r="F79" s="174">
        <v>-0.99164999999999992</v>
      </c>
      <c r="G79" s="174">
        <v>-0.92785000000000006</v>
      </c>
      <c r="H79" s="174">
        <v>-1.0585499999999999</v>
      </c>
      <c r="I79" s="174">
        <v>2.0442999999999998</v>
      </c>
      <c r="J79" s="174">
        <v>4.5385499999999999</v>
      </c>
      <c r="K79" s="174">
        <v>12.270849999999999</v>
      </c>
      <c r="L79" s="174">
        <v>-8.7965999999999998</v>
      </c>
      <c r="M79" s="174">
        <v>-2.7831999999999999</v>
      </c>
      <c r="N79" s="174">
        <v>-2.85995</v>
      </c>
      <c r="O79" s="174">
        <v>1.2558</v>
      </c>
      <c r="P79" s="174">
        <v>4.9335000000000004</v>
      </c>
      <c r="Q79" s="174">
        <v>8.8358500000000006</v>
      </c>
      <c r="R79" s="174">
        <v>-0.3407</v>
      </c>
    </row>
    <row r="80" spans="1:18" x14ac:dyDescent="0.3">
      <c r="A80" s="120"/>
      <c r="B80" s="116"/>
      <c r="C80" s="116"/>
      <c r="D80" s="116"/>
      <c r="E80" s="116"/>
      <c r="F80" s="121"/>
      <c r="G80" s="121"/>
      <c r="H80" s="121"/>
      <c r="I80" s="121"/>
      <c r="J80" s="121"/>
      <c r="K80" s="121"/>
      <c r="L80" s="121"/>
      <c r="M80" s="121"/>
      <c r="N80" s="121"/>
      <c r="O80" s="121"/>
      <c r="P80" s="121"/>
      <c r="Q80" s="121"/>
      <c r="R80" s="121"/>
    </row>
    <row r="81" spans="1:18" x14ac:dyDescent="0.3">
      <c r="A81" s="170" t="s">
        <v>552</v>
      </c>
      <c r="B81" s="170"/>
      <c r="C81" s="170"/>
      <c r="D81" s="170"/>
      <c r="E81" s="170"/>
      <c r="F81" s="170"/>
      <c r="G81" s="170"/>
      <c r="H81" s="170"/>
      <c r="I81" s="170"/>
      <c r="J81" s="170"/>
      <c r="K81" s="170"/>
      <c r="L81" s="170"/>
      <c r="M81" s="170"/>
      <c r="N81" s="170"/>
      <c r="O81" s="170"/>
      <c r="P81" s="170"/>
      <c r="Q81" s="170"/>
      <c r="R81" s="170"/>
    </row>
    <row r="82" spans="1:18" x14ac:dyDescent="0.3">
      <c r="A82" s="168" t="s">
        <v>553</v>
      </c>
      <c r="B82" s="168" t="s">
        <v>554</v>
      </c>
      <c r="C82" s="168">
        <v>131666</v>
      </c>
      <c r="D82" s="171">
        <v>44026</v>
      </c>
      <c r="E82" s="172">
        <v>53.55</v>
      </c>
      <c r="F82" s="172">
        <v>-1.0531999999999999</v>
      </c>
      <c r="G82" s="172">
        <v>-0.74139999999999995</v>
      </c>
      <c r="H82" s="172">
        <v>-0.92510000000000003</v>
      </c>
      <c r="I82" s="172">
        <v>1.6129</v>
      </c>
      <c r="J82" s="172">
        <v>4.5898000000000003</v>
      </c>
      <c r="K82" s="172">
        <v>12.123100000000001</v>
      </c>
      <c r="L82" s="172">
        <v>-5.1036999999999999</v>
      </c>
      <c r="M82" s="172">
        <v>0.50680000000000003</v>
      </c>
      <c r="N82" s="172">
        <v>0.7147</v>
      </c>
      <c r="O82" s="172">
        <v>2.6398000000000001</v>
      </c>
      <c r="P82" s="172">
        <v>7.2630999999999997</v>
      </c>
      <c r="Q82" s="172">
        <v>8.6471999999999998</v>
      </c>
      <c r="R82" s="172">
        <v>3.3250000000000002</v>
      </c>
    </row>
    <row r="83" spans="1:18" x14ac:dyDescent="0.3">
      <c r="A83" s="168" t="s">
        <v>553</v>
      </c>
      <c r="B83" s="168" t="s">
        <v>555</v>
      </c>
      <c r="C83" s="168">
        <v>131670</v>
      </c>
      <c r="D83" s="171">
        <v>44026</v>
      </c>
      <c r="E83" s="172">
        <v>57.29</v>
      </c>
      <c r="F83" s="172">
        <v>-1.0535000000000001</v>
      </c>
      <c r="G83" s="172">
        <v>-0.7278</v>
      </c>
      <c r="H83" s="172">
        <v>-0.91659999999999997</v>
      </c>
      <c r="I83" s="172">
        <v>1.6680999999999999</v>
      </c>
      <c r="J83" s="172">
        <v>4.6966000000000001</v>
      </c>
      <c r="K83" s="172">
        <v>12.4436</v>
      </c>
      <c r="L83" s="172">
        <v>-4.5961999999999996</v>
      </c>
      <c r="M83" s="172">
        <v>1.3265</v>
      </c>
      <c r="N83" s="172">
        <v>1.7946</v>
      </c>
      <c r="O83" s="172">
        <v>3.8001999999999998</v>
      </c>
      <c r="P83" s="172">
        <v>8.2812999999999999</v>
      </c>
      <c r="Q83" s="172">
        <v>10.2971</v>
      </c>
      <c r="R83" s="172">
        <v>4.4200999999999997</v>
      </c>
    </row>
    <row r="84" spans="1:18" x14ac:dyDescent="0.3">
      <c r="A84" s="168" t="s">
        <v>553</v>
      </c>
      <c r="B84" s="168" t="s">
        <v>556</v>
      </c>
      <c r="C84" s="168">
        <v>100119</v>
      </c>
      <c r="D84" s="171">
        <v>44026</v>
      </c>
      <c r="E84" s="172">
        <v>170.92500000000001</v>
      </c>
      <c r="F84" s="172">
        <v>-1.7113</v>
      </c>
      <c r="G84" s="172">
        <v>-1.8698999999999999</v>
      </c>
      <c r="H84" s="172">
        <v>-2.2134999999999998</v>
      </c>
      <c r="I84" s="172">
        <v>0.32219999999999999</v>
      </c>
      <c r="J84" s="172">
        <v>2.4809999999999999</v>
      </c>
      <c r="K84" s="172">
        <v>9.7896999999999998</v>
      </c>
      <c r="L84" s="172">
        <v>-16.418500000000002</v>
      </c>
      <c r="M84" s="172">
        <v>-9.5601000000000003</v>
      </c>
      <c r="N84" s="172">
        <v>-15.2225</v>
      </c>
      <c r="O84" s="172">
        <v>-0.50129999999999997</v>
      </c>
      <c r="P84" s="172">
        <v>4.8137999999999996</v>
      </c>
      <c r="Q84" s="172">
        <v>15.3718</v>
      </c>
      <c r="R84" s="172">
        <v>-2.3849999999999998</v>
      </c>
    </row>
    <row r="85" spans="1:18" x14ac:dyDescent="0.3">
      <c r="A85" s="168" t="s">
        <v>553</v>
      </c>
      <c r="B85" s="168" t="s">
        <v>557</v>
      </c>
      <c r="C85" s="168"/>
      <c r="D85" s="171">
        <v>44026</v>
      </c>
      <c r="E85" s="172">
        <v>179.11</v>
      </c>
      <c r="F85" s="172">
        <v>-1.71</v>
      </c>
      <c r="G85" s="172">
        <v>-1.8640000000000001</v>
      </c>
      <c r="H85" s="172">
        <v>-2.2031999999999998</v>
      </c>
      <c r="I85" s="172">
        <v>0.34289999999999998</v>
      </c>
      <c r="J85" s="172">
        <v>2.5295999999999998</v>
      </c>
      <c r="K85" s="172">
        <v>9.9474999999999998</v>
      </c>
      <c r="L85" s="172">
        <v>-16.171299999999999</v>
      </c>
      <c r="M85" s="172">
        <v>-9.1402999999999999</v>
      </c>
      <c r="N85" s="172">
        <v>-14.697699999999999</v>
      </c>
      <c r="O85" s="172">
        <v>-1.1151</v>
      </c>
      <c r="P85" s="172">
        <v>4.9715999999999996</v>
      </c>
      <c r="Q85" s="172">
        <v>9.7094000000000005</v>
      </c>
      <c r="R85" s="172">
        <v>-1.6442000000000001</v>
      </c>
    </row>
    <row r="86" spans="1:18" x14ac:dyDescent="0.3">
      <c r="A86" s="168" t="s">
        <v>553</v>
      </c>
      <c r="B86" s="168" t="s">
        <v>558</v>
      </c>
      <c r="C86" s="168">
        <v>104685</v>
      </c>
      <c r="D86" s="171">
        <v>44026</v>
      </c>
      <c r="E86" s="172">
        <v>36</v>
      </c>
      <c r="F86" s="172">
        <v>-1.0989</v>
      </c>
      <c r="G86" s="172">
        <v>-0.9083</v>
      </c>
      <c r="H86" s="172">
        <v>-1.1532</v>
      </c>
      <c r="I86" s="172">
        <v>1.9830000000000001</v>
      </c>
      <c r="J86" s="172">
        <v>4.4084000000000003</v>
      </c>
      <c r="K86" s="172">
        <v>13.816000000000001</v>
      </c>
      <c r="L86" s="172">
        <v>-6.2744</v>
      </c>
      <c r="M86" s="172">
        <v>-0.60740000000000005</v>
      </c>
      <c r="N86" s="172">
        <v>0.47449999999999998</v>
      </c>
      <c r="O86" s="172">
        <v>4.5694999999999997</v>
      </c>
      <c r="P86" s="172">
        <v>6.7255000000000003</v>
      </c>
      <c r="Q86" s="172">
        <v>9.9161999999999999</v>
      </c>
      <c r="R86" s="172">
        <v>3.6232000000000002</v>
      </c>
    </row>
    <row r="87" spans="1:18" x14ac:dyDescent="0.3">
      <c r="A87" s="168" t="s">
        <v>553</v>
      </c>
      <c r="B87" s="168" t="s">
        <v>559</v>
      </c>
      <c r="C87" s="168">
        <v>120377</v>
      </c>
      <c r="D87" s="171">
        <v>44026</v>
      </c>
      <c r="E87" s="172">
        <v>38.94</v>
      </c>
      <c r="F87" s="172">
        <v>-1.0922000000000001</v>
      </c>
      <c r="G87" s="172">
        <v>-0.89080000000000004</v>
      </c>
      <c r="H87" s="172">
        <v>-1.1173</v>
      </c>
      <c r="I87" s="172">
        <v>2.0173000000000001</v>
      </c>
      <c r="J87" s="172">
        <v>4.4808000000000003</v>
      </c>
      <c r="K87" s="172">
        <v>14.026400000000001</v>
      </c>
      <c r="L87" s="172">
        <v>-5.9874000000000001</v>
      </c>
      <c r="M87" s="172">
        <v>-0.15379999999999999</v>
      </c>
      <c r="N87" s="172">
        <v>1.0379</v>
      </c>
      <c r="O87" s="172">
        <v>5.5179999999999998</v>
      </c>
      <c r="P87" s="172">
        <v>7.9112</v>
      </c>
      <c r="Q87" s="172">
        <v>11.373699999999999</v>
      </c>
      <c r="R87" s="172">
        <v>4.3685999999999998</v>
      </c>
    </row>
    <row r="88" spans="1:18" x14ac:dyDescent="0.3">
      <c r="A88" s="168" t="s">
        <v>553</v>
      </c>
      <c r="B88" s="168" t="s">
        <v>560</v>
      </c>
      <c r="C88" s="168">
        <v>147789</v>
      </c>
      <c r="D88" s="171">
        <v>44026</v>
      </c>
      <c r="E88" s="172">
        <v>8.6801999999999992</v>
      </c>
      <c r="F88" s="172">
        <v>0.42109999999999997</v>
      </c>
      <c r="G88" s="172">
        <v>0.91259999999999997</v>
      </c>
      <c r="H88" s="172">
        <v>0.61670000000000003</v>
      </c>
      <c r="I88" s="172">
        <v>0.91959999999999997</v>
      </c>
      <c r="J88" s="172">
        <v>0.21820000000000001</v>
      </c>
      <c r="K88" s="172">
        <v>8.0284999999999993</v>
      </c>
      <c r="L88" s="172">
        <v>-14.456300000000001</v>
      </c>
      <c r="M88" s="172"/>
      <c r="N88" s="172"/>
      <c r="O88" s="172"/>
      <c r="P88" s="172"/>
      <c r="Q88" s="172">
        <v>-13.198</v>
      </c>
      <c r="R88" s="172"/>
    </row>
    <row r="89" spans="1:18" x14ac:dyDescent="0.3">
      <c r="A89" s="168" t="s">
        <v>553</v>
      </c>
      <c r="B89" s="168" t="s">
        <v>561</v>
      </c>
      <c r="C89" s="168">
        <v>147787</v>
      </c>
      <c r="D89" s="171">
        <v>44026</v>
      </c>
      <c r="E89" s="172">
        <v>8.5820000000000007</v>
      </c>
      <c r="F89" s="172">
        <v>0.41539999999999999</v>
      </c>
      <c r="G89" s="172">
        <v>0.88870000000000005</v>
      </c>
      <c r="H89" s="172">
        <v>0.57540000000000002</v>
      </c>
      <c r="I89" s="172">
        <v>0.83779999999999999</v>
      </c>
      <c r="J89" s="172">
        <v>3.3799999999999997E-2</v>
      </c>
      <c r="K89" s="172">
        <v>7.4469000000000003</v>
      </c>
      <c r="L89" s="172">
        <v>-15.352399999999999</v>
      </c>
      <c r="M89" s="172"/>
      <c r="N89" s="172"/>
      <c r="O89" s="172"/>
      <c r="P89" s="172"/>
      <c r="Q89" s="172">
        <v>-14.18</v>
      </c>
      <c r="R89" s="172"/>
    </row>
    <row r="90" spans="1:18" x14ac:dyDescent="0.3">
      <c r="A90" s="168" t="s">
        <v>553</v>
      </c>
      <c r="B90" s="168" t="s">
        <v>562</v>
      </c>
      <c r="C90" s="168">
        <v>144335</v>
      </c>
      <c r="D90" s="171">
        <v>44026</v>
      </c>
      <c r="E90" s="172">
        <v>11.333</v>
      </c>
      <c r="F90" s="172">
        <v>-0.73570000000000002</v>
      </c>
      <c r="G90" s="172">
        <v>-0.30790000000000001</v>
      </c>
      <c r="H90" s="172">
        <v>-0.32540000000000002</v>
      </c>
      <c r="I90" s="172">
        <v>2.5981999999999998</v>
      </c>
      <c r="J90" s="172">
        <v>5.8861999999999997</v>
      </c>
      <c r="K90" s="172">
        <v>16.295500000000001</v>
      </c>
      <c r="L90" s="172">
        <v>-1.4607000000000001</v>
      </c>
      <c r="M90" s="172">
        <v>4.0297000000000001</v>
      </c>
      <c r="N90" s="172">
        <v>5.9752999999999998</v>
      </c>
      <c r="O90" s="172"/>
      <c r="P90" s="172"/>
      <c r="Q90" s="172">
        <v>6.5964</v>
      </c>
      <c r="R90" s="172"/>
    </row>
    <row r="91" spans="1:18" x14ac:dyDescent="0.3">
      <c r="A91" s="168" t="s">
        <v>553</v>
      </c>
      <c r="B91" s="168" t="s">
        <v>563</v>
      </c>
      <c r="C91" s="168">
        <v>144333</v>
      </c>
      <c r="D91" s="171">
        <v>44026</v>
      </c>
      <c r="E91" s="172">
        <v>11.099</v>
      </c>
      <c r="F91" s="172">
        <v>-0.73340000000000005</v>
      </c>
      <c r="G91" s="172">
        <v>-0.31440000000000001</v>
      </c>
      <c r="H91" s="172">
        <v>-0.3412</v>
      </c>
      <c r="I91" s="172">
        <v>2.5596000000000001</v>
      </c>
      <c r="J91" s="172">
        <v>5.7854000000000001</v>
      </c>
      <c r="K91" s="172">
        <v>15.9649</v>
      </c>
      <c r="L91" s="172">
        <v>-2.0129000000000001</v>
      </c>
      <c r="M91" s="172">
        <v>3.1985000000000001</v>
      </c>
      <c r="N91" s="172">
        <v>4.8856999999999999</v>
      </c>
      <c r="O91" s="172"/>
      <c r="P91" s="172"/>
      <c r="Q91" s="172">
        <v>5.4671000000000003</v>
      </c>
      <c r="R91" s="172"/>
    </row>
    <row r="92" spans="1:18" x14ac:dyDescent="0.3">
      <c r="A92" s="168" t="s">
        <v>553</v>
      </c>
      <c r="B92" s="168" t="s">
        <v>564</v>
      </c>
      <c r="C92" s="168">
        <v>119298</v>
      </c>
      <c r="D92" s="171">
        <v>44026</v>
      </c>
      <c r="E92" s="172">
        <v>27.693000000000001</v>
      </c>
      <c r="F92" s="172">
        <v>-0.56369999999999998</v>
      </c>
      <c r="G92" s="172">
        <v>-0.435</v>
      </c>
      <c r="H92" s="172">
        <v>-0.73839999999999995</v>
      </c>
      <c r="I92" s="172">
        <v>1.3170999999999999</v>
      </c>
      <c r="J92" s="172">
        <v>3.2780999999999998</v>
      </c>
      <c r="K92" s="172">
        <v>10.190200000000001</v>
      </c>
      <c r="L92" s="172">
        <v>0.91100000000000003</v>
      </c>
      <c r="M92" s="172">
        <v>5.3365999999999998</v>
      </c>
      <c r="N92" s="172">
        <v>6.2704000000000004</v>
      </c>
      <c r="O92" s="172">
        <v>6.5258000000000003</v>
      </c>
      <c r="P92" s="172">
        <v>5.7229000000000001</v>
      </c>
      <c r="Q92" s="172">
        <v>11.7</v>
      </c>
      <c r="R92" s="172">
        <v>5.2020999999999997</v>
      </c>
    </row>
    <row r="93" spans="1:18" x14ac:dyDescent="0.3">
      <c r="A93" s="168" t="s">
        <v>553</v>
      </c>
      <c r="B93" s="168" t="s">
        <v>565</v>
      </c>
      <c r="C93" s="168">
        <v>118194</v>
      </c>
      <c r="D93" s="171">
        <v>44026</v>
      </c>
      <c r="E93" s="172">
        <v>25.565999999999999</v>
      </c>
      <c r="F93" s="172">
        <v>-0.56779999999999997</v>
      </c>
      <c r="G93" s="172">
        <v>-0.44779999999999998</v>
      </c>
      <c r="H93" s="172">
        <v>-0.76080000000000003</v>
      </c>
      <c r="I93" s="172">
        <v>1.2675000000000001</v>
      </c>
      <c r="J93" s="172">
        <v>3.1636000000000002</v>
      </c>
      <c r="K93" s="172">
        <v>9.8384999999999998</v>
      </c>
      <c r="L93" s="172">
        <v>0.25879999999999997</v>
      </c>
      <c r="M93" s="172">
        <v>4.3339999999999996</v>
      </c>
      <c r="N93" s="172">
        <v>4.9463999999999997</v>
      </c>
      <c r="O93" s="172">
        <v>5.2976999999999999</v>
      </c>
      <c r="P93" s="172">
        <v>4.4923999999999999</v>
      </c>
      <c r="Q93" s="172">
        <v>10.4567</v>
      </c>
      <c r="R93" s="172">
        <v>3.9563999999999999</v>
      </c>
    </row>
    <row r="94" spans="1:18" x14ac:dyDescent="0.3">
      <c r="A94" s="168" t="s">
        <v>553</v>
      </c>
      <c r="B94" s="168" t="s">
        <v>566</v>
      </c>
      <c r="C94" s="168">
        <v>102846</v>
      </c>
      <c r="D94" s="171">
        <v>44026</v>
      </c>
      <c r="E94" s="172">
        <v>88.760999999999996</v>
      </c>
      <c r="F94" s="172">
        <v>-0.84909999999999997</v>
      </c>
      <c r="G94" s="172">
        <v>-0.61140000000000005</v>
      </c>
      <c r="H94" s="172">
        <v>-0.77029999999999998</v>
      </c>
      <c r="I94" s="172">
        <v>1.6910000000000001</v>
      </c>
      <c r="J94" s="172">
        <v>3.5813000000000001</v>
      </c>
      <c r="K94" s="172">
        <v>9.8810000000000002</v>
      </c>
      <c r="L94" s="172">
        <v>-6.9032999999999998</v>
      </c>
      <c r="M94" s="172">
        <v>-1.7282</v>
      </c>
      <c r="N94" s="172">
        <v>-3.2122000000000002</v>
      </c>
      <c r="O94" s="172">
        <v>2.3277000000000001</v>
      </c>
      <c r="P94" s="172">
        <v>5.0510999999999999</v>
      </c>
      <c r="Q94" s="172">
        <v>14.9495</v>
      </c>
      <c r="R94" s="172">
        <v>1.7814000000000001</v>
      </c>
    </row>
    <row r="95" spans="1:18" x14ac:dyDescent="0.3">
      <c r="A95" s="168" t="s">
        <v>553</v>
      </c>
      <c r="B95" s="168" t="s">
        <v>567</v>
      </c>
      <c r="C95" s="168">
        <v>118736</v>
      </c>
      <c r="D95" s="171">
        <v>44026</v>
      </c>
      <c r="E95" s="172">
        <v>94.216899999999995</v>
      </c>
      <c r="F95" s="172">
        <v>-0.84560000000000002</v>
      </c>
      <c r="G95" s="172">
        <v>-0.59740000000000004</v>
      </c>
      <c r="H95" s="172">
        <v>-0.74619999999999997</v>
      </c>
      <c r="I95" s="172">
        <v>1.7398</v>
      </c>
      <c r="J95" s="172">
        <v>3.6968000000000001</v>
      </c>
      <c r="K95" s="172">
        <v>10.2332</v>
      </c>
      <c r="L95" s="172">
        <v>-6.2203999999999997</v>
      </c>
      <c r="M95" s="172">
        <v>-0.68769999999999998</v>
      </c>
      <c r="N95" s="172">
        <v>-1.9096</v>
      </c>
      <c r="O95" s="172">
        <v>3.4773000000000001</v>
      </c>
      <c r="P95" s="172">
        <v>6.0012999999999996</v>
      </c>
      <c r="Q95" s="172">
        <v>10.2995</v>
      </c>
      <c r="R95" s="172">
        <v>3.1147999999999998</v>
      </c>
    </row>
    <row r="96" spans="1:18" x14ac:dyDescent="0.3">
      <c r="A96" s="168" t="s">
        <v>553</v>
      </c>
      <c r="B96" s="168" t="s">
        <v>568</v>
      </c>
      <c r="C96" s="168">
        <v>148026</v>
      </c>
      <c r="D96" s="171">
        <v>44026</v>
      </c>
      <c r="E96" s="172">
        <v>11.0465</v>
      </c>
      <c r="F96" s="172">
        <v>-0.66100000000000003</v>
      </c>
      <c r="G96" s="172">
        <v>-0.30680000000000002</v>
      </c>
      <c r="H96" s="172">
        <v>-5.9700000000000003E-2</v>
      </c>
      <c r="I96" s="172">
        <v>2.1547000000000001</v>
      </c>
      <c r="J96" s="172">
        <v>4.1071999999999997</v>
      </c>
      <c r="K96" s="172">
        <v>9.8444000000000003</v>
      </c>
      <c r="L96" s="172"/>
      <c r="M96" s="172"/>
      <c r="N96" s="172"/>
      <c r="O96" s="172"/>
      <c r="P96" s="172"/>
      <c r="Q96" s="172">
        <v>10.465</v>
      </c>
      <c r="R96" s="172"/>
    </row>
    <row r="97" spans="1:18" x14ac:dyDescent="0.3">
      <c r="A97" s="168" t="s">
        <v>553</v>
      </c>
      <c r="B97" s="168" t="s">
        <v>569</v>
      </c>
      <c r="C97" s="168">
        <v>148024</v>
      </c>
      <c r="D97" s="171">
        <v>44026</v>
      </c>
      <c r="E97" s="172">
        <v>10.970499999999999</v>
      </c>
      <c r="F97" s="172">
        <v>-0.6673</v>
      </c>
      <c r="G97" s="172">
        <v>-0.32979999999999998</v>
      </c>
      <c r="H97" s="172">
        <v>-0.1002</v>
      </c>
      <c r="I97" s="172">
        <v>2.0749</v>
      </c>
      <c r="J97" s="172">
        <v>3.9285999999999999</v>
      </c>
      <c r="K97" s="172">
        <v>9.2995000000000001</v>
      </c>
      <c r="L97" s="172"/>
      <c r="M97" s="172"/>
      <c r="N97" s="172"/>
      <c r="O97" s="172"/>
      <c r="P97" s="172"/>
      <c r="Q97" s="172">
        <v>9.7050000000000001</v>
      </c>
      <c r="R97" s="172"/>
    </row>
    <row r="98" spans="1:18" x14ac:dyDescent="0.3">
      <c r="A98" s="168" t="s">
        <v>553</v>
      </c>
      <c r="B98" s="168" t="s">
        <v>570</v>
      </c>
      <c r="C98" s="168">
        <v>146010</v>
      </c>
      <c r="D98" s="171">
        <v>44026</v>
      </c>
      <c r="E98" s="172">
        <v>11.103999999999999</v>
      </c>
      <c r="F98" s="172">
        <v>-0.59799999999999998</v>
      </c>
      <c r="G98" s="172">
        <v>-0.50270000000000004</v>
      </c>
      <c r="H98" s="172">
        <v>-0.56240000000000001</v>
      </c>
      <c r="I98" s="172">
        <v>1.6840999999999999</v>
      </c>
      <c r="J98" s="172">
        <v>3.7951000000000001</v>
      </c>
      <c r="K98" s="172">
        <v>11.329499999999999</v>
      </c>
      <c r="L98" s="172">
        <v>-1.89E-2</v>
      </c>
      <c r="M98" s="172">
        <v>4.7042999999999999</v>
      </c>
      <c r="N98" s="172">
        <v>5.2351999999999999</v>
      </c>
      <c r="O98" s="172"/>
      <c r="P98" s="172"/>
      <c r="Q98" s="172">
        <v>7.4347000000000003</v>
      </c>
      <c r="R98" s="172"/>
    </row>
    <row r="99" spans="1:18" x14ac:dyDescent="0.3">
      <c r="A99" s="168" t="s">
        <v>553</v>
      </c>
      <c r="B99" s="168" t="s">
        <v>571</v>
      </c>
      <c r="C99" s="168">
        <v>146007</v>
      </c>
      <c r="D99" s="171">
        <v>44026</v>
      </c>
      <c r="E99" s="172">
        <v>10.8085</v>
      </c>
      <c r="F99" s="172">
        <v>-0.60140000000000005</v>
      </c>
      <c r="G99" s="172">
        <v>-0.51819999999999999</v>
      </c>
      <c r="H99" s="172">
        <v>-0.58860000000000001</v>
      </c>
      <c r="I99" s="172">
        <v>1.6294999999999999</v>
      </c>
      <c r="J99" s="172">
        <v>3.6478000000000002</v>
      </c>
      <c r="K99" s="172">
        <v>10.8962</v>
      </c>
      <c r="L99" s="172">
        <v>-0.91490000000000005</v>
      </c>
      <c r="M99" s="172">
        <v>3.3288000000000002</v>
      </c>
      <c r="N99" s="172">
        <v>3.3347000000000002</v>
      </c>
      <c r="O99" s="172"/>
      <c r="P99" s="172"/>
      <c r="Q99" s="172">
        <v>5.4684999999999997</v>
      </c>
      <c r="R99" s="172"/>
    </row>
    <row r="100" spans="1:18" x14ac:dyDescent="0.3">
      <c r="A100" s="168" t="s">
        <v>553</v>
      </c>
      <c r="B100" s="168" t="s">
        <v>572</v>
      </c>
      <c r="C100" s="168">
        <v>142038</v>
      </c>
      <c r="D100" s="171">
        <v>44026</v>
      </c>
      <c r="E100" s="172">
        <v>11.64</v>
      </c>
      <c r="F100" s="172">
        <v>-1.5227999999999999</v>
      </c>
      <c r="G100" s="172">
        <v>-1.1884999999999999</v>
      </c>
      <c r="H100" s="172">
        <v>-1.3559000000000001</v>
      </c>
      <c r="I100" s="172">
        <v>2.7361</v>
      </c>
      <c r="J100" s="172">
        <v>5.7221000000000002</v>
      </c>
      <c r="K100" s="172">
        <v>15.361700000000001</v>
      </c>
      <c r="L100" s="172">
        <v>1.3055000000000001</v>
      </c>
      <c r="M100" s="172">
        <v>5.8182</v>
      </c>
      <c r="N100" s="172">
        <v>7.3800999999999997</v>
      </c>
      <c r="O100" s="172"/>
      <c r="P100" s="172"/>
      <c r="Q100" s="172">
        <v>6.1550000000000002</v>
      </c>
      <c r="R100" s="172">
        <v>6.9635999999999996</v>
      </c>
    </row>
    <row r="101" spans="1:18" x14ac:dyDescent="0.3">
      <c r="A101" s="168" t="s">
        <v>553</v>
      </c>
      <c r="B101" s="168" t="s">
        <v>573</v>
      </c>
      <c r="C101" s="168">
        <v>142035</v>
      </c>
      <c r="D101" s="171">
        <v>44026</v>
      </c>
      <c r="E101" s="172">
        <v>11.45</v>
      </c>
      <c r="F101" s="172">
        <v>-1.4630000000000001</v>
      </c>
      <c r="G101" s="172">
        <v>-1.2079</v>
      </c>
      <c r="H101" s="172">
        <v>-1.2930999999999999</v>
      </c>
      <c r="I101" s="172">
        <v>2.7827999999999999</v>
      </c>
      <c r="J101" s="172">
        <v>5.7248000000000001</v>
      </c>
      <c r="K101" s="172">
        <v>15.1911</v>
      </c>
      <c r="L101" s="172">
        <v>0.97</v>
      </c>
      <c r="M101" s="172">
        <v>5.3357999999999999</v>
      </c>
      <c r="N101" s="172">
        <v>6.7102000000000004</v>
      </c>
      <c r="O101" s="172"/>
      <c r="P101" s="172"/>
      <c r="Q101" s="172">
        <v>5.4701000000000004</v>
      </c>
      <c r="R101" s="172">
        <v>6.3503999999999996</v>
      </c>
    </row>
    <row r="102" spans="1:18" x14ac:dyDescent="0.3">
      <c r="A102" s="173" t="s">
        <v>27</v>
      </c>
      <c r="B102" s="168"/>
      <c r="C102" s="168"/>
      <c r="D102" s="168"/>
      <c r="E102" s="168"/>
      <c r="F102" s="174">
        <v>-0.83457000000000003</v>
      </c>
      <c r="G102" s="174">
        <v>-0.59843500000000005</v>
      </c>
      <c r="H102" s="174">
        <v>-0.74895</v>
      </c>
      <c r="I102" s="174">
        <v>1.6969549999999998</v>
      </c>
      <c r="J102" s="174">
        <v>3.78776</v>
      </c>
      <c r="K102" s="174">
        <v>11.597370000000002</v>
      </c>
      <c r="L102" s="174">
        <v>-5.469222222222224</v>
      </c>
      <c r="M102" s="174">
        <v>1.0026062499999999</v>
      </c>
      <c r="N102" s="174">
        <v>0.85735625000000015</v>
      </c>
      <c r="O102" s="174">
        <v>3.2539600000000002</v>
      </c>
      <c r="P102" s="174">
        <v>6.1234200000000012</v>
      </c>
      <c r="Q102" s="174">
        <v>7.1052450000000009</v>
      </c>
      <c r="R102" s="174">
        <v>3.2563666666666666</v>
      </c>
    </row>
    <row r="103" spans="1:18" x14ac:dyDescent="0.3">
      <c r="A103" s="173" t="s">
        <v>409</v>
      </c>
      <c r="B103" s="168"/>
      <c r="C103" s="168"/>
      <c r="D103" s="168"/>
      <c r="E103" s="168"/>
      <c r="F103" s="174">
        <v>-0.79065000000000007</v>
      </c>
      <c r="G103" s="174">
        <v>-0.55780000000000007</v>
      </c>
      <c r="H103" s="174">
        <v>-0.75350000000000006</v>
      </c>
      <c r="I103" s="174">
        <v>1.6875499999999999</v>
      </c>
      <c r="J103" s="174">
        <v>3.86185</v>
      </c>
      <c r="K103" s="174">
        <v>10.5647</v>
      </c>
      <c r="L103" s="174">
        <v>-4.8499499999999998</v>
      </c>
      <c r="M103" s="174">
        <v>2.2625000000000002</v>
      </c>
      <c r="N103" s="174">
        <v>2.5646500000000003</v>
      </c>
      <c r="O103" s="174">
        <v>3.6387499999999999</v>
      </c>
      <c r="P103" s="174">
        <v>5.8620999999999999</v>
      </c>
      <c r="Q103" s="174">
        <v>9.7072000000000003</v>
      </c>
      <c r="R103" s="174">
        <v>3.7898000000000001</v>
      </c>
    </row>
    <row r="104" spans="1:18" x14ac:dyDescent="0.3">
      <c r="A104" s="116"/>
      <c r="B104" s="116"/>
      <c r="C104" s="116"/>
      <c r="D104" s="118"/>
      <c r="E104" s="119"/>
      <c r="F104" s="119"/>
      <c r="G104" s="119"/>
      <c r="H104" s="119"/>
      <c r="I104" s="119"/>
      <c r="J104" s="119"/>
      <c r="K104" s="119"/>
      <c r="L104" s="119"/>
      <c r="M104" s="119"/>
      <c r="N104" s="119"/>
      <c r="O104" s="119"/>
      <c r="P104" s="119"/>
      <c r="Q104" s="119"/>
      <c r="R104" s="119"/>
    </row>
    <row r="105" spans="1:18" x14ac:dyDescent="0.3">
      <c r="A105" s="170" t="s">
        <v>574</v>
      </c>
      <c r="B105" s="170"/>
      <c r="C105" s="170"/>
      <c r="D105" s="170"/>
      <c r="E105" s="170"/>
      <c r="F105" s="170"/>
      <c r="G105" s="170"/>
      <c r="H105" s="170"/>
      <c r="I105" s="170"/>
      <c r="J105" s="170"/>
      <c r="K105" s="170"/>
      <c r="L105" s="170"/>
      <c r="M105" s="170"/>
      <c r="N105" s="170"/>
      <c r="O105" s="170"/>
      <c r="P105" s="170"/>
      <c r="Q105" s="170"/>
      <c r="R105" s="170"/>
    </row>
    <row r="106" spans="1:18" x14ac:dyDescent="0.3">
      <c r="A106" s="168" t="s">
        <v>575</v>
      </c>
      <c r="B106" s="168" t="s">
        <v>576</v>
      </c>
      <c r="C106" s="168">
        <v>108273</v>
      </c>
      <c r="D106" s="171">
        <v>44026</v>
      </c>
      <c r="E106" s="172">
        <v>275.3184</v>
      </c>
      <c r="F106" s="172">
        <v>-22.258800000000001</v>
      </c>
      <c r="G106" s="172">
        <v>0.13589999999999999</v>
      </c>
      <c r="H106" s="172">
        <v>23.720700000000001</v>
      </c>
      <c r="I106" s="172">
        <v>26.392900000000001</v>
      </c>
      <c r="J106" s="172">
        <v>28.180199999999999</v>
      </c>
      <c r="K106" s="172">
        <v>24.949200000000001</v>
      </c>
      <c r="L106" s="172">
        <v>14.931900000000001</v>
      </c>
      <c r="M106" s="172">
        <v>12.6953</v>
      </c>
      <c r="N106" s="172">
        <v>11.4</v>
      </c>
      <c r="O106" s="172">
        <v>8.7447999999999997</v>
      </c>
      <c r="P106" s="172">
        <v>9.2749000000000006</v>
      </c>
      <c r="Q106" s="172">
        <v>8.6485000000000003</v>
      </c>
      <c r="R106" s="172">
        <v>10.9117</v>
      </c>
    </row>
    <row r="107" spans="1:18" x14ac:dyDescent="0.3">
      <c r="A107" s="168" t="s">
        <v>575</v>
      </c>
      <c r="B107" s="168" t="s">
        <v>577</v>
      </c>
      <c r="C107" s="168">
        <v>119550</v>
      </c>
      <c r="D107" s="171">
        <v>44026</v>
      </c>
      <c r="E107" s="172">
        <v>280.95350000000002</v>
      </c>
      <c r="F107" s="172">
        <v>-21.929400000000001</v>
      </c>
      <c r="G107" s="172">
        <v>0.4677</v>
      </c>
      <c r="H107" s="172">
        <v>24.053699999999999</v>
      </c>
      <c r="I107" s="172">
        <v>26.961400000000001</v>
      </c>
      <c r="J107" s="172">
        <v>28.6175</v>
      </c>
      <c r="K107" s="172">
        <v>25.3292</v>
      </c>
      <c r="L107" s="172">
        <v>15.2927</v>
      </c>
      <c r="M107" s="172">
        <v>13.0501</v>
      </c>
      <c r="N107" s="172">
        <v>11.753</v>
      </c>
      <c r="O107" s="172">
        <v>9.0719999999999992</v>
      </c>
      <c r="P107" s="172">
        <v>9.6103000000000005</v>
      </c>
      <c r="Q107" s="172">
        <v>9.9490999999999996</v>
      </c>
      <c r="R107" s="172">
        <v>11.2524</v>
      </c>
    </row>
    <row r="108" spans="1:18" x14ac:dyDescent="0.3">
      <c r="A108" s="168" t="s">
        <v>575</v>
      </c>
      <c r="B108" s="168" t="s">
        <v>578</v>
      </c>
      <c r="C108" s="168">
        <v>120438</v>
      </c>
      <c r="D108" s="171">
        <v>44026</v>
      </c>
      <c r="E108" s="172">
        <v>2030.2689</v>
      </c>
      <c r="F108" s="172">
        <v>-15.425700000000001</v>
      </c>
      <c r="G108" s="172">
        <v>-5.5204000000000004</v>
      </c>
      <c r="H108" s="172">
        <v>7.0216000000000003</v>
      </c>
      <c r="I108" s="172">
        <v>16.657599999999999</v>
      </c>
      <c r="J108" s="172">
        <v>21.1099</v>
      </c>
      <c r="K108" s="172">
        <v>20.836099999999998</v>
      </c>
      <c r="L108" s="172">
        <v>13.0861</v>
      </c>
      <c r="M108" s="172">
        <v>11.678599999999999</v>
      </c>
      <c r="N108" s="172">
        <v>11.6022</v>
      </c>
      <c r="O108" s="172">
        <v>9.5800999999999998</v>
      </c>
      <c r="P108" s="172">
        <v>9.0761000000000003</v>
      </c>
      <c r="Q108" s="172">
        <v>9.1037999999999997</v>
      </c>
      <c r="R108" s="172">
        <v>11.22</v>
      </c>
    </row>
    <row r="109" spans="1:18" x14ac:dyDescent="0.3">
      <c r="A109" s="168" t="s">
        <v>575</v>
      </c>
      <c r="B109" s="168" t="s">
        <v>579</v>
      </c>
      <c r="C109" s="168">
        <v>117446</v>
      </c>
      <c r="D109" s="171">
        <v>44026</v>
      </c>
      <c r="E109" s="172">
        <v>1997.5235</v>
      </c>
      <c r="F109" s="172">
        <v>-15.7369</v>
      </c>
      <c r="G109" s="172">
        <v>-5.8303000000000003</v>
      </c>
      <c r="H109" s="172">
        <v>6.7110000000000003</v>
      </c>
      <c r="I109" s="172">
        <v>16.345700000000001</v>
      </c>
      <c r="J109" s="172">
        <v>20.7942</v>
      </c>
      <c r="K109" s="172">
        <v>20.5151</v>
      </c>
      <c r="L109" s="172">
        <v>12.7646</v>
      </c>
      <c r="M109" s="172">
        <v>11.3515</v>
      </c>
      <c r="N109" s="172">
        <v>11.266999999999999</v>
      </c>
      <c r="O109" s="172">
        <v>9.2815999999999992</v>
      </c>
      <c r="P109" s="172">
        <v>8.8238000000000003</v>
      </c>
      <c r="Q109" s="172">
        <v>8.9128000000000007</v>
      </c>
      <c r="R109" s="172">
        <v>10.901999999999999</v>
      </c>
    </row>
    <row r="110" spans="1:18" x14ac:dyDescent="0.3">
      <c r="A110" s="168" t="s">
        <v>575</v>
      </c>
      <c r="B110" s="168" t="s">
        <v>580</v>
      </c>
      <c r="C110" s="168">
        <v>124175</v>
      </c>
      <c r="D110" s="171">
        <v>44026</v>
      </c>
      <c r="E110" s="172">
        <v>18.6129</v>
      </c>
      <c r="F110" s="172">
        <v>-37.416800000000002</v>
      </c>
      <c r="G110" s="172">
        <v>-10.7239</v>
      </c>
      <c r="H110" s="172">
        <v>10.7235</v>
      </c>
      <c r="I110" s="172">
        <v>18.1386</v>
      </c>
      <c r="J110" s="172">
        <v>21.299700000000001</v>
      </c>
      <c r="K110" s="172">
        <v>23.872399999999999</v>
      </c>
      <c r="L110" s="172">
        <v>15.4032</v>
      </c>
      <c r="M110" s="172">
        <v>13.2218</v>
      </c>
      <c r="N110" s="172">
        <v>12.552099999999999</v>
      </c>
      <c r="O110" s="172">
        <v>8.9751999999999992</v>
      </c>
      <c r="P110" s="172">
        <v>9.2019000000000002</v>
      </c>
      <c r="Q110" s="172">
        <v>9.5145</v>
      </c>
      <c r="R110" s="172">
        <v>11.315899999999999</v>
      </c>
    </row>
    <row r="111" spans="1:18" x14ac:dyDescent="0.3">
      <c r="A111" s="168" t="s">
        <v>575</v>
      </c>
      <c r="B111" s="168" t="s">
        <v>581</v>
      </c>
      <c r="C111" s="168">
        <v>124172</v>
      </c>
      <c r="D111" s="171">
        <v>44026</v>
      </c>
      <c r="E111" s="172">
        <v>18.208300000000001</v>
      </c>
      <c r="F111" s="172">
        <v>-37.647199999999998</v>
      </c>
      <c r="G111" s="172">
        <v>-10.9619</v>
      </c>
      <c r="H111" s="172">
        <v>10.4734</v>
      </c>
      <c r="I111" s="172">
        <v>17.8766</v>
      </c>
      <c r="J111" s="172">
        <v>21.034300000000002</v>
      </c>
      <c r="K111" s="172">
        <v>23.59</v>
      </c>
      <c r="L111" s="172">
        <v>15.1145</v>
      </c>
      <c r="M111" s="172">
        <v>12.915100000000001</v>
      </c>
      <c r="N111" s="172">
        <v>12.2326</v>
      </c>
      <c r="O111" s="172">
        <v>8.6571999999999996</v>
      </c>
      <c r="P111" s="172">
        <v>8.8621999999999996</v>
      </c>
      <c r="Q111" s="172">
        <v>9.1630000000000003</v>
      </c>
      <c r="R111" s="172">
        <v>10.9678</v>
      </c>
    </row>
    <row r="112" spans="1:18" x14ac:dyDescent="0.3">
      <c r="A112" s="168" t="s">
        <v>575</v>
      </c>
      <c r="B112" s="168" t="s">
        <v>582</v>
      </c>
      <c r="C112" s="168">
        <v>140286</v>
      </c>
      <c r="D112" s="171">
        <v>44026</v>
      </c>
      <c r="E112" s="172">
        <v>18.992899999999999</v>
      </c>
      <c r="F112" s="172">
        <v>-47.597799999999999</v>
      </c>
      <c r="G112" s="172">
        <v>2.5470999999999999</v>
      </c>
      <c r="H112" s="172">
        <v>53.894199999999998</v>
      </c>
      <c r="I112" s="172">
        <v>40.043199999999999</v>
      </c>
      <c r="J112" s="172">
        <v>33.837200000000003</v>
      </c>
      <c r="K112" s="172">
        <v>35.629100000000001</v>
      </c>
      <c r="L112" s="172">
        <v>21.206600000000002</v>
      </c>
      <c r="M112" s="172">
        <v>17.479600000000001</v>
      </c>
      <c r="N112" s="172">
        <v>14.262</v>
      </c>
      <c r="O112" s="172">
        <v>10.627000000000001</v>
      </c>
      <c r="P112" s="172">
        <v>9.6328999999999994</v>
      </c>
      <c r="Q112" s="172">
        <v>9.8346999999999998</v>
      </c>
      <c r="R112" s="172">
        <v>13.6966</v>
      </c>
    </row>
    <row r="113" spans="1:18" x14ac:dyDescent="0.3">
      <c r="A113" s="168" t="s">
        <v>575</v>
      </c>
      <c r="B113" s="168" t="s">
        <v>583</v>
      </c>
      <c r="C113" s="168">
        <v>140283</v>
      </c>
      <c r="D113" s="171">
        <v>44026</v>
      </c>
      <c r="E113" s="172">
        <v>18.622699999999998</v>
      </c>
      <c r="F113" s="172">
        <v>-48.151699999999998</v>
      </c>
      <c r="G113" s="172">
        <v>2.1564999999999999</v>
      </c>
      <c r="H113" s="172">
        <v>53.490400000000001</v>
      </c>
      <c r="I113" s="172">
        <v>39.653599999999997</v>
      </c>
      <c r="J113" s="172">
        <v>33.451900000000002</v>
      </c>
      <c r="K113" s="172">
        <v>35.244999999999997</v>
      </c>
      <c r="L113" s="172">
        <v>20.813700000000001</v>
      </c>
      <c r="M113" s="172">
        <v>17.0792</v>
      </c>
      <c r="N113" s="172">
        <v>13.8596</v>
      </c>
      <c r="O113" s="172">
        <v>10.3215</v>
      </c>
      <c r="P113" s="172">
        <v>9.3201000000000001</v>
      </c>
      <c r="Q113" s="172">
        <v>9.5190000000000001</v>
      </c>
      <c r="R113" s="172">
        <v>13.3771</v>
      </c>
    </row>
    <row r="114" spans="1:18" x14ac:dyDescent="0.3">
      <c r="A114" s="168" t="s">
        <v>575</v>
      </c>
      <c r="B114" s="168" t="s">
        <v>584</v>
      </c>
      <c r="C114" s="168">
        <v>129006</v>
      </c>
      <c r="D114" s="171">
        <v>44026</v>
      </c>
      <c r="E114" s="172">
        <v>17.061199999999999</v>
      </c>
      <c r="F114" s="172">
        <v>-29.499300000000002</v>
      </c>
      <c r="G114" s="172">
        <v>-4.9179000000000004</v>
      </c>
      <c r="H114" s="172">
        <v>21.9131</v>
      </c>
      <c r="I114" s="172">
        <v>20.731999999999999</v>
      </c>
      <c r="J114" s="172">
        <v>23.882300000000001</v>
      </c>
      <c r="K114" s="172">
        <v>20.321100000000001</v>
      </c>
      <c r="L114" s="172">
        <v>13.0411</v>
      </c>
      <c r="M114" s="172">
        <v>11.8591</v>
      </c>
      <c r="N114" s="172">
        <v>11.360900000000001</v>
      </c>
      <c r="O114" s="172">
        <v>9.0587</v>
      </c>
      <c r="P114" s="172">
        <v>8.8843999999999994</v>
      </c>
      <c r="Q114" s="172">
        <v>8.9613999999999994</v>
      </c>
      <c r="R114" s="172">
        <v>11.3635</v>
      </c>
    </row>
    <row r="115" spans="1:18" x14ac:dyDescent="0.3">
      <c r="A115" s="168" t="s">
        <v>575</v>
      </c>
      <c r="B115" s="168" t="s">
        <v>585</v>
      </c>
      <c r="C115" s="168">
        <v>129008</v>
      </c>
      <c r="D115" s="171">
        <v>44026</v>
      </c>
      <c r="E115" s="172">
        <v>17.532599999999999</v>
      </c>
      <c r="F115" s="172">
        <v>-29.330300000000001</v>
      </c>
      <c r="G115" s="172">
        <v>-4.5777000000000001</v>
      </c>
      <c r="H115" s="172">
        <v>22.2212</v>
      </c>
      <c r="I115" s="172">
        <v>21.046399999999998</v>
      </c>
      <c r="J115" s="172">
        <v>24.210100000000001</v>
      </c>
      <c r="K115" s="172">
        <v>20.682300000000001</v>
      </c>
      <c r="L115" s="172">
        <v>13.3896</v>
      </c>
      <c r="M115" s="172">
        <v>12.2065</v>
      </c>
      <c r="N115" s="172">
        <v>11.7209</v>
      </c>
      <c r="O115" s="172">
        <v>9.4562000000000008</v>
      </c>
      <c r="P115" s="172">
        <v>9.3234999999999992</v>
      </c>
      <c r="Q115" s="172">
        <v>9.4395000000000007</v>
      </c>
      <c r="R115" s="172">
        <v>11.7454</v>
      </c>
    </row>
    <row r="116" spans="1:18" x14ac:dyDescent="0.3">
      <c r="A116" s="168" t="s">
        <v>575</v>
      </c>
      <c r="B116" s="168" t="s">
        <v>586</v>
      </c>
      <c r="C116" s="168">
        <v>128629</v>
      </c>
      <c r="D116" s="171">
        <v>44026</v>
      </c>
      <c r="E116" s="172">
        <v>17.595500000000001</v>
      </c>
      <c r="F116" s="172">
        <v>-15.551299999999999</v>
      </c>
      <c r="G116" s="172">
        <v>-3.4215</v>
      </c>
      <c r="H116" s="172">
        <v>22.799099999999999</v>
      </c>
      <c r="I116" s="172">
        <v>28.066199999999998</v>
      </c>
      <c r="J116" s="172">
        <v>27.6541</v>
      </c>
      <c r="K116" s="172">
        <v>22.4817</v>
      </c>
      <c r="L116" s="172">
        <v>13.911899999999999</v>
      </c>
      <c r="M116" s="172">
        <v>12.4933</v>
      </c>
      <c r="N116" s="172">
        <v>11.9826</v>
      </c>
      <c r="O116" s="172">
        <v>8.9362999999999992</v>
      </c>
      <c r="P116" s="172">
        <v>9.2657000000000007</v>
      </c>
      <c r="Q116" s="172">
        <v>9.3731000000000009</v>
      </c>
      <c r="R116" s="172">
        <v>11.0937</v>
      </c>
    </row>
    <row r="117" spans="1:18" x14ac:dyDescent="0.3">
      <c r="A117" s="168" t="s">
        <v>575</v>
      </c>
      <c r="B117" s="168" t="s">
        <v>587</v>
      </c>
      <c r="C117" s="168">
        <v>128628</v>
      </c>
      <c r="D117" s="171">
        <v>44026</v>
      </c>
      <c r="E117" s="172">
        <v>17.2547</v>
      </c>
      <c r="F117" s="172">
        <v>-16.069700000000001</v>
      </c>
      <c r="G117" s="172">
        <v>-3.8589000000000002</v>
      </c>
      <c r="H117" s="172">
        <v>22.3368</v>
      </c>
      <c r="I117" s="172">
        <v>27.592300000000002</v>
      </c>
      <c r="J117" s="172">
        <v>27.1874</v>
      </c>
      <c r="K117" s="172">
        <v>22.004100000000001</v>
      </c>
      <c r="L117" s="172">
        <v>13.4306</v>
      </c>
      <c r="M117" s="172">
        <v>12.001899999999999</v>
      </c>
      <c r="N117" s="172">
        <v>11.479699999999999</v>
      </c>
      <c r="O117" s="172">
        <v>8.4468999999999994</v>
      </c>
      <c r="P117" s="172">
        <v>8.8535000000000004</v>
      </c>
      <c r="Q117" s="172">
        <v>9.0343999999999998</v>
      </c>
      <c r="R117" s="172">
        <v>10.594900000000001</v>
      </c>
    </row>
    <row r="118" spans="1:18" x14ac:dyDescent="0.3">
      <c r="A118" s="168" t="s">
        <v>575</v>
      </c>
      <c r="B118" s="168" t="s">
        <v>588</v>
      </c>
      <c r="C118" s="168">
        <v>112342</v>
      </c>
      <c r="D118" s="171">
        <v>44026</v>
      </c>
      <c r="E118" s="172">
        <v>24.198899999999998</v>
      </c>
      <c r="F118" s="172">
        <v>-17.337599999999998</v>
      </c>
      <c r="G118" s="172">
        <v>-0.67869999999999997</v>
      </c>
      <c r="H118" s="172">
        <v>18.597000000000001</v>
      </c>
      <c r="I118" s="172">
        <v>25.764500000000002</v>
      </c>
      <c r="J118" s="172">
        <v>21.5884</v>
      </c>
      <c r="K118" s="172">
        <v>22.609500000000001</v>
      </c>
      <c r="L118" s="172">
        <v>12.0884</v>
      </c>
      <c r="M118" s="172">
        <v>11.330299999999999</v>
      </c>
      <c r="N118" s="172">
        <v>9.9076000000000004</v>
      </c>
      <c r="O118" s="172">
        <v>7.7393000000000001</v>
      </c>
      <c r="P118" s="172">
        <v>8.8941999999999997</v>
      </c>
      <c r="Q118" s="172">
        <v>8.7462</v>
      </c>
      <c r="R118" s="172">
        <v>9.6839999999999993</v>
      </c>
    </row>
    <row r="119" spans="1:18" x14ac:dyDescent="0.3">
      <c r="A119" s="168" t="s">
        <v>575</v>
      </c>
      <c r="B119" s="168" t="s">
        <v>589</v>
      </c>
      <c r="C119" s="168">
        <v>120256</v>
      </c>
      <c r="D119" s="171">
        <v>44026</v>
      </c>
      <c r="E119" s="172">
        <v>24.733699999999999</v>
      </c>
      <c r="F119" s="172">
        <v>-16.962900000000001</v>
      </c>
      <c r="G119" s="172">
        <v>-0.22140000000000001</v>
      </c>
      <c r="H119" s="172">
        <v>19.0641</v>
      </c>
      <c r="I119" s="172">
        <v>26.223299999999998</v>
      </c>
      <c r="J119" s="172">
        <v>22.051400000000001</v>
      </c>
      <c r="K119" s="172">
        <v>23.086099999999998</v>
      </c>
      <c r="L119" s="172">
        <v>12.5662</v>
      </c>
      <c r="M119" s="172">
        <v>11.8188</v>
      </c>
      <c r="N119" s="172">
        <v>10.4087</v>
      </c>
      <c r="O119" s="172">
        <v>8.1742000000000008</v>
      </c>
      <c r="P119" s="172">
        <v>9.2736999999999998</v>
      </c>
      <c r="Q119" s="172">
        <v>9.2965</v>
      </c>
      <c r="R119" s="172">
        <v>10.1663</v>
      </c>
    </row>
    <row r="120" spans="1:18" x14ac:dyDescent="0.3">
      <c r="A120" s="168" t="s">
        <v>575</v>
      </c>
      <c r="B120" s="168" t="s">
        <v>590</v>
      </c>
      <c r="C120" s="168">
        <v>121279</v>
      </c>
      <c r="D120" s="171">
        <v>44026</v>
      </c>
      <c r="E120" s="172">
        <v>18.897099999999998</v>
      </c>
      <c r="F120" s="172">
        <v>-22.198899999999998</v>
      </c>
      <c r="G120" s="172">
        <v>-7.5749000000000004</v>
      </c>
      <c r="H120" s="172">
        <v>12.779199999999999</v>
      </c>
      <c r="I120" s="172">
        <v>19.319299999999998</v>
      </c>
      <c r="J120" s="172">
        <v>24.093</v>
      </c>
      <c r="K120" s="172">
        <v>23.718299999999999</v>
      </c>
      <c r="L120" s="172">
        <v>15.483599999999999</v>
      </c>
      <c r="M120" s="172">
        <v>13.337199999999999</v>
      </c>
      <c r="N120" s="172">
        <v>12.9262</v>
      </c>
      <c r="O120" s="172">
        <v>9.8231999999999999</v>
      </c>
      <c r="P120" s="172">
        <v>8.9588000000000001</v>
      </c>
      <c r="Q120" s="172">
        <v>9.0333000000000006</v>
      </c>
      <c r="R120" s="172">
        <v>12.235200000000001</v>
      </c>
    </row>
    <row r="121" spans="1:18" x14ac:dyDescent="0.3">
      <c r="A121" s="168" t="s">
        <v>575</v>
      </c>
      <c r="B121" s="168" t="s">
        <v>591</v>
      </c>
      <c r="C121" s="168">
        <v>121280</v>
      </c>
      <c r="D121" s="171">
        <v>44026</v>
      </c>
      <c r="E121" s="172">
        <v>18.6462</v>
      </c>
      <c r="F121" s="172">
        <v>-22.497399999999999</v>
      </c>
      <c r="G121" s="172">
        <v>-7.9210000000000003</v>
      </c>
      <c r="H121" s="172">
        <v>12.4458</v>
      </c>
      <c r="I121" s="172">
        <v>18.971</v>
      </c>
      <c r="J121" s="172">
        <v>23.741700000000002</v>
      </c>
      <c r="K121" s="172">
        <v>23.354299999999999</v>
      </c>
      <c r="L121" s="172">
        <v>15.110900000000001</v>
      </c>
      <c r="M121" s="172">
        <v>12.9581</v>
      </c>
      <c r="N121" s="172">
        <v>12.542400000000001</v>
      </c>
      <c r="O121" s="172">
        <v>9.5121000000000002</v>
      </c>
      <c r="P121" s="172">
        <v>8.7256</v>
      </c>
      <c r="Q121" s="172">
        <v>8.8354999999999997</v>
      </c>
      <c r="R121" s="172">
        <v>11.904299999999999</v>
      </c>
    </row>
    <row r="122" spans="1:18" x14ac:dyDescent="0.3">
      <c r="A122" s="168" t="s">
        <v>575</v>
      </c>
      <c r="B122" s="168" t="s">
        <v>592</v>
      </c>
      <c r="C122" s="168">
        <v>147217</v>
      </c>
      <c r="D122" s="171">
        <v>44026</v>
      </c>
      <c r="E122" s="172">
        <v>1099.4260999999999</v>
      </c>
      <c r="F122" s="172">
        <v>12.8393</v>
      </c>
      <c r="G122" s="172">
        <v>10.9572</v>
      </c>
      <c r="H122" s="172">
        <v>17.381499999999999</v>
      </c>
      <c r="I122" s="172">
        <v>16.074400000000001</v>
      </c>
      <c r="J122" s="172">
        <v>9.6591000000000005</v>
      </c>
      <c r="K122" s="172">
        <v>7.8971</v>
      </c>
      <c r="L122" s="172">
        <v>6.2389000000000001</v>
      </c>
      <c r="M122" s="172">
        <v>6.5304000000000002</v>
      </c>
      <c r="N122" s="172">
        <v>7.1306000000000003</v>
      </c>
      <c r="O122" s="172"/>
      <c r="P122" s="172"/>
      <c r="Q122" s="172">
        <v>8.4192999999999998</v>
      </c>
      <c r="R122" s="172"/>
    </row>
    <row r="123" spans="1:18" x14ac:dyDescent="0.3">
      <c r="A123" s="168" t="s">
        <v>575</v>
      </c>
      <c r="B123" s="168" t="s">
        <v>593</v>
      </c>
      <c r="C123" s="168">
        <v>147223</v>
      </c>
      <c r="D123" s="171">
        <v>44026</v>
      </c>
      <c r="E123" s="172">
        <v>1092.645</v>
      </c>
      <c r="F123" s="172">
        <v>12.327299999999999</v>
      </c>
      <c r="G123" s="172">
        <v>10.4452</v>
      </c>
      <c r="H123" s="172">
        <v>16.8687</v>
      </c>
      <c r="I123" s="172">
        <v>15.560600000000001</v>
      </c>
      <c r="J123" s="172">
        <v>9.1441999999999997</v>
      </c>
      <c r="K123" s="172">
        <v>7.3761000000000001</v>
      </c>
      <c r="L123" s="172">
        <v>5.7117000000000004</v>
      </c>
      <c r="M123" s="172">
        <v>5.9856999999999996</v>
      </c>
      <c r="N123" s="172">
        <v>6.5678999999999998</v>
      </c>
      <c r="O123" s="172"/>
      <c r="P123" s="172"/>
      <c r="Q123" s="172">
        <v>7.8487</v>
      </c>
      <c r="R123" s="172"/>
    </row>
    <row r="124" spans="1:18" x14ac:dyDescent="0.3">
      <c r="A124" s="168" t="s">
        <v>575</v>
      </c>
      <c r="B124" s="168" t="s">
        <v>594</v>
      </c>
      <c r="C124" s="168">
        <v>118232</v>
      </c>
      <c r="D124" s="171">
        <v>44026</v>
      </c>
      <c r="E124" s="172">
        <v>1772.3118999999999</v>
      </c>
      <c r="F124" s="172">
        <v>-54.847299999999997</v>
      </c>
      <c r="G124" s="172">
        <v>0.2034</v>
      </c>
      <c r="H124" s="172">
        <v>41.902099999999997</v>
      </c>
      <c r="I124" s="172">
        <v>35.636699999999998</v>
      </c>
      <c r="J124" s="172">
        <v>29.463699999999999</v>
      </c>
      <c r="K124" s="172">
        <v>32.479300000000002</v>
      </c>
      <c r="L124" s="172">
        <v>14.277200000000001</v>
      </c>
      <c r="M124" s="172">
        <v>12.1084</v>
      </c>
      <c r="N124" s="172">
        <v>11.506</v>
      </c>
      <c r="O124" s="172">
        <v>8.6629000000000005</v>
      </c>
      <c r="P124" s="172">
        <v>8.0306999999999995</v>
      </c>
      <c r="Q124" s="172">
        <v>7.8798000000000004</v>
      </c>
      <c r="R124" s="172">
        <v>10.299300000000001</v>
      </c>
    </row>
    <row r="125" spans="1:18" x14ac:dyDescent="0.3">
      <c r="A125" s="168" t="s">
        <v>575</v>
      </c>
      <c r="B125" s="168" t="s">
        <v>595</v>
      </c>
      <c r="C125" s="168">
        <v>120444</v>
      </c>
      <c r="D125" s="171">
        <v>44026</v>
      </c>
      <c r="E125" s="172">
        <v>1861.9416000000001</v>
      </c>
      <c r="F125" s="172">
        <v>-54.425400000000003</v>
      </c>
      <c r="G125" s="172">
        <v>0.62339999999999995</v>
      </c>
      <c r="H125" s="172">
        <v>42.325499999999998</v>
      </c>
      <c r="I125" s="172">
        <v>36.062600000000003</v>
      </c>
      <c r="J125" s="172">
        <v>29.893899999999999</v>
      </c>
      <c r="K125" s="172">
        <v>33.034100000000002</v>
      </c>
      <c r="L125" s="172">
        <v>14.8422</v>
      </c>
      <c r="M125" s="172">
        <v>12.6404</v>
      </c>
      <c r="N125" s="172">
        <v>12.025399999999999</v>
      </c>
      <c r="O125" s="172">
        <v>9.1219999999999999</v>
      </c>
      <c r="P125" s="172">
        <v>8.5465999999999998</v>
      </c>
      <c r="Q125" s="172">
        <v>8.5437999999999992</v>
      </c>
      <c r="R125" s="172">
        <v>10.777100000000001</v>
      </c>
    </row>
    <row r="126" spans="1:18" x14ac:dyDescent="0.3">
      <c r="A126" s="168" t="s">
        <v>575</v>
      </c>
      <c r="B126" s="168" t="s">
        <v>596</v>
      </c>
      <c r="C126" s="168">
        <v>123690</v>
      </c>
      <c r="D126" s="171">
        <v>44026</v>
      </c>
      <c r="E126" s="172">
        <v>48.955599999999997</v>
      </c>
      <c r="F126" s="172">
        <v>-31.361699999999999</v>
      </c>
      <c r="G126" s="172">
        <v>-5.1043000000000003</v>
      </c>
      <c r="H126" s="172">
        <v>25.430299999999999</v>
      </c>
      <c r="I126" s="172">
        <v>28.294699999999999</v>
      </c>
      <c r="J126" s="172">
        <v>26.084099999999999</v>
      </c>
      <c r="K126" s="172">
        <v>23.439800000000002</v>
      </c>
      <c r="L126" s="172">
        <v>14.1553</v>
      </c>
      <c r="M126" s="172">
        <v>12.544600000000001</v>
      </c>
      <c r="N126" s="172">
        <v>11.4422</v>
      </c>
      <c r="O126" s="172">
        <v>8.9505999999999997</v>
      </c>
      <c r="P126" s="172">
        <v>8.9626000000000001</v>
      </c>
      <c r="Q126" s="172">
        <v>7.6466000000000003</v>
      </c>
      <c r="R126" s="172">
        <v>11.2096</v>
      </c>
    </row>
    <row r="127" spans="1:18" x14ac:dyDescent="0.3">
      <c r="A127" s="168" t="s">
        <v>575</v>
      </c>
      <c r="B127" s="168" t="s">
        <v>597</v>
      </c>
      <c r="C127" s="168">
        <v>123693</v>
      </c>
      <c r="D127" s="171">
        <v>44026</v>
      </c>
      <c r="E127" s="172">
        <v>49.981400000000001</v>
      </c>
      <c r="F127" s="172">
        <v>-30.8644</v>
      </c>
      <c r="G127" s="172">
        <v>-4.6531000000000002</v>
      </c>
      <c r="H127" s="172">
        <v>25.8856</v>
      </c>
      <c r="I127" s="172">
        <v>28.7578</v>
      </c>
      <c r="J127" s="172">
        <v>26.5228</v>
      </c>
      <c r="K127" s="172">
        <v>23.821899999999999</v>
      </c>
      <c r="L127" s="172">
        <v>14.5154</v>
      </c>
      <c r="M127" s="172">
        <v>12.900700000000001</v>
      </c>
      <c r="N127" s="172">
        <v>11.7971</v>
      </c>
      <c r="O127" s="172">
        <v>9.3190000000000008</v>
      </c>
      <c r="P127" s="172">
        <v>9.3345000000000002</v>
      </c>
      <c r="Q127" s="172">
        <v>9.4368999999999996</v>
      </c>
      <c r="R127" s="172">
        <v>11.5754</v>
      </c>
    </row>
    <row r="128" spans="1:18" x14ac:dyDescent="0.3">
      <c r="A128" s="168" t="s">
        <v>575</v>
      </c>
      <c r="B128" s="168" t="s">
        <v>598</v>
      </c>
      <c r="C128" s="168">
        <v>119795</v>
      </c>
      <c r="D128" s="171">
        <v>44026</v>
      </c>
      <c r="E128" s="172">
        <v>19.4938</v>
      </c>
      <c r="F128" s="172">
        <v>-19.462499999999999</v>
      </c>
      <c r="G128" s="172">
        <v>-5.3799000000000001</v>
      </c>
      <c r="H128" s="172">
        <v>13.086</v>
      </c>
      <c r="I128" s="172">
        <v>19.09</v>
      </c>
      <c r="J128" s="172">
        <v>21.248200000000001</v>
      </c>
      <c r="K128" s="172">
        <v>22.779599999999999</v>
      </c>
      <c r="L128" s="172">
        <v>14.307399999999999</v>
      </c>
      <c r="M128" s="172">
        <v>12.735900000000001</v>
      </c>
      <c r="N128" s="172">
        <v>12.311999999999999</v>
      </c>
      <c r="O128" s="172">
        <v>8.8207000000000004</v>
      </c>
      <c r="P128" s="172">
        <v>8.9577000000000009</v>
      </c>
      <c r="Q128" s="172">
        <v>8.9</v>
      </c>
      <c r="R128" s="172">
        <v>10.5846</v>
      </c>
    </row>
    <row r="129" spans="1:18" x14ac:dyDescent="0.3">
      <c r="A129" s="168" t="s">
        <v>575</v>
      </c>
      <c r="B129" s="168" t="s">
        <v>599</v>
      </c>
      <c r="C129" s="168">
        <v>118078</v>
      </c>
      <c r="D129" s="171">
        <v>44026</v>
      </c>
      <c r="E129" s="172">
        <v>18.861599999999999</v>
      </c>
      <c r="F129" s="172">
        <v>-19.921199999999999</v>
      </c>
      <c r="G129" s="172">
        <v>-5.7534000000000001</v>
      </c>
      <c r="H129" s="172">
        <v>12.6922</v>
      </c>
      <c r="I129" s="172">
        <v>18.682700000000001</v>
      </c>
      <c r="J129" s="172">
        <v>20.838100000000001</v>
      </c>
      <c r="K129" s="172">
        <v>22.357299999999999</v>
      </c>
      <c r="L129" s="172">
        <v>13.876200000000001</v>
      </c>
      <c r="M129" s="172">
        <v>12.297800000000001</v>
      </c>
      <c r="N129" s="172">
        <v>11.868600000000001</v>
      </c>
      <c r="O129" s="172">
        <v>8.3629999999999995</v>
      </c>
      <c r="P129" s="172">
        <v>8.4494000000000007</v>
      </c>
      <c r="Q129" s="172">
        <v>5.0723000000000003</v>
      </c>
      <c r="R129" s="172">
        <v>10.1388</v>
      </c>
    </row>
    <row r="130" spans="1:18" x14ac:dyDescent="0.3">
      <c r="A130" s="168" t="s">
        <v>575</v>
      </c>
      <c r="B130" s="168" t="s">
        <v>600</v>
      </c>
      <c r="C130" s="168">
        <v>105823</v>
      </c>
      <c r="D130" s="171">
        <v>44026</v>
      </c>
      <c r="E130" s="172">
        <v>26.844799999999999</v>
      </c>
      <c r="F130" s="172">
        <v>-31.1098</v>
      </c>
      <c r="G130" s="172">
        <v>-3.8734000000000002</v>
      </c>
      <c r="H130" s="172">
        <v>15.2143</v>
      </c>
      <c r="I130" s="172">
        <v>19.204899999999999</v>
      </c>
      <c r="J130" s="172">
        <v>19.965199999999999</v>
      </c>
      <c r="K130" s="172">
        <v>21.245799999999999</v>
      </c>
      <c r="L130" s="172">
        <v>12.1554</v>
      </c>
      <c r="M130" s="172">
        <v>10.545299999999999</v>
      </c>
      <c r="N130" s="172">
        <v>9.9728999999999992</v>
      </c>
      <c r="O130" s="172">
        <v>8.6264000000000003</v>
      </c>
      <c r="P130" s="172">
        <v>8.1241000000000003</v>
      </c>
      <c r="Q130" s="172">
        <v>7.8083</v>
      </c>
      <c r="R130" s="172">
        <v>10.203200000000001</v>
      </c>
    </row>
    <row r="131" spans="1:18" x14ac:dyDescent="0.3">
      <c r="A131" s="168" t="s">
        <v>575</v>
      </c>
      <c r="B131" s="168" t="s">
        <v>601</v>
      </c>
      <c r="C131" s="168">
        <v>120338</v>
      </c>
      <c r="D131" s="171">
        <v>44026</v>
      </c>
      <c r="E131" s="172">
        <v>28.201599999999999</v>
      </c>
      <c r="F131" s="172">
        <v>-30.518799999999999</v>
      </c>
      <c r="G131" s="172">
        <v>-3.3637999999999999</v>
      </c>
      <c r="H131" s="172">
        <v>15.7448</v>
      </c>
      <c r="I131" s="172">
        <v>19.756499999999999</v>
      </c>
      <c r="J131" s="172">
        <v>20.520600000000002</v>
      </c>
      <c r="K131" s="172">
        <v>21.8249</v>
      </c>
      <c r="L131" s="172">
        <v>12.739100000000001</v>
      </c>
      <c r="M131" s="172">
        <v>11.1234</v>
      </c>
      <c r="N131" s="172">
        <v>10.5671</v>
      </c>
      <c r="O131" s="172">
        <v>9.2645</v>
      </c>
      <c r="P131" s="172">
        <v>8.7971000000000004</v>
      </c>
      <c r="Q131" s="172">
        <v>8.5789000000000009</v>
      </c>
      <c r="R131" s="172">
        <v>10.7944</v>
      </c>
    </row>
    <row r="132" spans="1:18" x14ac:dyDescent="0.3">
      <c r="A132" s="168" t="s">
        <v>575</v>
      </c>
      <c r="B132" s="168" t="s">
        <v>602</v>
      </c>
      <c r="C132" s="168">
        <v>134545</v>
      </c>
      <c r="D132" s="171">
        <v>44026</v>
      </c>
      <c r="E132" s="172">
        <v>15.641299999999999</v>
      </c>
      <c r="F132" s="172">
        <v>-30.311199999999999</v>
      </c>
      <c r="G132" s="172">
        <v>-9.2665000000000006</v>
      </c>
      <c r="H132" s="172">
        <v>13.2683</v>
      </c>
      <c r="I132" s="172">
        <v>19.242899999999999</v>
      </c>
      <c r="J132" s="172">
        <v>23.883800000000001</v>
      </c>
      <c r="K132" s="172">
        <v>23.338699999999999</v>
      </c>
      <c r="L132" s="172">
        <v>15.167899999999999</v>
      </c>
      <c r="M132" s="172">
        <v>12.7439</v>
      </c>
      <c r="N132" s="172">
        <v>12.2576</v>
      </c>
      <c r="O132" s="172">
        <v>8.9009999999999998</v>
      </c>
      <c r="P132" s="172">
        <v>8.9840999999999998</v>
      </c>
      <c r="Q132" s="172">
        <v>9.0380000000000003</v>
      </c>
      <c r="R132" s="172">
        <v>11.2441</v>
      </c>
    </row>
    <row r="133" spans="1:18" x14ac:dyDescent="0.3">
      <c r="A133" s="168" t="s">
        <v>575</v>
      </c>
      <c r="B133" s="168" t="s">
        <v>603</v>
      </c>
      <c r="C133" s="168">
        <v>134547</v>
      </c>
      <c r="D133" s="171">
        <v>44026</v>
      </c>
      <c r="E133" s="172">
        <v>15.883699999999999</v>
      </c>
      <c r="F133" s="172">
        <v>-29.849</v>
      </c>
      <c r="G133" s="172">
        <v>-8.7812000000000001</v>
      </c>
      <c r="H133" s="172">
        <v>13.7913</v>
      </c>
      <c r="I133" s="172">
        <v>19.746700000000001</v>
      </c>
      <c r="J133" s="172">
        <v>24.387699999999999</v>
      </c>
      <c r="K133" s="172">
        <v>23.8583</v>
      </c>
      <c r="L133" s="172">
        <v>15.6959</v>
      </c>
      <c r="M133" s="172">
        <v>13.262600000000001</v>
      </c>
      <c r="N133" s="172">
        <v>12.7719</v>
      </c>
      <c r="O133" s="172">
        <v>9.3021999999999991</v>
      </c>
      <c r="P133" s="172">
        <v>9.3120999999999992</v>
      </c>
      <c r="Q133" s="172">
        <v>9.3628999999999998</v>
      </c>
      <c r="R133" s="172">
        <v>11.7271</v>
      </c>
    </row>
    <row r="134" spans="1:18" x14ac:dyDescent="0.3">
      <c r="A134" s="168" t="s">
        <v>575</v>
      </c>
      <c r="B134" s="168" t="s">
        <v>604</v>
      </c>
      <c r="C134" s="168">
        <v>138566</v>
      </c>
      <c r="D134" s="171">
        <v>44026</v>
      </c>
      <c r="E134" s="172">
        <v>18.487500000000001</v>
      </c>
      <c r="F134" s="172">
        <v>-31.3645</v>
      </c>
      <c r="G134" s="172">
        <v>-3.6509999999999998</v>
      </c>
      <c r="H134" s="172">
        <v>16.920999999999999</v>
      </c>
      <c r="I134" s="172">
        <v>22.946999999999999</v>
      </c>
      <c r="J134" s="172">
        <v>21.517299999999999</v>
      </c>
      <c r="K134" s="172">
        <v>22.619900000000001</v>
      </c>
      <c r="L134" s="172">
        <v>13.540800000000001</v>
      </c>
      <c r="M134" s="172">
        <v>11.9352</v>
      </c>
      <c r="N134" s="172">
        <v>11.0639</v>
      </c>
      <c r="O134" s="172">
        <v>8.4510000000000005</v>
      </c>
      <c r="P134" s="172">
        <v>8.4997000000000007</v>
      </c>
      <c r="Q134" s="172">
        <v>8.7125000000000004</v>
      </c>
      <c r="R134" s="172">
        <v>10.6046</v>
      </c>
    </row>
    <row r="135" spans="1:18" x14ac:dyDescent="0.3">
      <c r="A135" s="168" t="s">
        <v>575</v>
      </c>
      <c r="B135" s="168" t="s">
        <v>605</v>
      </c>
      <c r="C135" s="168">
        <v>138564</v>
      </c>
      <c r="D135" s="171">
        <v>44026</v>
      </c>
      <c r="E135" s="172">
        <v>19.152699999999999</v>
      </c>
      <c r="F135" s="172">
        <v>-31.037099999999999</v>
      </c>
      <c r="G135" s="172">
        <v>-3.2385999999999999</v>
      </c>
      <c r="H135" s="172">
        <v>17.372699999999998</v>
      </c>
      <c r="I135" s="172">
        <v>23.4038</v>
      </c>
      <c r="J135" s="172">
        <v>22.004899999999999</v>
      </c>
      <c r="K135" s="172">
        <v>23.139399999999998</v>
      </c>
      <c r="L135" s="172">
        <v>14.0579</v>
      </c>
      <c r="M135" s="172">
        <v>12.4648</v>
      </c>
      <c r="N135" s="172">
        <v>11.583</v>
      </c>
      <c r="O135" s="172">
        <v>9.0027000000000008</v>
      </c>
      <c r="P135" s="172">
        <v>9.0351999999999997</v>
      </c>
      <c r="Q135" s="172">
        <v>9.2362000000000002</v>
      </c>
      <c r="R135" s="172">
        <v>11.147</v>
      </c>
    </row>
    <row r="136" spans="1:18" x14ac:dyDescent="0.3">
      <c r="A136" s="168" t="s">
        <v>575</v>
      </c>
      <c r="B136" s="168" t="s">
        <v>606</v>
      </c>
      <c r="C136" s="168">
        <v>125503</v>
      </c>
      <c r="D136" s="171">
        <v>44026</v>
      </c>
      <c r="E136" s="172">
        <v>2491.4290000000001</v>
      </c>
      <c r="F136" s="172">
        <v>-28.9069</v>
      </c>
      <c r="G136" s="172">
        <v>-2.6465000000000001</v>
      </c>
      <c r="H136" s="172">
        <v>25.097799999999999</v>
      </c>
      <c r="I136" s="172">
        <v>26.544799999999999</v>
      </c>
      <c r="J136" s="172">
        <v>27.8048</v>
      </c>
      <c r="K136" s="172">
        <v>25.4817</v>
      </c>
      <c r="L136" s="172">
        <v>14.984400000000001</v>
      </c>
      <c r="M136" s="172">
        <v>13.236700000000001</v>
      </c>
      <c r="N136" s="172">
        <v>12.102399999999999</v>
      </c>
      <c r="O136" s="172">
        <v>9.6745999999999999</v>
      </c>
      <c r="P136" s="172">
        <v>9.2586999999999993</v>
      </c>
      <c r="Q136" s="172">
        <v>9.3876000000000008</v>
      </c>
      <c r="R136" s="172">
        <v>11.0916</v>
      </c>
    </row>
    <row r="137" spans="1:18" x14ac:dyDescent="0.3">
      <c r="A137" s="168" t="s">
        <v>575</v>
      </c>
      <c r="B137" s="168" t="s">
        <v>607</v>
      </c>
      <c r="C137" s="168">
        <v>125498</v>
      </c>
      <c r="D137" s="171">
        <v>44026</v>
      </c>
      <c r="E137" s="172">
        <v>2398.9054999999998</v>
      </c>
      <c r="F137" s="172">
        <v>-29.381399999999999</v>
      </c>
      <c r="G137" s="172">
        <v>-3.1240999999999999</v>
      </c>
      <c r="H137" s="172">
        <v>24.620100000000001</v>
      </c>
      <c r="I137" s="172">
        <v>26.0656</v>
      </c>
      <c r="J137" s="172">
        <v>27.319600000000001</v>
      </c>
      <c r="K137" s="172">
        <v>24.976800000000001</v>
      </c>
      <c r="L137" s="172">
        <v>14.478199999999999</v>
      </c>
      <c r="M137" s="172">
        <v>12.7201</v>
      </c>
      <c r="N137" s="172">
        <v>11.576700000000001</v>
      </c>
      <c r="O137" s="172">
        <v>9.1379999999999999</v>
      </c>
      <c r="P137" s="172">
        <v>8.6906999999999996</v>
      </c>
      <c r="Q137" s="172">
        <v>8.4638000000000009</v>
      </c>
      <c r="R137" s="172">
        <v>10.560600000000001</v>
      </c>
    </row>
    <row r="138" spans="1:18" x14ac:dyDescent="0.3">
      <c r="A138" s="168" t="s">
        <v>575</v>
      </c>
      <c r="B138" s="168" t="s">
        <v>608</v>
      </c>
      <c r="C138" s="168">
        <v>100784</v>
      </c>
      <c r="D138" s="171">
        <v>44026</v>
      </c>
      <c r="E138" s="172">
        <v>32.967300000000002</v>
      </c>
      <c r="F138" s="172">
        <v>3.1002999999999998</v>
      </c>
      <c r="G138" s="172">
        <v>3.6274000000000002</v>
      </c>
      <c r="H138" s="172">
        <v>9.7135999999999996</v>
      </c>
      <c r="I138" s="172">
        <v>10.193899999999999</v>
      </c>
      <c r="J138" s="172">
        <v>11.7201</v>
      </c>
      <c r="K138" s="172">
        <v>14.9673</v>
      </c>
      <c r="L138" s="172">
        <v>10.2042</v>
      </c>
      <c r="M138" s="172">
        <v>9.5855999999999995</v>
      </c>
      <c r="N138" s="172">
        <v>9.9245999999999999</v>
      </c>
      <c r="O138" s="172">
        <v>7.7834000000000003</v>
      </c>
      <c r="P138" s="172">
        <v>7.8753000000000002</v>
      </c>
      <c r="Q138" s="172">
        <v>7.9745999999999997</v>
      </c>
      <c r="R138" s="172">
        <v>9.8058999999999994</v>
      </c>
    </row>
    <row r="139" spans="1:18" x14ac:dyDescent="0.3">
      <c r="A139" s="168" t="s">
        <v>575</v>
      </c>
      <c r="B139" s="168" t="s">
        <v>609</v>
      </c>
      <c r="C139" s="168">
        <v>119625</v>
      </c>
      <c r="D139" s="171">
        <v>44026</v>
      </c>
      <c r="E139" s="172">
        <v>33.191600000000001</v>
      </c>
      <c r="F139" s="172">
        <v>3.1892999999999998</v>
      </c>
      <c r="G139" s="172">
        <v>3.7679</v>
      </c>
      <c r="H139" s="172">
        <v>9.8528000000000002</v>
      </c>
      <c r="I139" s="172">
        <v>10.322699999999999</v>
      </c>
      <c r="J139" s="172">
        <v>11.8506</v>
      </c>
      <c r="K139" s="172">
        <v>15.109500000000001</v>
      </c>
      <c r="L139" s="172">
        <v>10.3454</v>
      </c>
      <c r="M139" s="172">
        <v>9.7274999999999991</v>
      </c>
      <c r="N139" s="172">
        <v>10.0694</v>
      </c>
      <c r="O139" s="172">
        <v>7.9086999999999996</v>
      </c>
      <c r="P139" s="172">
        <v>7.9634999999999998</v>
      </c>
      <c r="Q139" s="172">
        <v>8.3206000000000007</v>
      </c>
      <c r="R139" s="172">
        <v>9.9509000000000007</v>
      </c>
    </row>
    <row r="140" spans="1:18" x14ac:dyDescent="0.3">
      <c r="A140" s="168" t="s">
        <v>575</v>
      </c>
      <c r="B140" s="168" t="s">
        <v>610</v>
      </c>
      <c r="C140" s="168">
        <v>147636</v>
      </c>
      <c r="D140" s="171">
        <v>44026</v>
      </c>
      <c r="E140" s="172">
        <v>10.9504</v>
      </c>
      <c r="F140" s="172">
        <v>-19.988299999999999</v>
      </c>
      <c r="G140" s="172">
        <v>-0.91649999999999998</v>
      </c>
      <c r="H140" s="172">
        <v>22.668700000000001</v>
      </c>
      <c r="I140" s="172">
        <v>27.962399999999999</v>
      </c>
      <c r="J140" s="172">
        <v>31.0839</v>
      </c>
      <c r="K140" s="172">
        <v>27.345700000000001</v>
      </c>
      <c r="L140" s="172">
        <v>14.9739</v>
      </c>
      <c r="M140" s="172">
        <v>12.4129</v>
      </c>
      <c r="N140" s="172"/>
      <c r="O140" s="172"/>
      <c r="P140" s="172"/>
      <c r="Q140" s="172">
        <v>12.478300000000001</v>
      </c>
      <c r="R140" s="172"/>
    </row>
    <row r="141" spans="1:18" x14ac:dyDescent="0.3">
      <c r="A141" s="168" t="s">
        <v>575</v>
      </c>
      <c r="B141" s="168" t="s">
        <v>611</v>
      </c>
      <c r="C141" s="168">
        <v>147635</v>
      </c>
      <c r="D141" s="171">
        <v>44026</v>
      </c>
      <c r="E141" s="172">
        <v>10.9047</v>
      </c>
      <c r="F141" s="172">
        <v>-20.071999999999999</v>
      </c>
      <c r="G141" s="172">
        <v>-1.4222999999999999</v>
      </c>
      <c r="H141" s="172">
        <v>22.1372</v>
      </c>
      <c r="I141" s="172">
        <v>27.519100000000002</v>
      </c>
      <c r="J141" s="172">
        <v>30.5778</v>
      </c>
      <c r="K141" s="172">
        <v>26.812100000000001</v>
      </c>
      <c r="L141" s="172">
        <v>14.3718</v>
      </c>
      <c r="M141" s="172">
        <v>11.816700000000001</v>
      </c>
      <c r="N141" s="172"/>
      <c r="O141" s="172"/>
      <c r="P141" s="172"/>
      <c r="Q141" s="172">
        <v>11.878299999999999</v>
      </c>
      <c r="R141" s="172"/>
    </row>
    <row r="142" spans="1:18" x14ac:dyDescent="0.3">
      <c r="A142" s="168" t="s">
        <v>575</v>
      </c>
      <c r="B142" s="168" t="s">
        <v>612</v>
      </c>
      <c r="C142" s="168">
        <v>126940</v>
      </c>
      <c r="D142" s="171">
        <v>44026</v>
      </c>
      <c r="E142" s="172">
        <v>15.847300000000001</v>
      </c>
      <c r="F142" s="172">
        <v>-10.361599999999999</v>
      </c>
      <c r="G142" s="172">
        <v>-2.7054999999999998</v>
      </c>
      <c r="H142" s="172">
        <v>15.974</v>
      </c>
      <c r="I142" s="172">
        <v>14.6082</v>
      </c>
      <c r="J142" s="172">
        <v>17.013200000000001</v>
      </c>
      <c r="K142" s="172">
        <v>19.758800000000001</v>
      </c>
      <c r="L142" s="172">
        <v>12.5459</v>
      </c>
      <c r="M142" s="172">
        <v>10.926299999999999</v>
      </c>
      <c r="N142" s="172">
        <v>8.1815999999999995</v>
      </c>
      <c r="O142" s="172">
        <v>4.9282000000000004</v>
      </c>
      <c r="P142" s="172">
        <v>6.8681999999999999</v>
      </c>
      <c r="Q142" s="172">
        <v>7.4032</v>
      </c>
      <c r="R142" s="172">
        <v>4.6214000000000004</v>
      </c>
    </row>
    <row r="143" spans="1:18" x14ac:dyDescent="0.3">
      <c r="A143" s="168" t="s">
        <v>575</v>
      </c>
      <c r="B143" s="168" t="s">
        <v>613</v>
      </c>
      <c r="C143" s="168">
        <v>126939</v>
      </c>
      <c r="D143" s="171">
        <v>44026</v>
      </c>
      <c r="E143" s="172">
        <v>15.748699999999999</v>
      </c>
      <c r="F143" s="172">
        <v>-10.426500000000001</v>
      </c>
      <c r="G143" s="172">
        <v>-2.7223999999999999</v>
      </c>
      <c r="H143" s="172">
        <v>15.974399999999999</v>
      </c>
      <c r="I143" s="172">
        <v>14.583</v>
      </c>
      <c r="J143" s="172">
        <v>16.964700000000001</v>
      </c>
      <c r="K143" s="172">
        <v>19.6999</v>
      </c>
      <c r="L143" s="172">
        <v>12.4841</v>
      </c>
      <c r="M143" s="172">
        <v>10.8627</v>
      </c>
      <c r="N143" s="172">
        <v>8.1144999999999996</v>
      </c>
      <c r="O143" s="172">
        <v>4.8398000000000003</v>
      </c>
      <c r="P143" s="172">
        <v>6.7782999999999998</v>
      </c>
      <c r="Q143" s="172">
        <v>7.2992999999999997</v>
      </c>
      <c r="R143" s="172">
        <v>4.5335000000000001</v>
      </c>
    </row>
    <row r="144" spans="1:18" x14ac:dyDescent="0.3">
      <c r="A144" s="173" t="s">
        <v>27</v>
      </c>
      <c r="B144" s="168"/>
      <c r="C144" s="168"/>
      <c r="D144" s="168"/>
      <c r="E144" s="168"/>
      <c r="F144" s="174">
        <v>-23.641186842105267</v>
      </c>
      <c r="G144" s="174">
        <v>-2.5757710526315796</v>
      </c>
      <c r="H144" s="174">
        <v>20.425465789473687</v>
      </c>
      <c r="I144" s="174">
        <v>22.895936842105264</v>
      </c>
      <c r="J144" s="174">
        <v>23.21583157894737</v>
      </c>
      <c r="K144" s="174">
        <v>22.936513157894741</v>
      </c>
      <c r="L144" s="174">
        <v>13.771178947368421</v>
      </c>
      <c r="M144" s="174">
        <v>12.068000000000003</v>
      </c>
      <c r="N144" s="174">
        <v>11.224802777777779</v>
      </c>
      <c r="O144" s="174">
        <v>8.7489705882352968</v>
      </c>
      <c r="P144" s="174">
        <v>8.7779441176470563</v>
      </c>
      <c r="Q144" s="174">
        <v>8.8698736842105301</v>
      </c>
      <c r="R144" s="174">
        <v>10.685291176470587</v>
      </c>
    </row>
    <row r="145" spans="1:18" x14ac:dyDescent="0.3">
      <c r="A145" s="173" t="s">
        <v>409</v>
      </c>
      <c r="B145" s="168"/>
      <c r="C145" s="168"/>
      <c r="D145" s="168"/>
      <c r="E145" s="168"/>
      <c r="F145" s="174">
        <v>-22.3781</v>
      </c>
      <c r="G145" s="174">
        <v>-3.3011999999999997</v>
      </c>
      <c r="H145" s="174">
        <v>17.377099999999999</v>
      </c>
      <c r="I145" s="174">
        <v>20.889199999999999</v>
      </c>
      <c r="J145" s="174">
        <v>23.812000000000001</v>
      </c>
      <c r="K145" s="174">
        <v>23.112749999999998</v>
      </c>
      <c r="L145" s="174">
        <v>14.1066</v>
      </c>
      <c r="M145" s="174">
        <v>12.355350000000001</v>
      </c>
      <c r="N145" s="174">
        <v>11.57985</v>
      </c>
      <c r="O145" s="174">
        <v>8.9628999999999994</v>
      </c>
      <c r="P145" s="174">
        <v>8.9259500000000003</v>
      </c>
      <c r="Q145" s="174">
        <v>8.9371000000000009</v>
      </c>
      <c r="R145" s="174">
        <v>10.93975</v>
      </c>
    </row>
    <row r="146" spans="1:18" x14ac:dyDescent="0.3">
      <c r="A146" s="116"/>
      <c r="B146" s="116"/>
      <c r="C146" s="116"/>
      <c r="D146" s="118"/>
      <c r="E146" s="119"/>
      <c r="F146" s="119"/>
      <c r="G146" s="119"/>
      <c r="H146" s="119"/>
      <c r="I146" s="119"/>
      <c r="J146" s="119"/>
      <c r="K146" s="119"/>
      <c r="L146" s="119"/>
      <c r="M146" s="119"/>
      <c r="N146" s="119"/>
      <c r="O146" s="119"/>
      <c r="P146" s="119"/>
      <c r="Q146" s="119"/>
      <c r="R146" s="119"/>
    </row>
    <row r="147" spans="1:18" x14ac:dyDescent="0.3">
      <c r="A147" s="170" t="s">
        <v>614</v>
      </c>
      <c r="B147" s="170"/>
      <c r="C147" s="170"/>
      <c r="D147" s="170"/>
      <c r="E147" s="170"/>
      <c r="F147" s="170"/>
      <c r="G147" s="170"/>
      <c r="H147" s="170"/>
      <c r="I147" s="170"/>
      <c r="J147" s="170"/>
      <c r="K147" s="170"/>
      <c r="L147" s="170"/>
      <c r="M147" s="170"/>
      <c r="N147" s="170"/>
      <c r="O147" s="170"/>
      <c r="P147" s="170"/>
      <c r="Q147" s="170"/>
      <c r="R147" s="170"/>
    </row>
    <row r="148" spans="1:18" x14ac:dyDescent="0.3">
      <c r="A148" s="168" t="s">
        <v>615</v>
      </c>
      <c r="B148" s="168" t="s">
        <v>616</v>
      </c>
      <c r="C148" s="168">
        <v>105460</v>
      </c>
      <c r="D148" s="171">
        <v>44026</v>
      </c>
      <c r="E148" s="172">
        <v>45.97</v>
      </c>
      <c r="F148" s="172">
        <v>-1.246</v>
      </c>
      <c r="G148" s="172">
        <v>-0.86260000000000003</v>
      </c>
      <c r="H148" s="172">
        <v>-1.3519000000000001</v>
      </c>
      <c r="I148" s="172">
        <v>2.4287000000000001</v>
      </c>
      <c r="J148" s="172">
        <v>5.9705000000000004</v>
      </c>
      <c r="K148" s="172">
        <v>18.816199999999998</v>
      </c>
      <c r="L148" s="172">
        <v>-8.6809999999999992</v>
      </c>
      <c r="M148" s="172">
        <v>-0.152</v>
      </c>
      <c r="N148" s="172">
        <v>-2.1499000000000001</v>
      </c>
      <c r="O148" s="172">
        <v>4.0788000000000002</v>
      </c>
      <c r="P148" s="172">
        <v>7.7419000000000002</v>
      </c>
      <c r="Q148" s="172">
        <v>12.183299999999999</v>
      </c>
      <c r="R148" s="172">
        <v>-0.84599999999999997</v>
      </c>
    </row>
    <row r="149" spans="1:18" x14ac:dyDescent="0.3">
      <c r="A149" s="168" t="s">
        <v>615</v>
      </c>
      <c r="B149" s="168" t="s">
        <v>617</v>
      </c>
      <c r="C149" s="168">
        <v>120348</v>
      </c>
      <c r="D149" s="171">
        <v>44026</v>
      </c>
      <c r="E149" s="172">
        <v>50.73</v>
      </c>
      <c r="F149" s="172">
        <v>-1.2265999999999999</v>
      </c>
      <c r="G149" s="172">
        <v>-0.84050000000000002</v>
      </c>
      <c r="H149" s="172">
        <v>-1.3227</v>
      </c>
      <c r="I149" s="172">
        <v>2.4641000000000002</v>
      </c>
      <c r="J149" s="172">
        <v>6.0853000000000002</v>
      </c>
      <c r="K149" s="172">
        <v>19.168399999999998</v>
      </c>
      <c r="L149" s="172">
        <v>-8.1644000000000005</v>
      </c>
      <c r="M149" s="172">
        <v>0.67469999999999997</v>
      </c>
      <c r="N149" s="172">
        <v>-1.0725</v>
      </c>
      <c r="O149" s="172">
        <v>5.3994</v>
      </c>
      <c r="P149" s="172">
        <v>9.2363999999999997</v>
      </c>
      <c r="Q149" s="172">
        <v>15.1844</v>
      </c>
      <c r="R149" s="172">
        <v>0.27639999999999998</v>
      </c>
    </row>
    <row r="150" spans="1:18" x14ac:dyDescent="0.3">
      <c r="A150" s="168" t="s">
        <v>615</v>
      </c>
      <c r="B150" s="168" t="s">
        <v>618</v>
      </c>
      <c r="C150" s="168">
        <v>103040</v>
      </c>
      <c r="D150" s="171">
        <v>44026</v>
      </c>
      <c r="E150" s="172">
        <v>48.648000000000003</v>
      </c>
      <c r="F150" s="172">
        <v>-1.2845</v>
      </c>
      <c r="G150" s="172">
        <v>-0.90239999999999998</v>
      </c>
      <c r="H150" s="172">
        <v>-1.6317999999999999</v>
      </c>
      <c r="I150" s="172">
        <v>2.5139999999999998</v>
      </c>
      <c r="J150" s="172">
        <v>6.3902000000000001</v>
      </c>
      <c r="K150" s="172">
        <v>17.666399999999999</v>
      </c>
      <c r="L150" s="172">
        <v>-13.563800000000001</v>
      </c>
      <c r="M150" s="172">
        <v>-6.4480000000000004</v>
      </c>
      <c r="N150" s="172">
        <v>-6.2008000000000001</v>
      </c>
      <c r="O150" s="172">
        <v>3.3875999999999999</v>
      </c>
      <c r="P150" s="172">
        <v>6.1287000000000003</v>
      </c>
      <c r="Q150" s="172">
        <v>11.1424</v>
      </c>
      <c r="R150" s="172">
        <v>-2.3363</v>
      </c>
    </row>
    <row r="151" spans="1:18" x14ac:dyDescent="0.3">
      <c r="A151" s="168" t="s">
        <v>615</v>
      </c>
      <c r="B151" s="168" t="s">
        <v>619</v>
      </c>
      <c r="C151" s="168">
        <v>119769</v>
      </c>
      <c r="D151" s="171">
        <v>44026</v>
      </c>
      <c r="E151" s="172">
        <v>53.62</v>
      </c>
      <c r="F151" s="172">
        <v>-1.2796000000000001</v>
      </c>
      <c r="G151" s="172">
        <v>-0.88539999999999996</v>
      </c>
      <c r="H151" s="172">
        <v>-1.6056999999999999</v>
      </c>
      <c r="I151" s="172">
        <v>2.569</v>
      </c>
      <c r="J151" s="172">
        <v>6.5178000000000003</v>
      </c>
      <c r="K151" s="172">
        <v>18.069299999999998</v>
      </c>
      <c r="L151" s="172">
        <v>-12.9941</v>
      </c>
      <c r="M151" s="172">
        <v>-5.5121000000000002</v>
      </c>
      <c r="N151" s="172">
        <v>-4.8868999999999998</v>
      </c>
      <c r="O151" s="172">
        <v>4.8207000000000004</v>
      </c>
      <c r="P151" s="172">
        <v>7.7336999999999998</v>
      </c>
      <c r="Q151" s="172">
        <v>11.606199999999999</v>
      </c>
      <c r="R151" s="172">
        <v>-1.0047999999999999</v>
      </c>
    </row>
    <row r="152" spans="1:18" x14ac:dyDescent="0.3">
      <c r="A152" s="168" t="s">
        <v>615</v>
      </c>
      <c r="B152" s="168" t="s">
        <v>620</v>
      </c>
      <c r="C152" s="168">
        <v>119724</v>
      </c>
      <c r="D152" s="171">
        <v>44026</v>
      </c>
      <c r="E152" s="172">
        <v>28.791600634809299</v>
      </c>
      <c r="F152" s="172">
        <v>-1.4307000000000001</v>
      </c>
      <c r="G152" s="172">
        <v>-0.89380000000000004</v>
      </c>
      <c r="H152" s="172">
        <v>-1.6041000000000001</v>
      </c>
      <c r="I152" s="172">
        <v>2.71</v>
      </c>
      <c r="J152" s="172">
        <v>7.2686999999999999</v>
      </c>
      <c r="K152" s="172">
        <v>17.675699999999999</v>
      </c>
      <c r="L152" s="172">
        <v>-11.613200000000001</v>
      </c>
      <c r="M152" s="172">
        <v>-3.5516000000000001</v>
      </c>
      <c r="N152" s="172">
        <v>-10.094200000000001</v>
      </c>
      <c r="O152" s="172">
        <v>-4.4024000000000001</v>
      </c>
      <c r="P152" s="172">
        <v>1.9564999999999999</v>
      </c>
      <c r="Q152" s="172">
        <v>7.0084</v>
      </c>
      <c r="R152" s="172">
        <v>-6.7163000000000004</v>
      </c>
    </row>
    <row r="153" spans="1:18" x14ac:dyDescent="0.3">
      <c r="A153" s="168" t="s">
        <v>615</v>
      </c>
      <c r="B153" s="168" t="s">
        <v>621</v>
      </c>
      <c r="C153" s="168">
        <v>100915</v>
      </c>
      <c r="D153" s="171">
        <v>44026</v>
      </c>
      <c r="E153" s="172">
        <v>239.18524780575501</v>
      </c>
      <c r="F153" s="172">
        <v>-1.4322999999999999</v>
      </c>
      <c r="G153" s="172">
        <v>-0.9</v>
      </c>
      <c r="H153" s="172">
        <v>-1.6147</v>
      </c>
      <c r="I153" s="172">
        <v>2.6911</v>
      </c>
      <c r="J153" s="172">
        <v>7.2168999999999999</v>
      </c>
      <c r="K153" s="172">
        <v>17.499600000000001</v>
      </c>
      <c r="L153" s="172">
        <v>-11.8531</v>
      </c>
      <c r="M153" s="172">
        <v>-3.9630000000000001</v>
      </c>
      <c r="N153" s="172">
        <v>-10.6142</v>
      </c>
      <c r="O153" s="172">
        <v>-5.0175999999999998</v>
      </c>
      <c r="P153" s="172">
        <v>1.2916000000000001</v>
      </c>
      <c r="Q153" s="172">
        <v>16.285599999999999</v>
      </c>
      <c r="R153" s="172">
        <v>-7.2866</v>
      </c>
    </row>
    <row r="154" spans="1:18" x14ac:dyDescent="0.3">
      <c r="A154" s="173" t="s">
        <v>27</v>
      </c>
      <c r="B154" s="168"/>
      <c r="C154" s="168"/>
      <c r="D154" s="168"/>
      <c r="E154" s="168"/>
      <c r="F154" s="174">
        <v>-1.3166166666666665</v>
      </c>
      <c r="G154" s="174">
        <v>-0.88078333333333336</v>
      </c>
      <c r="H154" s="174">
        <v>-1.5218166666666668</v>
      </c>
      <c r="I154" s="174">
        <v>2.562816666666667</v>
      </c>
      <c r="J154" s="174">
        <v>6.5749000000000004</v>
      </c>
      <c r="K154" s="174">
        <v>18.149266666666666</v>
      </c>
      <c r="L154" s="174">
        <v>-11.144933333333334</v>
      </c>
      <c r="M154" s="174">
        <v>-3.158666666666667</v>
      </c>
      <c r="N154" s="174">
        <v>-5.8364166666666675</v>
      </c>
      <c r="O154" s="174">
        <v>1.3777500000000005</v>
      </c>
      <c r="P154" s="174">
        <v>5.6814666666666662</v>
      </c>
      <c r="Q154" s="174">
        <v>12.235050000000001</v>
      </c>
      <c r="R154" s="174">
        <v>-2.9856000000000003</v>
      </c>
    </row>
    <row r="155" spans="1:18" x14ac:dyDescent="0.3">
      <c r="A155" s="173" t="s">
        <v>409</v>
      </c>
      <c r="B155" s="168"/>
      <c r="C155" s="168"/>
      <c r="D155" s="168"/>
      <c r="E155" s="168"/>
      <c r="F155" s="174">
        <v>-1.2820499999999999</v>
      </c>
      <c r="G155" s="174">
        <v>-0.88959999999999995</v>
      </c>
      <c r="H155" s="174">
        <v>-1.6049</v>
      </c>
      <c r="I155" s="174">
        <v>2.5415000000000001</v>
      </c>
      <c r="J155" s="174">
        <v>6.4540000000000006</v>
      </c>
      <c r="K155" s="174">
        <v>17.872499999999999</v>
      </c>
      <c r="L155" s="174">
        <v>-11.73315</v>
      </c>
      <c r="M155" s="174">
        <v>-3.7572999999999999</v>
      </c>
      <c r="N155" s="174">
        <v>-5.5438499999999999</v>
      </c>
      <c r="O155" s="174">
        <v>3.7332000000000001</v>
      </c>
      <c r="P155" s="174">
        <v>6.9312000000000005</v>
      </c>
      <c r="Q155" s="174">
        <v>11.894749999999998</v>
      </c>
      <c r="R155" s="174">
        <v>-1.67055</v>
      </c>
    </row>
    <row r="156" spans="1:18" x14ac:dyDescent="0.3">
      <c r="A156" s="116"/>
      <c r="B156" s="116"/>
      <c r="C156" s="116"/>
      <c r="D156" s="118"/>
      <c r="E156" s="119"/>
      <c r="F156" s="119"/>
      <c r="G156" s="119"/>
      <c r="H156" s="119"/>
      <c r="I156" s="119"/>
      <c r="J156" s="119"/>
      <c r="K156" s="119"/>
      <c r="L156" s="119"/>
      <c r="M156" s="119"/>
      <c r="N156" s="119"/>
      <c r="O156" s="119"/>
      <c r="P156" s="119"/>
      <c r="Q156" s="119"/>
      <c r="R156" s="119"/>
    </row>
    <row r="157" spans="1:18" x14ac:dyDescent="0.3">
      <c r="A157" s="170" t="s">
        <v>622</v>
      </c>
      <c r="B157" s="170"/>
      <c r="C157" s="170"/>
      <c r="D157" s="170"/>
      <c r="E157" s="170"/>
      <c r="F157" s="170"/>
      <c r="G157" s="170"/>
      <c r="H157" s="170"/>
      <c r="I157" s="170"/>
      <c r="J157" s="170"/>
      <c r="K157" s="170"/>
      <c r="L157" s="170"/>
      <c r="M157" s="170"/>
      <c r="N157" s="170"/>
      <c r="O157" s="170"/>
      <c r="P157" s="170"/>
      <c r="Q157" s="170"/>
      <c r="R157" s="170"/>
    </row>
    <row r="158" spans="1:18" x14ac:dyDescent="0.3">
      <c r="A158" s="168" t="s">
        <v>623</v>
      </c>
      <c r="B158" s="168" t="s">
        <v>624</v>
      </c>
      <c r="C158" s="168">
        <v>103178</v>
      </c>
      <c r="D158" s="171">
        <v>44026</v>
      </c>
      <c r="E158" s="172">
        <v>82.946899999999999</v>
      </c>
      <c r="F158" s="172">
        <v>-15.746700000000001</v>
      </c>
      <c r="G158" s="172">
        <v>1.1662999999999999</v>
      </c>
      <c r="H158" s="172">
        <v>19.8203</v>
      </c>
      <c r="I158" s="172">
        <v>25.8933</v>
      </c>
      <c r="J158" s="172">
        <v>27.7029</v>
      </c>
      <c r="K158" s="172">
        <v>26.053000000000001</v>
      </c>
      <c r="L158" s="172">
        <v>16.0425</v>
      </c>
      <c r="M158" s="172">
        <v>13.361499999999999</v>
      </c>
      <c r="N158" s="172">
        <v>12.1561</v>
      </c>
      <c r="O158" s="172">
        <v>9.1029</v>
      </c>
      <c r="P158" s="172">
        <v>9.1751000000000005</v>
      </c>
      <c r="Q158" s="172">
        <v>9.4704999999999995</v>
      </c>
      <c r="R158" s="172">
        <v>11.126899999999999</v>
      </c>
    </row>
    <row r="159" spans="1:18" x14ac:dyDescent="0.3">
      <c r="A159" s="168" t="s">
        <v>623</v>
      </c>
      <c r="B159" s="168" t="s">
        <v>625</v>
      </c>
      <c r="C159" s="168">
        <v>119533</v>
      </c>
      <c r="D159" s="171">
        <v>44026</v>
      </c>
      <c r="E159" s="172">
        <v>83.656099999999995</v>
      </c>
      <c r="F159" s="172">
        <v>-15.613200000000001</v>
      </c>
      <c r="G159" s="172">
        <v>1.3090999999999999</v>
      </c>
      <c r="H159" s="172">
        <v>19.965699999999998</v>
      </c>
      <c r="I159" s="172">
        <v>26.1707</v>
      </c>
      <c r="J159" s="172">
        <v>27.9115</v>
      </c>
      <c r="K159" s="172">
        <v>26.233499999999999</v>
      </c>
      <c r="L159" s="172">
        <v>16.214200000000002</v>
      </c>
      <c r="M159" s="172">
        <v>13.5222</v>
      </c>
      <c r="N159" s="172">
        <v>12.3126</v>
      </c>
      <c r="O159" s="172">
        <v>9.2432999999999996</v>
      </c>
      <c r="P159" s="172">
        <v>9.3031000000000006</v>
      </c>
      <c r="Q159" s="172">
        <v>9.3946000000000005</v>
      </c>
      <c r="R159" s="172">
        <v>11.269</v>
      </c>
    </row>
    <row r="160" spans="1:18" x14ac:dyDescent="0.3">
      <c r="A160" s="168" t="s">
        <v>623</v>
      </c>
      <c r="B160" s="168" t="s">
        <v>626</v>
      </c>
      <c r="C160" s="168">
        <v>141588</v>
      </c>
      <c r="D160" s="171">
        <v>44026</v>
      </c>
      <c r="E160" s="172">
        <v>13.0129</v>
      </c>
      <c r="F160" s="172">
        <v>-21.3049</v>
      </c>
      <c r="G160" s="172">
        <v>7.9307999999999996</v>
      </c>
      <c r="H160" s="172">
        <v>29.294599999999999</v>
      </c>
      <c r="I160" s="172">
        <v>30.587599999999998</v>
      </c>
      <c r="J160" s="172">
        <v>32.156399999999998</v>
      </c>
      <c r="K160" s="172">
        <v>25.110900000000001</v>
      </c>
      <c r="L160" s="172">
        <v>16.011299999999999</v>
      </c>
      <c r="M160" s="172">
        <v>13.843400000000001</v>
      </c>
      <c r="N160" s="172">
        <v>13.224299999999999</v>
      </c>
      <c r="O160" s="172">
        <v>9.1578999999999997</v>
      </c>
      <c r="P160" s="172"/>
      <c r="Q160" s="172">
        <v>9.1578999999999997</v>
      </c>
      <c r="R160" s="172">
        <v>9.8602000000000007</v>
      </c>
    </row>
    <row r="161" spans="1:18" x14ac:dyDescent="0.3">
      <c r="A161" s="168" t="s">
        <v>623</v>
      </c>
      <c r="B161" s="168" t="s">
        <v>627</v>
      </c>
      <c r="C161" s="168">
        <v>141593</v>
      </c>
      <c r="D161" s="171">
        <v>44026</v>
      </c>
      <c r="E161" s="172">
        <v>12.6975</v>
      </c>
      <c r="F161" s="172">
        <v>-22.120899999999999</v>
      </c>
      <c r="G161" s="172">
        <v>7.1200999999999999</v>
      </c>
      <c r="H161" s="172">
        <v>28.531500000000001</v>
      </c>
      <c r="I161" s="172">
        <v>29.801300000000001</v>
      </c>
      <c r="J161" s="172">
        <v>31.3733</v>
      </c>
      <c r="K161" s="172">
        <v>24.298999999999999</v>
      </c>
      <c r="L161" s="172">
        <v>15.182399999999999</v>
      </c>
      <c r="M161" s="172">
        <v>12.9992</v>
      </c>
      <c r="N161" s="172">
        <v>12.3592</v>
      </c>
      <c r="O161" s="172">
        <v>8.2704000000000004</v>
      </c>
      <c r="P161" s="172"/>
      <c r="Q161" s="172">
        <v>8.2704000000000004</v>
      </c>
      <c r="R161" s="172">
        <v>9.0054999999999996</v>
      </c>
    </row>
    <row r="162" spans="1:18" x14ac:dyDescent="0.3">
      <c r="A162" s="168" t="s">
        <v>623</v>
      </c>
      <c r="B162" s="168" t="s">
        <v>628</v>
      </c>
      <c r="C162" s="168">
        <v>117951</v>
      </c>
      <c r="D162" s="171">
        <v>44026</v>
      </c>
      <c r="E162" s="172">
        <v>21.1249</v>
      </c>
      <c r="F162" s="172">
        <v>-26.244</v>
      </c>
      <c r="G162" s="172">
        <v>-1.9001999999999999</v>
      </c>
      <c r="H162" s="172">
        <v>17.4102</v>
      </c>
      <c r="I162" s="172">
        <v>24.001100000000001</v>
      </c>
      <c r="J162" s="172">
        <v>23.9194</v>
      </c>
      <c r="K162" s="172">
        <v>22.1114</v>
      </c>
      <c r="L162" s="172">
        <v>12.7979</v>
      </c>
      <c r="M162" s="172">
        <v>12.1326</v>
      </c>
      <c r="N162" s="172">
        <v>11.036199999999999</v>
      </c>
      <c r="O162" s="172">
        <v>5.0765000000000002</v>
      </c>
      <c r="P162" s="172">
        <v>6.6889000000000003</v>
      </c>
      <c r="Q162" s="172">
        <v>6.6078999999999999</v>
      </c>
      <c r="R162" s="172">
        <v>5.5182000000000002</v>
      </c>
    </row>
    <row r="163" spans="1:18" x14ac:dyDescent="0.3">
      <c r="A163" s="168" t="s">
        <v>623</v>
      </c>
      <c r="B163" s="168" t="s">
        <v>629</v>
      </c>
      <c r="C163" s="168">
        <v>119984</v>
      </c>
      <c r="D163" s="171">
        <v>44026</v>
      </c>
      <c r="E163" s="172">
        <v>21.975200000000001</v>
      </c>
      <c r="F163" s="172">
        <v>-25.726800000000001</v>
      </c>
      <c r="G163" s="172">
        <v>-1.4945999999999999</v>
      </c>
      <c r="H163" s="172">
        <v>17.856999999999999</v>
      </c>
      <c r="I163" s="172">
        <v>24.453600000000002</v>
      </c>
      <c r="J163" s="172">
        <v>24.3706</v>
      </c>
      <c r="K163" s="172">
        <v>22.550799999999999</v>
      </c>
      <c r="L163" s="172">
        <v>13.179600000000001</v>
      </c>
      <c r="M163" s="172">
        <v>12.5184</v>
      </c>
      <c r="N163" s="172">
        <v>11.4528</v>
      </c>
      <c r="O163" s="172">
        <v>5.5202</v>
      </c>
      <c r="P163" s="172">
        <v>7.3067000000000002</v>
      </c>
      <c r="Q163" s="172">
        <v>7.8647</v>
      </c>
      <c r="R163" s="172">
        <v>5.9238999999999997</v>
      </c>
    </row>
    <row r="164" spans="1:18" x14ac:dyDescent="0.3">
      <c r="A164" s="168" t="s">
        <v>623</v>
      </c>
      <c r="B164" s="168" t="s">
        <v>630</v>
      </c>
      <c r="C164" s="168">
        <v>126685</v>
      </c>
      <c r="D164" s="171">
        <v>44026</v>
      </c>
      <c r="E164" s="172">
        <v>17.564399999999999</v>
      </c>
      <c r="F164" s="172">
        <v>-31.9742</v>
      </c>
      <c r="G164" s="172">
        <v>-3.1680000000000001</v>
      </c>
      <c r="H164" s="172">
        <v>22.869499999999999</v>
      </c>
      <c r="I164" s="172">
        <v>23.967700000000001</v>
      </c>
      <c r="J164" s="172">
        <v>22.582799999999999</v>
      </c>
      <c r="K164" s="172">
        <v>21.6829</v>
      </c>
      <c r="L164" s="172">
        <v>14.1762</v>
      </c>
      <c r="M164" s="172">
        <v>12.045199999999999</v>
      </c>
      <c r="N164" s="172">
        <v>11.2018</v>
      </c>
      <c r="O164" s="172">
        <v>8.4727999999999994</v>
      </c>
      <c r="P164" s="172">
        <v>8.7375000000000007</v>
      </c>
      <c r="Q164" s="172">
        <v>9.1471999999999998</v>
      </c>
      <c r="R164" s="172">
        <v>10.689</v>
      </c>
    </row>
    <row r="165" spans="1:18" x14ac:dyDescent="0.3">
      <c r="A165" s="168" t="s">
        <v>623</v>
      </c>
      <c r="B165" s="168" t="s">
        <v>631</v>
      </c>
      <c r="C165" s="168">
        <v>126687</v>
      </c>
      <c r="D165" s="171">
        <v>44026</v>
      </c>
      <c r="E165" s="172">
        <v>16.921399999999998</v>
      </c>
      <c r="F165" s="172">
        <v>-32.542099999999998</v>
      </c>
      <c r="G165" s="172">
        <v>-3.8271000000000002</v>
      </c>
      <c r="H165" s="172">
        <v>22.1571</v>
      </c>
      <c r="I165" s="172">
        <v>23.254999999999999</v>
      </c>
      <c r="J165" s="172">
        <v>21.853100000000001</v>
      </c>
      <c r="K165" s="172">
        <v>20.9389</v>
      </c>
      <c r="L165" s="172">
        <v>13.441599999999999</v>
      </c>
      <c r="M165" s="172">
        <v>11.2819</v>
      </c>
      <c r="N165" s="172">
        <v>10.416399999999999</v>
      </c>
      <c r="O165" s="172">
        <v>7.7084000000000001</v>
      </c>
      <c r="P165" s="172">
        <v>7.984</v>
      </c>
      <c r="Q165" s="172">
        <v>8.5165000000000006</v>
      </c>
      <c r="R165" s="172">
        <v>9.8923000000000005</v>
      </c>
    </row>
    <row r="166" spans="1:18" x14ac:dyDescent="0.3">
      <c r="A166" s="168" t="s">
        <v>623</v>
      </c>
      <c r="B166" s="168" t="s">
        <v>632</v>
      </c>
      <c r="C166" s="168">
        <v>144646</v>
      </c>
      <c r="D166" s="171">
        <v>44026</v>
      </c>
      <c r="E166" s="172">
        <v>12.367599999999999</v>
      </c>
      <c r="F166" s="172">
        <v>-12.9809</v>
      </c>
      <c r="G166" s="172">
        <v>-9.2870000000000008</v>
      </c>
      <c r="H166" s="172">
        <v>0.63249999999999995</v>
      </c>
      <c r="I166" s="172">
        <v>12.263</v>
      </c>
      <c r="J166" s="172">
        <v>19.0822</v>
      </c>
      <c r="K166" s="172">
        <v>20.012699999999999</v>
      </c>
      <c r="L166" s="172">
        <v>12.759600000000001</v>
      </c>
      <c r="M166" s="172">
        <v>11.6153</v>
      </c>
      <c r="N166" s="172">
        <v>11.6462</v>
      </c>
      <c r="O166" s="172"/>
      <c r="P166" s="172"/>
      <c r="Q166" s="172">
        <v>12.215</v>
      </c>
      <c r="R166" s="172"/>
    </row>
    <row r="167" spans="1:18" x14ac:dyDescent="0.3">
      <c r="A167" s="168" t="s">
        <v>623</v>
      </c>
      <c r="B167" s="168" t="s">
        <v>633</v>
      </c>
      <c r="C167" s="168">
        <v>144644</v>
      </c>
      <c r="D167" s="171">
        <v>44026</v>
      </c>
      <c r="E167" s="172">
        <v>12.3096</v>
      </c>
      <c r="F167" s="172">
        <v>-13.3384</v>
      </c>
      <c r="G167" s="172">
        <v>-9.5526</v>
      </c>
      <c r="H167" s="172">
        <v>0.38129999999999997</v>
      </c>
      <c r="I167" s="172">
        <v>12.000400000000001</v>
      </c>
      <c r="J167" s="172">
        <v>18.828800000000001</v>
      </c>
      <c r="K167" s="172">
        <v>19.738499999999998</v>
      </c>
      <c r="L167" s="172">
        <v>12.477399999999999</v>
      </c>
      <c r="M167" s="172">
        <v>11.33</v>
      </c>
      <c r="N167" s="172">
        <v>11.357200000000001</v>
      </c>
      <c r="O167" s="172"/>
      <c r="P167" s="172"/>
      <c r="Q167" s="172">
        <v>11.9292</v>
      </c>
      <c r="R167" s="172"/>
    </row>
    <row r="168" spans="1:18" x14ac:dyDescent="0.3">
      <c r="A168" s="168" t="s">
        <v>623</v>
      </c>
      <c r="B168" s="168" t="s">
        <v>634</v>
      </c>
      <c r="C168" s="168">
        <v>140333</v>
      </c>
      <c r="D168" s="171">
        <v>44026</v>
      </c>
      <c r="E168" s="172">
        <v>14.361700000000001</v>
      </c>
      <c r="F168" s="172">
        <v>41.218499999999999</v>
      </c>
      <c r="G168" s="172">
        <v>16.294499999999999</v>
      </c>
      <c r="H168" s="172">
        <v>17.522300000000001</v>
      </c>
      <c r="I168" s="172">
        <v>20.5839</v>
      </c>
      <c r="J168" s="172">
        <v>20.651499999999999</v>
      </c>
      <c r="K168" s="172">
        <v>23.1496</v>
      </c>
      <c r="L168" s="172">
        <v>15.7621</v>
      </c>
      <c r="M168" s="172">
        <v>12.737500000000001</v>
      </c>
      <c r="N168" s="172">
        <v>10.9526</v>
      </c>
      <c r="O168" s="172">
        <v>3.2128999999999999</v>
      </c>
      <c r="P168" s="172">
        <v>5.4701000000000004</v>
      </c>
      <c r="Q168" s="172">
        <v>6.4241999999999999</v>
      </c>
      <c r="R168" s="172">
        <v>2.5386000000000002</v>
      </c>
    </row>
    <row r="169" spans="1:18" x14ac:dyDescent="0.3">
      <c r="A169" s="168" t="s">
        <v>623</v>
      </c>
      <c r="B169" s="168" t="s">
        <v>635</v>
      </c>
      <c r="C169" s="168">
        <v>140336</v>
      </c>
      <c r="D169" s="171">
        <v>44026</v>
      </c>
      <c r="E169" s="172">
        <v>13.9625</v>
      </c>
      <c r="F169" s="172">
        <v>40.826300000000003</v>
      </c>
      <c r="G169" s="172">
        <v>15.9086</v>
      </c>
      <c r="H169" s="172">
        <v>17.122699999999998</v>
      </c>
      <c r="I169" s="172">
        <v>20.1907</v>
      </c>
      <c r="J169" s="172">
        <v>20.253499999999999</v>
      </c>
      <c r="K169" s="172">
        <v>22.7302</v>
      </c>
      <c r="L169" s="172">
        <v>15.3283</v>
      </c>
      <c r="M169" s="172">
        <v>12.300700000000001</v>
      </c>
      <c r="N169" s="172">
        <v>10.509399999999999</v>
      </c>
      <c r="O169" s="172">
        <v>2.6985000000000001</v>
      </c>
      <c r="P169" s="172">
        <v>4.9404000000000003</v>
      </c>
      <c r="Q169" s="172">
        <v>5.9009</v>
      </c>
      <c r="R169" s="172">
        <v>2.0272000000000001</v>
      </c>
    </row>
    <row r="170" spans="1:18" x14ac:dyDescent="0.3">
      <c r="A170" s="168" t="s">
        <v>623</v>
      </c>
      <c r="B170" s="168" t="s">
        <v>636</v>
      </c>
      <c r="C170" s="168">
        <v>100528</v>
      </c>
      <c r="D170" s="171">
        <v>44026</v>
      </c>
      <c r="E170" s="172">
        <v>73.879499999999993</v>
      </c>
      <c r="F170" s="172">
        <v>-15.3584</v>
      </c>
      <c r="G170" s="172">
        <v>-23.566800000000001</v>
      </c>
      <c r="H170" s="172">
        <v>4.726</v>
      </c>
      <c r="I170" s="172">
        <v>16.8887</v>
      </c>
      <c r="J170" s="172">
        <v>23.402000000000001</v>
      </c>
      <c r="K170" s="172">
        <v>16.378299999999999</v>
      </c>
      <c r="L170" s="172">
        <v>8.8309999999999995</v>
      </c>
      <c r="M170" s="172">
        <v>9.57</v>
      </c>
      <c r="N170" s="172">
        <v>8.2802000000000007</v>
      </c>
      <c r="O170" s="172">
        <v>8.0329999999999995</v>
      </c>
      <c r="P170" s="172">
        <v>8.4364000000000008</v>
      </c>
      <c r="Q170" s="172">
        <v>9.0538000000000007</v>
      </c>
      <c r="R170" s="172">
        <v>9.2817000000000007</v>
      </c>
    </row>
    <row r="171" spans="1:18" x14ac:dyDescent="0.3">
      <c r="A171" s="168" t="s">
        <v>623</v>
      </c>
      <c r="B171" s="168" t="s">
        <v>637</v>
      </c>
      <c r="C171" s="168">
        <v>118569</v>
      </c>
      <c r="D171" s="171">
        <v>44026</v>
      </c>
      <c r="E171" s="172">
        <v>77.865399999999994</v>
      </c>
      <c r="F171" s="172">
        <v>-14.806699999999999</v>
      </c>
      <c r="G171" s="172">
        <v>-23.0047</v>
      </c>
      <c r="H171" s="172">
        <v>5.2888999999999999</v>
      </c>
      <c r="I171" s="172">
        <v>17.453399999999998</v>
      </c>
      <c r="J171" s="172">
        <v>23.9876</v>
      </c>
      <c r="K171" s="172">
        <v>16.994499999999999</v>
      </c>
      <c r="L171" s="172">
        <v>9.4362999999999992</v>
      </c>
      <c r="M171" s="172">
        <v>10.189299999999999</v>
      </c>
      <c r="N171" s="172">
        <v>8.9022000000000006</v>
      </c>
      <c r="O171" s="172">
        <v>8.6637000000000004</v>
      </c>
      <c r="P171" s="172">
        <v>9.1059999999999999</v>
      </c>
      <c r="Q171" s="172">
        <v>9.6390999999999991</v>
      </c>
      <c r="R171" s="172">
        <v>9.9009999999999998</v>
      </c>
    </row>
    <row r="172" spans="1:18" x14ac:dyDescent="0.3">
      <c r="A172" s="168" t="s">
        <v>623</v>
      </c>
      <c r="B172" s="168" t="s">
        <v>638</v>
      </c>
      <c r="C172" s="168">
        <v>148001</v>
      </c>
      <c r="D172" s="171">
        <v>44026</v>
      </c>
      <c r="E172" s="172">
        <v>34.907699999999998</v>
      </c>
      <c r="F172" s="172">
        <v>0</v>
      </c>
      <c r="G172" s="172">
        <v>0</v>
      </c>
      <c r="H172" s="172"/>
      <c r="I172" s="172"/>
      <c r="J172" s="172"/>
      <c r="K172" s="172"/>
      <c r="L172" s="172"/>
      <c r="M172" s="172"/>
      <c r="N172" s="172"/>
      <c r="O172" s="172"/>
      <c r="P172" s="172"/>
      <c r="Q172" s="172">
        <v>0</v>
      </c>
      <c r="R172" s="172"/>
    </row>
    <row r="173" spans="1:18" x14ac:dyDescent="0.3">
      <c r="A173" s="168" t="s">
        <v>623</v>
      </c>
      <c r="B173" s="168" t="s">
        <v>639</v>
      </c>
      <c r="C173" s="168">
        <v>113070</v>
      </c>
      <c r="D173" s="171">
        <v>44026</v>
      </c>
      <c r="E173" s="172">
        <v>24.18</v>
      </c>
      <c r="F173" s="172">
        <v>-27.3017</v>
      </c>
      <c r="G173" s="172">
        <v>-0.45279999999999998</v>
      </c>
      <c r="H173" s="172">
        <v>27.161000000000001</v>
      </c>
      <c r="I173" s="172">
        <v>29.187200000000001</v>
      </c>
      <c r="J173" s="172">
        <v>29.554500000000001</v>
      </c>
      <c r="K173" s="172">
        <v>26.4969</v>
      </c>
      <c r="L173" s="172">
        <v>16.658899999999999</v>
      </c>
      <c r="M173" s="172">
        <v>13.498200000000001</v>
      </c>
      <c r="N173" s="172">
        <v>12.094900000000001</v>
      </c>
      <c r="O173" s="172">
        <v>9.1289999999999996</v>
      </c>
      <c r="P173" s="172">
        <v>9.2310999999999996</v>
      </c>
      <c r="Q173" s="172">
        <v>9.1836000000000002</v>
      </c>
      <c r="R173" s="172">
        <v>11.4315</v>
      </c>
    </row>
    <row r="174" spans="1:18" x14ac:dyDescent="0.3">
      <c r="A174" s="168" t="s">
        <v>623</v>
      </c>
      <c r="B174" s="168" t="s">
        <v>640</v>
      </c>
      <c r="C174" s="168">
        <v>118987</v>
      </c>
      <c r="D174" s="171">
        <v>44026</v>
      </c>
      <c r="E174" s="172">
        <v>24.375</v>
      </c>
      <c r="F174" s="172">
        <v>-27.083500000000001</v>
      </c>
      <c r="G174" s="172">
        <v>-0.1497</v>
      </c>
      <c r="H174" s="172">
        <v>27.461400000000001</v>
      </c>
      <c r="I174" s="172">
        <v>29.497900000000001</v>
      </c>
      <c r="J174" s="172">
        <v>29.8489</v>
      </c>
      <c r="K174" s="172">
        <v>26.743200000000002</v>
      </c>
      <c r="L174" s="172">
        <v>16.873799999999999</v>
      </c>
      <c r="M174" s="172">
        <v>13.697699999999999</v>
      </c>
      <c r="N174" s="172">
        <v>12.289400000000001</v>
      </c>
      <c r="O174" s="172">
        <v>9.2736000000000001</v>
      </c>
      <c r="P174" s="172">
        <v>9.3561999999999994</v>
      </c>
      <c r="Q174" s="172">
        <v>9.3228000000000009</v>
      </c>
      <c r="R174" s="172">
        <v>11.575799999999999</v>
      </c>
    </row>
    <row r="175" spans="1:18" x14ac:dyDescent="0.3">
      <c r="A175" s="168" t="s">
        <v>623</v>
      </c>
      <c r="B175" s="168" t="s">
        <v>641</v>
      </c>
      <c r="C175" s="168">
        <v>111987</v>
      </c>
      <c r="D175" s="171">
        <v>44026</v>
      </c>
      <c r="E175" s="172">
        <v>21.936699999999998</v>
      </c>
      <c r="F175" s="172">
        <v>-17.960999999999999</v>
      </c>
      <c r="G175" s="172">
        <v>1.3729</v>
      </c>
      <c r="H175" s="172">
        <v>21.720500000000001</v>
      </c>
      <c r="I175" s="172">
        <v>26.472200000000001</v>
      </c>
      <c r="J175" s="172">
        <v>25.483899999999998</v>
      </c>
      <c r="K175" s="172">
        <v>23.378</v>
      </c>
      <c r="L175" s="172">
        <v>14.25</v>
      </c>
      <c r="M175" s="172">
        <v>12.4422</v>
      </c>
      <c r="N175" s="172">
        <v>11.5631</v>
      </c>
      <c r="O175" s="172">
        <v>8.5945999999999998</v>
      </c>
      <c r="P175" s="172">
        <v>8.7344000000000008</v>
      </c>
      <c r="Q175" s="172">
        <v>7.4508999999999999</v>
      </c>
      <c r="R175" s="172">
        <v>10.388400000000001</v>
      </c>
    </row>
    <row r="176" spans="1:18" x14ac:dyDescent="0.3">
      <c r="A176" s="168" t="s">
        <v>623</v>
      </c>
      <c r="B176" s="168" t="s">
        <v>642</v>
      </c>
      <c r="C176" s="168">
        <v>120692</v>
      </c>
      <c r="D176" s="171">
        <v>44026</v>
      </c>
      <c r="E176" s="172">
        <v>22.677499999999998</v>
      </c>
      <c r="F176" s="172">
        <v>-17.535399999999999</v>
      </c>
      <c r="G176" s="172">
        <v>1.6902999999999999</v>
      </c>
      <c r="H176" s="172">
        <v>22.051400000000001</v>
      </c>
      <c r="I176" s="172">
        <v>26.7835</v>
      </c>
      <c r="J176" s="172">
        <v>25.8</v>
      </c>
      <c r="K176" s="172">
        <v>23.7074</v>
      </c>
      <c r="L176" s="172">
        <v>14.581799999999999</v>
      </c>
      <c r="M176" s="172">
        <v>12.780900000000001</v>
      </c>
      <c r="N176" s="172">
        <v>11.9091</v>
      </c>
      <c r="O176" s="172">
        <v>8.9298999999999999</v>
      </c>
      <c r="P176" s="172">
        <v>9.0739000000000001</v>
      </c>
      <c r="Q176" s="172">
        <v>9.2995999999999999</v>
      </c>
      <c r="R176" s="172">
        <v>10.726699999999999</v>
      </c>
    </row>
    <row r="177" spans="1:18" x14ac:dyDescent="0.3">
      <c r="A177" s="168" t="s">
        <v>623</v>
      </c>
      <c r="B177" s="168" t="s">
        <v>643</v>
      </c>
      <c r="C177" s="168">
        <v>135916</v>
      </c>
      <c r="D177" s="171">
        <v>44026</v>
      </c>
      <c r="E177" s="172">
        <v>14.8224</v>
      </c>
      <c r="F177" s="172">
        <v>-11.0778</v>
      </c>
      <c r="G177" s="172">
        <v>6.0370999999999997</v>
      </c>
      <c r="H177" s="172">
        <v>28.082100000000001</v>
      </c>
      <c r="I177" s="172">
        <v>32.518500000000003</v>
      </c>
      <c r="J177" s="172">
        <v>33.6785</v>
      </c>
      <c r="K177" s="172">
        <v>29.1617</v>
      </c>
      <c r="L177" s="172">
        <v>16.9543</v>
      </c>
      <c r="M177" s="172">
        <v>13.519500000000001</v>
      </c>
      <c r="N177" s="172">
        <v>12.5063</v>
      </c>
      <c r="O177" s="172">
        <v>8.7940000000000005</v>
      </c>
      <c r="P177" s="172"/>
      <c r="Q177" s="172">
        <v>9.125</v>
      </c>
      <c r="R177" s="172">
        <v>10.678800000000001</v>
      </c>
    </row>
    <row r="178" spans="1:18" x14ac:dyDescent="0.3">
      <c r="A178" s="168" t="s">
        <v>623</v>
      </c>
      <c r="B178" s="168" t="s">
        <v>644</v>
      </c>
      <c r="C178" s="168">
        <v>135914</v>
      </c>
      <c r="D178" s="171">
        <v>44026</v>
      </c>
      <c r="E178" s="172">
        <v>14.616899999999999</v>
      </c>
      <c r="F178" s="172">
        <v>-11.4831</v>
      </c>
      <c r="G178" s="172">
        <v>5.6844999999999999</v>
      </c>
      <c r="H178" s="172">
        <v>27.793900000000001</v>
      </c>
      <c r="I178" s="172">
        <v>32.1952</v>
      </c>
      <c r="J178" s="172">
        <v>33.355499999999999</v>
      </c>
      <c r="K178" s="172">
        <v>28.829499999999999</v>
      </c>
      <c r="L178" s="172">
        <v>16.624300000000002</v>
      </c>
      <c r="M178" s="172">
        <v>13.185600000000001</v>
      </c>
      <c r="N178" s="172">
        <v>12.164099999999999</v>
      </c>
      <c r="O178" s="172">
        <v>8.4692000000000007</v>
      </c>
      <c r="P178" s="172"/>
      <c r="Q178" s="172">
        <v>8.7874999999999996</v>
      </c>
      <c r="R178" s="172">
        <v>10.3362</v>
      </c>
    </row>
    <row r="179" spans="1:18" x14ac:dyDescent="0.3">
      <c r="A179" s="168" t="s">
        <v>623</v>
      </c>
      <c r="B179" s="168" t="s">
        <v>645</v>
      </c>
      <c r="C179" s="168">
        <v>106177</v>
      </c>
      <c r="D179" s="171">
        <v>44026</v>
      </c>
      <c r="E179" s="172">
        <v>2404.3422999999998</v>
      </c>
      <c r="F179" s="172">
        <v>-18.461200000000002</v>
      </c>
      <c r="G179" s="172">
        <v>-3.7086999999999999</v>
      </c>
      <c r="H179" s="172">
        <v>11.266400000000001</v>
      </c>
      <c r="I179" s="172">
        <v>20.368500000000001</v>
      </c>
      <c r="J179" s="172">
        <v>23.6326</v>
      </c>
      <c r="K179" s="172">
        <v>21.409700000000001</v>
      </c>
      <c r="L179" s="172">
        <v>13.028499999999999</v>
      </c>
      <c r="M179" s="172">
        <v>11.6227</v>
      </c>
      <c r="N179" s="172">
        <v>11.6326</v>
      </c>
      <c r="O179" s="172">
        <v>6.7622999999999998</v>
      </c>
      <c r="P179" s="172">
        <v>8.0916999999999994</v>
      </c>
      <c r="Q179" s="172">
        <v>7.0041000000000002</v>
      </c>
      <c r="R179" s="172">
        <v>10.6143</v>
      </c>
    </row>
    <row r="180" spans="1:18" x14ac:dyDescent="0.3">
      <c r="A180" s="168" t="s">
        <v>623</v>
      </c>
      <c r="B180" s="168" t="s">
        <v>646</v>
      </c>
      <c r="C180" s="168">
        <v>120497</v>
      </c>
      <c r="D180" s="171">
        <v>44026</v>
      </c>
      <c r="E180" s="172">
        <v>2527.6862999999998</v>
      </c>
      <c r="F180" s="172">
        <v>-18.061399999999999</v>
      </c>
      <c r="G180" s="172">
        <v>-3.3085</v>
      </c>
      <c r="H180" s="172">
        <v>11.667400000000001</v>
      </c>
      <c r="I180" s="172">
        <v>20.771699999999999</v>
      </c>
      <c r="J180" s="172">
        <v>24.040800000000001</v>
      </c>
      <c r="K180" s="172">
        <v>21.831499999999998</v>
      </c>
      <c r="L180" s="172">
        <v>13.4543</v>
      </c>
      <c r="M180" s="172">
        <v>12.057399999999999</v>
      </c>
      <c r="N180" s="172">
        <v>12.074</v>
      </c>
      <c r="O180" s="172">
        <v>7.3592000000000004</v>
      </c>
      <c r="P180" s="172">
        <v>8.8145000000000007</v>
      </c>
      <c r="Q180" s="172">
        <v>8.3869000000000007</v>
      </c>
      <c r="R180" s="172">
        <v>11.1411</v>
      </c>
    </row>
    <row r="181" spans="1:18" x14ac:dyDescent="0.3">
      <c r="A181" s="168" t="s">
        <v>623</v>
      </c>
      <c r="B181" s="168" t="s">
        <v>647</v>
      </c>
      <c r="C181" s="168">
        <v>133782</v>
      </c>
      <c r="D181" s="171">
        <v>44026</v>
      </c>
      <c r="E181" s="172">
        <v>2807.5021000000002</v>
      </c>
      <c r="F181" s="172">
        <v>-14.105700000000001</v>
      </c>
      <c r="G181" s="172">
        <v>0.1547</v>
      </c>
      <c r="H181" s="172">
        <v>17.581299999999999</v>
      </c>
      <c r="I181" s="172">
        <v>21.8718</v>
      </c>
      <c r="J181" s="172">
        <v>23.104399999999998</v>
      </c>
      <c r="K181" s="172">
        <v>18.573799999999999</v>
      </c>
      <c r="L181" s="172">
        <v>11.948499999999999</v>
      </c>
      <c r="M181" s="172">
        <v>10.6645</v>
      </c>
      <c r="N181" s="172">
        <v>10.572699999999999</v>
      </c>
      <c r="O181" s="172">
        <v>8.6836000000000002</v>
      </c>
      <c r="P181" s="172">
        <v>8.6632999999999996</v>
      </c>
      <c r="Q181" s="172">
        <v>8.3840000000000003</v>
      </c>
      <c r="R181" s="172">
        <v>9.8536000000000001</v>
      </c>
    </row>
    <row r="182" spans="1:18" x14ac:dyDescent="0.3">
      <c r="A182" s="168" t="s">
        <v>623</v>
      </c>
      <c r="B182" s="168" t="s">
        <v>648</v>
      </c>
      <c r="C182" s="168">
        <v>133791</v>
      </c>
      <c r="D182" s="171">
        <v>44026</v>
      </c>
      <c r="E182" s="172">
        <v>2882.2267999999999</v>
      </c>
      <c r="F182" s="172">
        <v>-13.8148</v>
      </c>
      <c r="G182" s="172">
        <v>0.44479999999999997</v>
      </c>
      <c r="H182" s="172">
        <v>17.872199999999999</v>
      </c>
      <c r="I182" s="172">
        <v>22.164300000000001</v>
      </c>
      <c r="J182" s="172">
        <v>23.400400000000001</v>
      </c>
      <c r="K182" s="172">
        <v>18.877700000000001</v>
      </c>
      <c r="L182" s="172">
        <v>12.2567</v>
      </c>
      <c r="M182" s="172">
        <v>10.9771</v>
      </c>
      <c r="N182" s="172">
        <v>10.887499999999999</v>
      </c>
      <c r="O182" s="172">
        <v>8.9969999999999999</v>
      </c>
      <c r="P182" s="172">
        <v>8.9414999999999996</v>
      </c>
      <c r="Q182" s="172">
        <v>9.1463999999999999</v>
      </c>
      <c r="R182" s="172">
        <v>10.163600000000001</v>
      </c>
    </row>
    <row r="183" spans="1:18" x14ac:dyDescent="0.3">
      <c r="A183" s="168" t="s">
        <v>623</v>
      </c>
      <c r="B183" s="168" t="s">
        <v>649</v>
      </c>
      <c r="C183" s="168">
        <v>119844</v>
      </c>
      <c r="D183" s="171">
        <v>44026</v>
      </c>
      <c r="E183" s="172">
        <v>58.634099999999997</v>
      </c>
      <c r="F183" s="172">
        <v>-54.139699999999998</v>
      </c>
      <c r="G183" s="172">
        <v>-2.3494000000000002</v>
      </c>
      <c r="H183" s="172">
        <v>45.046100000000003</v>
      </c>
      <c r="I183" s="172">
        <v>38.465299999999999</v>
      </c>
      <c r="J183" s="172">
        <v>29.2027</v>
      </c>
      <c r="K183" s="172">
        <v>36.213200000000001</v>
      </c>
      <c r="L183" s="172">
        <v>20.610199999999999</v>
      </c>
      <c r="M183" s="172">
        <v>17.1144</v>
      </c>
      <c r="N183" s="172">
        <v>13.512499999999999</v>
      </c>
      <c r="O183" s="172">
        <v>10.2622</v>
      </c>
      <c r="P183" s="172">
        <v>9.6645000000000003</v>
      </c>
      <c r="Q183" s="172">
        <v>8.9769000000000005</v>
      </c>
      <c r="R183" s="172">
        <v>13.9123</v>
      </c>
    </row>
    <row r="184" spans="1:18" x14ac:dyDescent="0.3">
      <c r="A184" s="168" t="s">
        <v>623</v>
      </c>
      <c r="B184" s="168" t="s">
        <v>650</v>
      </c>
      <c r="C184" s="168">
        <v>112410</v>
      </c>
      <c r="D184" s="171">
        <v>44026</v>
      </c>
      <c r="E184" s="172">
        <v>55.982300000000002</v>
      </c>
      <c r="F184" s="172">
        <v>-54.490200000000002</v>
      </c>
      <c r="G184" s="172">
        <v>-2.6724000000000001</v>
      </c>
      <c r="H184" s="172">
        <v>44.715600000000002</v>
      </c>
      <c r="I184" s="172">
        <v>38.1372</v>
      </c>
      <c r="J184" s="172">
        <v>28.8749</v>
      </c>
      <c r="K184" s="172">
        <v>35.864100000000001</v>
      </c>
      <c r="L184" s="172">
        <v>20.257999999999999</v>
      </c>
      <c r="M184" s="172">
        <v>16.7544</v>
      </c>
      <c r="N184" s="172">
        <v>13.148300000000001</v>
      </c>
      <c r="O184" s="172">
        <v>9.9383999999999997</v>
      </c>
      <c r="P184" s="172">
        <v>9.0129000000000001</v>
      </c>
      <c r="Q184" s="172">
        <v>7.6711999999999998</v>
      </c>
      <c r="R184" s="172">
        <v>13.5626</v>
      </c>
    </row>
    <row r="185" spans="1:18" x14ac:dyDescent="0.3">
      <c r="A185" s="168" t="s">
        <v>623</v>
      </c>
      <c r="B185" s="168" t="s">
        <v>651</v>
      </c>
      <c r="C185" s="168">
        <v>100856</v>
      </c>
      <c r="D185" s="171">
        <v>44026</v>
      </c>
      <c r="E185" s="172">
        <v>43.476799999999997</v>
      </c>
      <c r="F185" s="172">
        <v>-4.1971999999999996</v>
      </c>
      <c r="G185" s="172">
        <v>7.1836000000000002</v>
      </c>
      <c r="H185" s="172">
        <v>20.468599999999999</v>
      </c>
      <c r="I185" s="172">
        <v>24.417000000000002</v>
      </c>
      <c r="J185" s="172">
        <v>19.2102</v>
      </c>
      <c r="K185" s="172">
        <v>13.4793</v>
      </c>
      <c r="L185" s="172">
        <v>10.341100000000001</v>
      </c>
      <c r="M185" s="172">
        <v>9.4263999999999992</v>
      </c>
      <c r="N185" s="172">
        <v>9.3366000000000007</v>
      </c>
      <c r="O185" s="172">
        <v>7.6275000000000004</v>
      </c>
      <c r="P185" s="172">
        <v>7.9679000000000002</v>
      </c>
      <c r="Q185" s="172">
        <v>7.6871999999999998</v>
      </c>
      <c r="R185" s="172">
        <v>8.4232999999999993</v>
      </c>
    </row>
    <row r="186" spans="1:18" x14ac:dyDescent="0.3">
      <c r="A186" s="168" t="s">
        <v>623</v>
      </c>
      <c r="B186" s="168" t="s">
        <v>652</v>
      </c>
      <c r="C186" s="168">
        <v>118814</v>
      </c>
      <c r="D186" s="171">
        <v>44026</v>
      </c>
      <c r="E186" s="172">
        <v>44.793799999999997</v>
      </c>
      <c r="F186" s="172">
        <v>-3.7479</v>
      </c>
      <c r="G186" s="172">
        <v>7.6048</v>
      </c>
      <c r="H186" s="172">
        <v>20.8734</v>
      </c>
      <c r="I186" s="172">
        <v>24.824999999999999</v>
      </c>
      <c r="J186" s="172">
        <v>19.618099999999998</v>
      </c>
      <c r="K186" s="172">
        <v>13.892799999999999</v>
      </c>
      <c r="L186" s="172">
        <v>10.760400000000001</v>
      </c>
      <c r="M186" s="172">
        <v>9.8534000000000006</v>
      </c>
      <c r="N186" s="172">
        <v>9.7736000000000001</v>
      </c>
      <c r="O186" s="172">
        <v>8.0420999999999996</v>
      </c>
      <c r="P186" s="172">
        <v>8.4286999999999992</v>
      </c>
      <c r="Q186" s="172">
        <v>8.7080000000000002</v>
      </c>
      <c r="R186" s="172">
        <v>8.8567999999999998</v>
      </c>
    </row>
    <row r="187" spans="1:18" x14ac:dyDescent="0.3">
      <c r="A187" s="168" t="s">
        <v>623</v>
      </c>
      <c r="B187" s="168" t="s">
        <v>653</v>
      </c>
      <c r="C187" s="168">
        <v>138318</v>
      </c>
      <c r="D187" s="171">
        <v>44026</v>
      </c>
      <c r="E187" s="172">
        <v>32.663600000000002</v>
      </c>
      <c r="F187" s="172">
        <v>-27.022300000000001</v>
      </c>
      <c r="G187" s="172">
        <v>-1.3128</v>
      </c>
      <c r="H187" s="172">
        <v>20.031199999999998</v>
      </c>
      <c r="I187" s="172">
        <v>23.809699999999999</v>
      </c>
      <c r="J187" s="172">
        <v>22.585000000000001</v>
      </c>
      <c r="K187" s="172">
        <v>21.6188</v>
      </c>
      <c r="L187" s="172">
        <v>12.2935</v>
      </c>
      <c r="M187" s="172">
        <v>11.092000000000001</v>
      </c>
      <c r="N187" s="172">
        <v>10.021800000000001</v>
      </c>
      <c r="O187" s="172">
        <v>7.0133999999999999</v>
      </c>
      <c r="P187" s="172">
        <v>7.2927999999999997</v>
      </c>
      <c r="Q187" s="172">
        <v>7.0121000000000002</v>
      </c>
      <c r="R187" s="172">
        <v>9.0111000000000008</v>
      </c>
    </row>
    <row r="188" spans="1:18" x14ac:dyDescent="0.3">
      <c r="A188" s="168" t="s">
        <v>623</v>
      </c>
      <c r="B188" s="168" t="s">
        <v>654</v>
      </c>
      <c r="C188" s="168">
        <v>138330</v>
      </c>
      <c r="D188" s="171">
        <v>44026</v>
      </c>
      <c r="E188" s="172">
        <v>35.1235</v>
      </c>
      <c r="F188" s="172">
        <v>-26.168800000000001</v>
      </c>
      <c r="G188" s="172">
        <v>-0.51959999999999995</v>
      </c>
      <c r="H188" s="172">
        <v>20.8371</v>
      </c>
      <c r="I188" s="172">
        <v>24.5989</v>
      </c>
      <c r="J188" s="172">
        <v>23.3873</v>
      </c>
      <c r="K188" s="172">
        <v>22.442900000000002</v>
      </c>
      <c r="L188" s="172">
        <v>13.1557</v>
      </c>
      <c r="M188" s="172">
        <v>11.9872</v>
      </c>
      <c r="N188" s="172">
        <v>10.892200000000001</v>
      </c>
      <c r="O188" s="172">
        <v>8.1266999999999996</v>
      </c>
      <c r="P188" s="172">
        <v>8.3500999999999994</v>
      </c>
      <c r="Q188" s="172">
        <v>8.4021000000000008</v>
      </c>
      <c r="R188" s="172">
        <v>10.010300000000001</v>
      </c>
    </row>
    <row r="189" spans="1:18" x14ac:dyDescent="0.3">
      <c r="A189" s="168" t="s">
        <v>623</v>
      </c>
      <c r="B189" s="168" t="s">
        <v>655</v>
      </c>
      <c r="C189" s="168">
        <v>146215</v>
      </c>
      <c r="D189" s="171">
        <v>44026</v>
      </c>
      <c r="E189" s="172">
        <v>11.891</v>
      </c>
      <c r="F189" s="172">
        <v>-27.9115</v>
      </c>
      <c r="G189" s="172">
        <v>-2.4550000000000001</v>
      </c>
      <c r="H189" s="172">
        <v>16.9374</v>
      </c>
      <c r="I189" s="172">
        <v>24.298400000000001</v>
      </c>
      <c r="J189" s="172">
        <v>25.307099999999998</v>
      </c>
      <c r="K189" s="172">
        <v>24.560099999999998</v>
      </c>
      <c r="L189" s="172">
        <v>15.353400000000001</v>
      </c>
      <c r="M189" s="172">
        <v>13.1425</v>
      </c>
      <c r="N189" s="172">
        <v>12.5924</v>
      </c>
      <c r="O189" s="172"/>
      <c r="P189" s="172"/>
      <c r="Q189" s="172">
        <v>12.6936</v>
      </c>
      <c r="R189" s="172"/>
    </row>
    <row r="190" spans="1:18" x14ac:dyDescent="0.3">
      <c r="A190" s="168" t="s">
        <v>623</v>
      </c>
      <c r="B190" s="168" t="s">
        <v>656</v>
      </c>
      <c r="C190" s="168">
        <v>146207</v>
      </c>
      <c r="D190" s="171">
        <v>44026</v>
      </c>
      <c r="E190" s="172">
        <v>11.8034</v>
      </c>
      <c r="F190" s="172">
        <v>-28.427299999999999</v>
      </c>
      <c r="G190" s="172">
        <v>-2.9367999999999999</v>
      </c>
      <c r="H190" s="172">
        <v>16.396599999999999</v>
      </c>
      <c r="I190" s="172">
        <v>23.783000000000001</v>
      </c>
      <c r="J190" s="172">
        <v>24.782499999999999</v>
      </c>
      <c r="K190" s="172">
        <v>24.019100000000002</v>
      </c>
      <c r="L190" s="172">
        <v>14.809900000000001</v>
      </c>
      <c r="M190" s="172">
        <v>12.590999999999999</v>
      </c>
      <c r="N190" s="172">
        <v>12.0283</v>
      </c>
      <c r="O190" s="172"/>
      <c r="P190" s="172"/>
      <c r="Q190" s="172">
        <v>12.120100000000001</v>
      </c>
      <c r="R190" s="172"/>
    </row>
    <row r="191" spans="1:18" x14ac:dyDescent="0.3">
      <c r="A191" s="168" t="s">
        <v>623</v>
      </c>
      <c r="B191" s="168" t="s">
        <v>657</v>
      </c>
      <c r="C191" s="168">
        <v>100789</v>
      </c>
      <c r="D191" s="171">
        <v>44026</v>
      </c>
      <c r="E191" s="172">
        <v>30.3125</v>
      </c>
      <c r="F191" s="172">
        <v>-25.509599999999999</v>
      </c>
      <c r="G191" s="172">
        <v>-4.6936999999999998</v>
      </c>
      <c r="H191" s="172">
        <v>13.331</v>
      </c>
      <c r="I191" s="172">
        <v>21.698499999999999</v>
      </c>
      <c r="J191" s="172">
        <v>24.931899999999999</v>
      </c>
      <c r="K191" s="172">
        <v>23.680800000000001</v>
      </c>
      <c r="L191" s="172">
        <v>14.956200000000001</v>
      </c>
      <c r="M191" s="172">
        <v>13.005599999999999</v>
      </c>
      <c r="N191" s="172">
        <v>12.791399999999999</v>
      </c>
      <c r="O191" s="172">
        <v>8.4263999999999992</v>
      </c>
      <c r="P191" s="172">
        <v>9.1312999999999995</v>
      </c>
      <c r="Q191" s="172">
        <v>7.3930999999999996</v>
      </c>
      <c r="R191" s="172">
        <v>11.731199999999999</v>
      </c>
    </row>
    <row r="192" spans="1:18" x14ac:dyDescent="0.3">
      <c r="A192" s="168" t="s">
        <v>623</v>
      </c>
      <c r="B192" s="168" t="s">
        <v>658</v>
      </c>
      <c r="C192" s="168">
        <v>119621</v>
      </c>
      <c r="D192" s="171">
        <v>44026</v>
      </c>
      <c r="E192" s="172">
        <v>30.9817</v>
      </c>
      <c r="F192" s="172">
        <v>-25.194299999999998</v>
      </c>
      <c r="G192" s="172">
        <v>-4.4451999999999998</v>
      </c>
      <c r="H192" s="172">
        <v>13.566700000000001</v>
      </c>
      <c r="I192" s="172">
        <v>21.944600000000001</v>
      </c>
      <c r="J192" s="172">
        <v>25.173500000000001</v>
      </c>
      <c r="K192" s="172">
        <v>23.9054</v>
      </c>
      <c r="L192" s="172">
        <v>15.1669</v>
      </c>
      <c r="M192" s="172">
        <v>13.232200000000001</v>
      </c>
      <c r="N192" s="172">
        <v>13.0313</v>
      </c>
      <c r="O192" s="172">
        <v>8.8294999999999995</v>
      </c>
      <c r="P192" s="172">
        <v>9.5365000000000002</v>
      </c>
      <c r="Q192" s="172">
        <v>8.7159999999999993</v>
      </c>
      <c r="R192" s="172">
        <v>12.0283</v>
      </c>
    </row>
    <row r="193" spans="1:18" x14ac:dyDescent="0.3">
      <c r="A193" s="168" t="s">
        <v>623</v>
      </c>
      <c r="B193" s="168" t="s">
        <v>659</v>
      </c>
      <c r="C193" s="168">
        <v>147389</v>
      </c>
      <c r="D193" s="171">
        <v>44026</v>
      </c>
      <c r="E193" s="172">
        <v>206.0343</v>
      </c>
      <c r="F193" s="172">
        <v>0</v>
      </c>
      <c r="G193" s="172">
        <v>0</v>
      </c>
      <c r="H193" s="172">
        <v>-92.949200000000005</v>
      </c>
      <c r="I193" s="172">
        <v>-330.4529</v>
      </c>
      <c r="J193" s="172">
        <v>-144.57320000000001</v>
      </c>
      <c r="K193" s="172">
        <v>-50.286299999999997</v>
      </c>
      <c r="L193" s="172">
        <v>-25.419499999999999</v>
      </c>
      <c r="M193" s="172">
        <v>-16.884499999999999</v>
      </c>
      <c r="N193" s="172">
        <v>-18.694400000000002</v>
      </c>
      <c r="O193" s="172"/>
      <c r="P193" s="172"/>
      <c r="Q193" s="172">
        <v>-17.187200000000001</v>
      </c>
      <c r="R193" s="172"/>
    </row>
    <row r="194" spans="1:18" x14ac:dyDescent="0.3">
      <c r="A194" s="168" t="s">
        <v>623</v>
      </c>
      <c r="B194" s="168" t="s">
        <v>660</v>
      </c>
      <c r="C194" s="168">
        <v>147392</v>
      </c>
      <c r="D194" s="171">
        <v>44026</v>
      </c>
      <c r="E194" s="172">
        <v>197.63759999999999</v>
      </c>
      <c r="F194" s="172">
        <v>0</v>
      </c>
      <c r="G194" s="172">
        <v>0</v>
      </c>
      <c r="H194" s="172">
        <v>-92.949100000000001</v>
      </c>
      <c r="I194" s="172">
        <v>-330.45240000000001</v>
      </c>
      <c r="J194" s="172">
        <v>-144.5729</v>
      </c>
      <c r="K194" s="172">
        <v>-50.286200000000001</v>
      </c>
      <c r="L194" s="172">
        <v>-25.4194</v>
      </c>
      <c r="M194" s="172">
        <v>-16.884399999999999</v>
      </c>
      <c r="N194" s="172">
        <v>-18.694400000000002</v>
      </c>
      <c r="O194" s="172"/>
      <c r="P194" s="172"/>
      <c r="Q194" s="172">
        <v>-17.187200000000001</v>
      </c>
      <c r="R194" s="172"/>
    </row>
    <row r="195" spans="1:18" x14ac:dyDescent="0.3">
      <c r="A195" s="168" t="s">
        <v>623</v>
      </c>
      <c r="B195" s="168" t="s">
        <v>661</v>
      </c>
      <c r="C195" s="168">
        <v>143241</v>
      </c>
      <c r="D195" s="171">
        <v>44026</v>
      </c>
      <c r="E195" s="172">
        <v>11.8127</v>
      </c>
      <c r="F195" s="172">
        <v>-35.499200000000002</v>
      </c>
      <c r="G195" s="172">
        <v>-0.6179</v>
      </c>
      <c r="H195" s="172">
        <v>28.761399999999998</v>
      </c>
      <c r="I195" s="172">
        <v>31.9026</v>
      </c>
      <c r="J195" s="172">
        <v>32.228700000000003</v>
      </c>
      <c r="K195" s="172">
        <v>26.7057</v>
      </c>
      <c r="L195" s="172">
        <v>15.2073</v>
      </c>
      <c r="M195" s="172">
        <v>13.142899999999999</v>
      </c>
      <c r="N195" s="172">
        <v>13.318199999999999</v>
      </c>
      <c r="O195" s="172"/>
      <c r="P195" s="172"/>
      <c r="Q195" s="172">
        <v>8.0967000000000002</v>
      </c>
      <c r="R195" s="172">
        <v>8.0091000000000001</v>
      </c>
    </row>
    <row r="196" spans="1:18" x14ac:dyDescent="0.3">
      <c r="A196" s="168" t="s">
        <v>623</v>
      </c>
      <c r="B196" s="168" t="s">
        <v>662</v>
      </c>
      <c r="C196" s="168">
        <v>143239</v>
      </c>
      <c r="D196" s="171">
        <v>44026</v>
      </c>
      <c r="E196" s="172">
        <v>11.7247</v>
      </c>
      <c r="F196" s="172">
        <v>-35.454700000000003</v>
      </c>
      <c r="G196" s="172">
        <v>-0.7782</v>
      </c>
      <c r="H196" s="172">
        <v>28.573799999999999</v>
      </c>
      <c r="I196" s="172">
        <v>31.7121</v>
      </c>
      <c r="J196" s="172">
        <v>32.045499999999997</v>
      </c>
      <c r="K196" s="172">
        <v>26.337900000000001</v>
      </c>
      <c r="L196" s="172">
        <v>14.936400000000001</v>
      </c>
      <c r="M196" s="172">
        <v>12.777699999999999</v>
      </c>
      <c r="N196" s="172">
        <v>12.8977</v>
      </c>
      <c r="O196" s="172"/>
      <c r="P196" s="172"/>
      <c r="Q196" s="172">
        <v>7.7195999999999998</v>
      </c>
      <c r="R196" s="172">
        <v>7.6443000000000003</v>
      </c>
    </row>
    <row r="197" spans="1:18" x14ac:dyDescent="0.3">
      <c r="A197" s="168" t="s">
        <v>623</v>
      </c>
      <c r="B197" s="168" t="s">
        <v>663</v>
      </c>
      <c r="C197" s="168">
        <v>144339</v>
      </c>
      <c r="D197" s="171">
        <v>44026</v>
      </c>
      <c r="E197" s="172">
        <v>12.4099</v>
      </c>
      <c r="F197" s="172">
        <v>-32.618099999999998</v>
      </c>
      <c r="G197" s="172">
        <v>0.14710000000000001</v>
      </c>
      <c r="H197" s="172">
        <v>23.381900000000002</v>
      </c>
      <c r="I197" s="172">
        <v>26.913900000000002</v>
      </c>
      <c r="J197" s="172">
        <v>26.618300000000001</v>
      </c>
      <c r="K197" s="172">
        <v>26.779900000000001</v>
      </c>
      <c r="L197" s="172">
        <v>15.5878</v>
      </c>
      <c r="M197" s="172">
        <v>13.3553</v>
      </c>
      <c r="N197" s="172">
        <v>12.5959</v>
      </c>
      <c r="O197" s="172"/>
      <c r="P197" s="172"/>
      <c r="Q197" s="172">
        <v>11.8093</v>
      </c>
      <c r="R197" s="172"/>
    </row>
    <row r="198" spans="1:18" x14ac:dyDescent="0.3">
      <c r="A198" s="168" t="s">
        <v>623</v>
      </c>
      <c r="B198" s="168" t="s">
        <v>664</v>
      </c>
      <c r="C198" s="168">
        <v>144345</v>
      </c>
      <c r="D198" s="171">
        <v>44026</v>
      </c>
      <c r="E198" s="172">
        <v>12.333600000000001</v>
      </c>
      <c r="F198" s="172">
        <v>-32.819800000000001</v>
      </c>
      <c r="G198" s="172">
        <v>-7.3999999999999996E-2</v>
      </c>
      <c r="H198" s="172">
        <v>23.1006</v>
      </c>
      <c r="I198" s="172">
        <v>26.650600000000001</v>
      </c>
      <c r="J198" s="172">
        <v>26.350999999999999</v>
      </c>
      <c r="K198" s="172">
        <v>26.498699999999999</v>
      </c>
      <c r="L198" s="172">
        <v>15.306800000000001</v>
      </c>
      <c r="M198" s="172">
        <v>13.068899999999999</v>
      </c>
      <c r="N198" s="172">
        <v>12.307600000000001</v>
      </c>
      <c r="O198" s="172"/>
      <c r="P198" s="172"/>
      <c r="Q198" s="172">
        <v>11.4534</v>
      </c>
      <c r="R198" s="172"/>
    </row>
    <row r="199" spans="1:18" x14ac:dyDescent="0.3">
      <c r="A199" s="173" t="s">
        <v>27</v>
      </c>
      <c r="B199" s="168"/>
      <c r="C199" s="168"/>
      <c r="D199" s="168"/>
      <c r="E199" s="168"/>
      <c r="F199" s="174">
        <v>-18.434112195121955</v>
      </c>
      <c r="G199" s="174">
        <v>-0.63967073170731703</v>
      </c>
      <c r="H199" s="174">
        <v>14.659007499999998</v>
      </c>
      <c r="I199" s="174">
        <v>7.2898175000000025</v>
      </c>
      <c r="J199" s="174">
        <v>17.028642499999997</v>
      </c>
      <c r="K199" s="174">
        <v>19.810494999999996</v>
      </c>
      <c r="L199" s="174">
        <v>12.404405000000001</v>
      </c>
      <c r="M199" s="174">
        <v>11.016699999999997</v>
      </c>
      <c r="N199" s="174">
        <v>10.108997499999997</v>
      </c>
      <c r="O199" s="174">
        <v>7.9473033333333349</v>
      </c>
      <c r="P199" s="174">
        <v>8.3630576923076934</v>
      </c>
      <c r="Q199" s="174">
        <v>7.4089658536585352</v>
      </c>
      <c r="R199" s="174">
        <v>9.5978999999999974</v>
      </c>
    </row>
    <row r="200" spans="1:18" x14ac:dyDescent="0.3">
      <c r="A200" s="173" t="s">
        <v>409</v>
      </c>
      <c r="B200" s="168"/>
      <c r="C200" s="168"/>
      <c r="D200" s="168"/>
      <c r="E200" s="168"/>
      <c r="F200" s="174">
        <v>-18.461200000000002</v>
      </c>
      <c r="G200" s="174">
        <v>-0.45279999999999998</v>
      </c>
      <c r="H200" s="174">
        <v>19.998449999999998</v>
      </c>
      <c r="I200" s="174">
        <v>24.357700000000001</v>
      </c>
      <c r="J200" s="174">
        <v>24.576549999999997</v>
      </c>
      <c r="K200" s="174">
        <v>23.2638</v>
      </c>
      <c r="L200" s="174">
        <v>14.69585</v>
      </c>
      <c r="M200" s="174">
        <v>12.5547</v>
      </c>
      <c r="N200" s="174">
        <v>11.777650000000001</v>
      </c>
      <c r="O200" s="174">
        <v>8.4710000000000001</v>
      </c>
      <c r="P200" s="174">
        <v>8.7359500000000008</v>
      </c>
      <c r="Q200" s="174">
        <v>8.7080000000000002</v>
      </c>
      <c r="R200" s="174">
        <v>10.086950000000002</v>
      </c>
    </row>
    <row r="201" spans="1:18" x14ac:dyDescent="0.3">
      <c r="A201" s="116"/>
      <c r="B201" s="116"/>
      <c r="C201" s="116"/>
      <c r="D201" s="118"/>
      <c r="E201" s="119"/>
      <c r="F201" s="119"/>
      <c r="G201" s="119"/>
      <c r="H201" s="119"/>
      <c r="I201" s="119"/>
      <c r="J201" s="119"/>
      <c r="K201" s="119"/>
      <c r="L201" s="119"/>
      <c r="M201" s="119"/>
      <c r="N201" s="119"/>
      <c r="O201" s="119"/>
      <c r="P201" s="119"/>
      <c r="Q201" s="119"/>
      <c r="R201" s="119"/>
    </row>
    <row r="202" spans="1:18" x14ac:dyDescent="0.3">
      <c r="A202" s="170" t="s">
        <v>665</v>
      </c>
      <c r="B202" s="170"/>
      <c r="C202" s="170"/>
      <c r="D202" s="170"/>
      <c r="E202" s="170"/>
      <c r="F202" s="170"/>
      <c r="G202" s="170"/>
      <c r="H202" s="170"/>
      <c r="I202" s="170"/>
      <c r="J202" s="170"/>
      <c r="K202" s="170"/>
      <c r="L202" s="170"/>
      <c r="M202" s="170"/>
      <c r="N202" s="170"/>
      <c r="O202" s="170"/>
      <c r="P202" s="170"/>
      <c r="Q202" s="170"/>
      <c r="R202" s="170"/>
    </row>
    <row r="203" spans="1:18" x14ac:dyDescent="0.3">
      <c r="A203" s="168" t="s">
        <v>666</v>
      </c>
      <c r="B203" s="168" t="s">
        <v>667</v>
      </c>
      <c r="C203" s="168">
        <v>134387</v>
      </c>
      <c r="D203" s="171">
        <v>44026</v>
      </c>
      <c r="E203" s="172">
        <v>15.0533</v>
      </c>
      <c r="F203" s="172">
        <v>26.934200000000001</v>
      </c>
      <c r="G203" s="172">
        <v>5.8837000000000002</v>
      </c>
      <c r="H203" s="172">
        <v>24.255600000000001</v>
      </c>
      <c r="I203" s="172">
        <v>38.043700000000001</v>
      </c>
      <c r="J203" s="172">
        <v>29.228300000000001</v>
      </c>
      <c r="K203" s="172">
        <v>15.1759</v>
      </c>
      <c r="L203" s="172">
        <v>8.3224999999999998</v>
      </c>
      <c r="M203" s="172">
        <v>3.4946000000000002</v>
      </c>
      <c r="N203" s="172">
        <v>3.9861</v>
      </c>
      <c r="O203" s="172">
        <v>5.9992000000000001</v>
      </c>
      <c r="P203" s="172">
        <v>8.0686</v>
      </c>
      <c r="Q203" s="172">
        <v>8.0922000000000001</v>
      </c>
      <c r="R203" s="172">
        <v>5.4957000000000003</v>
      </c>
    </row>
    <row r="204" spans="1:18" x14ac:dyDescent="0.3">
      <c r="A204" s="168" t="s">
        <v>666</v>
      </c>
      <c r="B204" s="168" t="s">
        <v>668</v>
      </c>
      <c r="C204" s="168">
        <v>134383</v>
      </c>
      <c r="D204" s="171">
        <v>44026</v>
      </c>
      <c r="E204" s="172">
        <v>14.337300000000001</v>
      </c>
      <c r="F204" s="172">
        <v>25.985700000000001</v>
      </c>
      <c r="G204" s="172">
        <v>5.0307000000000004</v>
      </c>
      <c r="H204" s="172">
        <v>23.417000000000002</v>
      </c>
      <c r="I204" s="172">
        <v>36.995399999999997</v>
      </c>
      <c r="J204" s="172">
        <v>28.3827</v>
      </c>
      <c r="K204" s="172">
        <v>14.312099999999999</v>
      </c>
      <c r="L204" s="172">
        <v>7.4722</v>
      </c>
      <c r="M204" s="172">
        <v>2.6543000000000001</v>
      </c>
      <c r="N204" s="172">
        <v>3.1432000000000002</v>
      </c>
      <c r="O204" s="172">
        <v>4.9488000000000003</v>
      </c>
      <c r="P204" s="172">
        <v>7.0608000000000004</v>
      </c>
      <c r="Q204" s="172">
        <v>7.0926999999999998</v>
      </c>
      <c r="R204" s="172">
        <v>4.5461999999999998</v>
      </c>
    </row>
    <row r="205" spans="1:18" x14ac:dyDescent="0.3">
      <c r="A205" s="168" t="s">
        <v>666</v>
      </c>
      <c r="B205" s="168" t="s">
        <v>669</v>
      </c>
      <c r="C205" s="168">
        <v>147802</v>
      </c>
      <c r="D205" s="171">
        <v>44026</v>
      </c>
      <c r="E205" s="172">
        <v>0.41570000000000001</v>
      </c>
      <c r="F205" s="172">
        <v>0</v>
      </c>
      <c r="G205" s="172">
        <v>0</v>
      </c>
      <c r="H205" s="172">
        <v>0</v>
      </c>
      <c r="I205" s="172">
        <v>0</v>
      </c>
      <c r="J205" s="172">
        <v>0</v>
      </c>
      <c r="K205" s="172">
        <v>0</v>
      </c>
      <c r="L205" s="172">
        <v>-49.929000000000002</v>
      </c>
      <c r="M205" s="172"/>
      <c r="N205" s="172"/>
      <c r="O205" s="172"/>
      <c r="P205" s="172"/>
      <c r="Q205" s="172">
        <v>-37.655000000000001</v>
      </c>
      <c r="R205" s="172"/>
    </row>
    <row r="206" spans="1:18" x14ac:dyDescent="0.3">
      <c r="A206" s="168" t="s">
        <v>666</v>
      </c>
      <c r="B206" s="168" t="s">
        <v>670</v>
      </c>
      <c r="C206" s="168">
        <v>147798</v>
      </c>
      <c r="D206" s="171">
        <v>44026</v>
      </c>
      <c r="E206" s="172">
        <v>0.39800000000000002</v>
      </c>
      <c r="F206" s="172">
        <v>0</v>
      </c>
      <c r="G206" s="172">
        <v>0</v>
      </c>
      <c r="H206" s="172">
        <v>0</v>
      </c>
      <c r="I206" s="172">
        <v>0</v>
      </c>
      <c r="J206" s="172">
        <v>0</v>
      </c>
      <c r="K206" s="172">
        <v>0</v>
      </c>
      <c r="L206" s="172">
        <v>-49.919699999999999</v>
      </c>
      <c r="M206" s="172"/>
      <c r="N206" s="172"/>
      <c r="O206" s="172"/>
      <c r="P206" s="172"/>
      <c r="Q206" s="172">
        <v>-37.648000000000003</v>
      </c>
      <c r="R206" s="172"/>
    </row>
    <row r="207" spans="1:18" x14ac:dyDescent="0.3">
      <c r="A207" s="168" t="s">
        <v>666</v>
      </c>
      <c r="B207" s="168" t="s">
        <v>671</v>
      </c>
      <c r="C207" s="168">
        <v>130314</v>
      </c>
      <c r="D207" s="171">
        <v>44026</v>
      </c>
      <c r="E207" s="172">
        <v>16.568999999999999</v>
      </c>
      <c r="F207" s="172">
        <v>-16.074200000000001</v>
      </c>
      <c r="G207" s="172">
        <v>2.4788999999999999</v>
      </c>
      <c r="H207" s="172">
        <v>16.194299999999998</v>
      </c>
      <c r="I207" s="172">
        <v>21.288900000000002</v>
      </c>
      <c r="J207" s="172">
        <v>21.040199999999999</v>
      </c>
      <c r="K207" s="172">
        <v>10.8635</v>
      </c>
      <c r="L207" s="172">
        <v>8.8346</v>
      </c>
      <c r="M207" s="172">
        <v>9.3132999999999999</v>
      </c>
      <c r="N207" s="172">
        <v>9.2613000000000003</v>
      </c>
      <c r="O207" s="172">
        <v>6.8625999999999996</v>
      </c>
      <c r="P207" s="172">
        <v>8.2789999999999999</v>
      </c>
      <c r="Q207" s="172">
        <v>8.7759</v>
      </c>
      <c r="R207" s="172">
        <v>7.1821000000000002</v>
      </c>
    </row>
    <row r="208" spans="1:18" x14ac:dyDescent="0.3">
      <c r="A208" s="168" t="s">
        <v>666</v>
      </c>
      <c r="B208" s="168" t="s">
        <v>672</v>
      </c>
      <c r="C208" s="168">
        <v>130309</v>
      </c>
      <c r="D208" s="171">
        <v>44026</v>
      </c>
      <c r="E208" s="172">
        <v>15.4633</v>
      </c>
      <c r="F208" s="172">
        <v>-16.987200000000001</v>
      </c>
      <c r="G208" s="172">
        <v>1.3573999999999999</v>
      </c>
      <c r="H208" s="172">
        <v>15.082800000000001</v>
      </c>
      <c r="I208" s="172">
        <v>20.184999999999999</v>
      </c>
      <c r="J208" s="172">
        <v>19.941600000000001</v>
      </c>
      <c r="K208" s="172">
        <v>9.7553999999999998</v>
      </c>
      <c r="L208" s="172">
        <v>7.7173999999999996</v>
      </c>
      <c r="M208" s="172">
        <v>8.1663999999999994</v>
      </c>
      <c r="N208" s="172">
        <v>8.0492000000000008</v>
      </c>
      <c r="O208" s="172">
        <v>5.5551000000000004</v>
      </c>
      <c r="P208" s="172">
        <v>6.9702000000000002</v>
      </c>
      <c r="Q208" s="172">
        <v>7.5316000000000001</v>
      </c>
      <c r="R208" s="172">
        <v>5.9734999999999996</v>
      </c>
    </row>
    <row r="209" spans="1:18" x14ac:dyDescent="0.3">
      <c r="A209" s="168" t="s">
        <v>666</v>
      </c>
      <c r="B209" s="168" t="s">
        <v>673</v>
      </c>
      <c r="C209" s="168">
        <v>133486</v>
      </c>
      <c r="D209" s="171">
        <v>44026</v>
      </c>
      <c r="E209" s="172">
        <v>13.815200000000001</v>
      </c>
      <c r="F209" s="172">
        <v>49.472700000000003</v>
      </c>
      <c r="G209" s="172">
        <v>18.664300000000001</v>
      </c>
      <c r="H209" s="172">
        <v>27.431799999999999</v>
      </c>
      <c r="I209" s="172">
        <v>24.400700000000001</v>
      </c>
      <c r="J209" s="172">
        <v>18.875699999999998</v>
      </c>
      <c r="K209" s="172">
        <v>-7.6547999999999998</v>
      </c>
      <c r="L209" s="172">
        <v>-7.3112000000000004</v>
      </c>
      <c r="M209" s="172">
        <v>-3.9249000000000001</v>
      </c>
      <c r="N209" s="172">
        <v>-2.4377</v>
      </c>
      <c r="O209" s="172">
        <v>2.3443000000000001</v>
      </c>
      <c r="P209" s="172">
        <v>5.5957999999999997</v>
      </c>
      <c r="Q209" s="172">
        <v>6.0787000000000004</v>
      </c>
      <c r="R209" s="172">
        <v>0.74490000000000001</v>
      </c>
    </row>
    <row r="210" spans="1:18" x14ac:dyDescent="0.3">
      <c r="A210" s="168" t="s">
        <v>666</v>
      </c>
      <c r="B210" s="168" t="s">
        <v>674</v>
      </c>
      <c r="C210" s="168">
        <v>148330</v>
      </c>
      <c r="D210" s="171"/>
      <c r="E210" s="172"/>
      <c r="F210" s="172"/>
      <c r="G210" s="172"/>
      <c r="H210" s="172"/>
      <c r="I210" s="172"/>
      <c r="J210" s="172"/>
      <c r="K210" s="172"/>
      <c r="L210" s="172"/>
      <c r="M210" s="172"/>
      <c r="N210" s="172"/>
      <c r="O210" s="172"/>
      <c r="P210" s="172"/>
      <c r="Q210" s="172"/>
      <c r="R210" s="172"/>
    </row>
    <row r="211" spans="1:18" x14ac:dyDescent="0.3">
      <c r="A211" s="168" t="s">
        <v>666</v>
      </c>
      <c r="B211" s="168" t="s">
        <v>675</v>
      </c>
      <c r="C211" s="168">
        <v>133488</v>
      </c>
      <c r="D211" s="171">
        <v>44026</v>
      </c>
      <c r="E211" s="172">
        <v>14.635999999999999</v>
      </c>
      <c r="F211" s="172">
        <v>49.945300000000003</v>
      </c>
      <c r="G211" s="172">
        <v>19.368400000000001</v>
      </c>
      <c r="H211" s="172">
        <v>28.153600000000001</v>
      </c>
      <c r="I211" s="172">
        <v>25.1249</v>
      </c>
      <c r="J211" s="172">
        <v>19.603999999999999</v>
      </c>
      <c r="K211" s="172">
        <v>-6.9196</v>
      </c>
      <c r="L211" s="172">
        <v>-6.5800999999999998</v>
      </c>
      <c r="M211" s="172">
        <v>-3.1537000000000002</v>
      </c>
      <c r="N211" s="172">
        <v>-1.6264000000000001</v>
      </c>
      <c r="O211" s="172">
        <v>3.2961</v>
      </c>
      <c r="P211" s="172">
        <v>6.7134</v>
      </c>
      <c r="Q211" s="172">
        <v>7.2023999999999999</v>
      </c>
      <c r="R211" s="172">
        <v>1.6222000000000001</v>
      </c>
    </row>
    <row r="212" spans="1:18" x14ac:dyDescent="0.3">
      <c r="A212" s="168" t="s">
        <v>666</v>
      </c>
      <c r="B212" s="168" t="s">
        <v>676</v>
      </c>
      <c r="C212" s="168">
        <v>148333</v>
      </c>
      <c r="D212" s="171"/>
      <c r="E212" s="172"/>
      <c r="F212" s="172"/>
      <c r="G212" s="172"/>
      <c r="H212" s="172"/>
      <c r="I212" s="172"/>
      <c r="J212" s="172"/>
      <c r="K212" s="172"/>
      <c r="L212" s="172"/>
      <c r="M212" s="172"/>
      <c r="N212" s="172"/>
      <c r="O212" s="172"/>
      <c r="P212" s="172"/>
      <c r="Q212" s="172"/>
      <c r="R212" s="172"/>
    </row>
    <row r="213" spans="1:18" x14ac:dyDescent="0.3">
      <c r="A213" s="168" t="s">
        <v>666</v>
      </c>
      <c r="B213" s="168" t="s">
        <v>677</v>
      </c>
      <c r="C213" s="168">
        <v>133868</v>
      </c>
      <c r="D213" s="171">
        <v>44026</v>
      </c>
      <c r="E213" s="172">
        <v>3.7734000000000001</v>
      </c>
      <c r="F213" s="172">
        <v>8.7078000000000007</v>
      </c>
      <c r="G213" s="172">
        <v>6.0495999999999999</v>
      </c>
      <c r="H213" s="172">
        <v>13.577400000000001</v>
      </c>
      <c r="I213" s="172">
        <v>13.1243</v>
      </c>
      <c r="J213" s="172">
        <v>12.3134</v>
      </c>
      <c r="K213" s="172">
        <v>-193.047</v>
      </c>
      <c r="L213" s="172">
        <v>-95.616799999999998</v>
      </c>
      <c r="M213" s="172">
        <v>-61.879899999999999</v>
      </c>
      <c r="N213" s="172">
        <v>-46.500500000000002</v>
      </c>
      <c r="O213" s="172">
        <v>-33.226599999999998</v>
      </c>
      <c r="P213" s="172">
        <v>-18.1462</v>
      </c>
      <c r="Q213" s="172">
        <v>-16.567</v>
      </c>
      <c r="R213" s="172">
        <v>-47.36</v>
      </c>
    </row>
    <row r="214" spans="1:18" x14ac:dyDescent="0.3">
      <c r="A214" s="168" t="s">
        <v>666</v>
      </c>
      <c r="B214" s="168" t="s">
        <v>678</v>
      </c>
      <c r="C214" s="168">
        <v>133867</v>
      </c>
      <c r="D214" s="171">
        <v>44026</v>
      </c>
      <c r="E214" s="172">
        <v>3.7383000000000002</v>
      </c>
      <c r="F214" s="172">
        <v>8.7895000000000003</v>
      </c>
      <c r="G214" s="172">
        <v>5.8620000000000001</v>
      </c>
      <c r="H214" s="172">
        <v>13.284599999999999</v>
      </c>
      <c r="I214" s="172">
        <v>12.895899999999999</v>
      </c>
      <c r="J214" s="172">
        <v>12.0251</v>
      </c>
      <c r="K214" s="172">
        <v>-193.18860000000001</v>
      </c>
      <c r="L214" s="172">
        <v>-95.767600000000002</v>
      </c>
      <c r="M214" s="172">
        <v>-62.032299999999999</v>
      </c>
      <c r="N214" s="172">
        <v>-46.644399999999997</v>
      </c>
      <c r="O214" s="172">
        <v>-33.370100000000001</v>
      </c>
      <c r="P214" s="172">
        <v>-18.291399999999999</v>
      </c>
      <c r="Q214" s="172">
        <v>-16.7118</v>
      </c>
      <c r="R214" s="172">
        <v>-47.494500000000002</v>
      </c>
    </row>
    <row r="215" spans="1:18" x14ac:dyDescent="0.3">
      <c r="A215" s="168" t="s">
        <v>666</v>
      </c>
      <c r="B215" s="168" t="s">
        <v>679</v>
      </c>
      <c r="C215" s="168">
        <v>119082</v>
      </c>
      <c r="D215" s="171">
        <v>44026</v>
      </c>
      <c r="E215" s="172">
        <v>30.3462</v>
      </c>
      <c r="F215" s="172">
        <v>10.7079</v>
      </c>
      <c r="G215" s="172">
        <v>8.3971999999999998</v>
      </c>
      <c r="H215" s="172">
        <v>9.5539000000000005</v>
      </c>
      <c r="I215" s="172">
        <v>10.722899999999999</v>
      </c>
      <c r="J215" s="172">
        <v>13.2013</v>
      </c>
      <c r="K215" s="172">
        <v>-1.1927000000000001</v>
      </c>
      <c r="L215" s="172">
        <v>2.4340999999999999</v>
      </c>
      <c r="M215" s="172">
        <v>4.4389000000000003</v>
      </c>
      <c r="N215" s="172">
        <v>3.63</v>
      </c>
      <c r="O215" s="172">
        <v>2.3938999999999999</v>
      </c>
      <c r="P215" s="172">
        <v>5.5134999999999996</v>
      </c>
      <c r="Q215" s="172">
        <v>7.0179</v>
      </c>
      <c r="R215" s="172">
        <v>0.97670000000000001</v>
      </c>
    </row>
    <row r="216" spans="1:18" x14ac:dyDescent="0.3">
      <c r="A216" s="168" t="s">
        <v>666</v>
      </c>
      <c r="B216" s="168" t="s">
        <v>680</v>
      </c>
      <c r="C216" s="168">
        <v>101837</v>
      </c>
      <c r="D216" s="171">
        <v>44026</v>
      </c>
      <c r="E216" s="172">
        <v>28.9345</v>
      </c>
      <c r="F216" s="172">
        <v>9.8421000000000003</v>
      </c>
      <c r="G216" s="172">
        <v>7.5118999999999998</v>
      </c>
      <c r="H216" s="172">
        <v>8.6645000000000003</v>
      </c>
      <c r="I216" s="172">
        <v>9.8404000000000007</v>
      </c>
      <c r="J216" s="172">
        <v>12.3126</v>
      </c>
      <c r="K216" s="172">
        <v>-2.0678000000000001</v>
      </c>
      <c r="L216" s="172">
        <v>1.7310000000000001</v>
      </c>
      <c r="M216" s="172">
        <v>3.6890999999999998</v>
      </c>
      <c r="N216" s="172">
        <v>2.8231999999999999</v>
      </c>
      <c r="O216" s="172">
        <v>1.6500999999999999</v>
      </c>
      <c r="P216" s="172">
        <v>4.8028000000000004</v>
      </c>
      <c r="Q216" s="172">
        <v>6.3780999999999999</v>
      </c>
      <c r="R216" s="172">
        <v>0.17749999999999999</v>
      </c>
    </row>
    <row r="217" spans="1:18" x14ac:dyDescent="0.3">
      <c r="A217" s="168" t="s">
        <v>666</v>
      </c>
      <c r="B217" s="168" t="s">
        <v>681</v>
      </c>
      <c r="C217" s="168">
        <v>116153</v>
      </c>
      <c r="D217" s="171">
        <v>44026</v>
      </c>
      <c r="E217" s="172">
        <v>18.7485</v>
      </c>
      <c r="F217" s="172">
        <v>5.6467000000000001</v>
      </c>
      <c r="G217" s="172">
        <v>-34.763800000000003</v>
      </c>
      <c r="H217" s="172">
        <v>0.66759999999999997</v>
      </c>
      <c r="I217" s="172">
        <v>20.278300000000002</v>
      </c>
      <c r="J217" s="172">
        <v>13.7302</v>
      </c>
      <c r="K217" s="172">
        <v>3.7488999999999999</v>
      </c>
      <c r="L217" s="172">
        <v>-12.999499999999999</v>
      </c>
      <c r="M217" s="172">
        <v>-7.0641999999999996</v>
      </c>
      <c r="N217" s="172">
        <v>-4.7388000000000003</v>
      </c>
      <c r="O217" s="172">
        <v>2.9398</v>
      </c>
      <c r="P217" s="172">
        <v>5.3806000000000003</v>
      </c>
      <c r="Q217" s="172">
        <v>7.5747</v>
      </c>
      <c r="R217" s="172">
        <v>1.2141</v>
      </c>
    </row>
    <row r="218" spans="1:18" x14ac:dyDescent="0.3">
      <c r="A218" s="168" t="s">
        <v>666</v>
      </c>
      <c r="B218" s="168" t="s">
        <v>682</v>
      </c>
      <c r="C218" s="168">
        <v>118553</v>
      </c>
      <c r="D218" s="171">
        <v>44026</v>
      </c>
      <c r="E218" s="172">
        <v>19.8931</v>
      </c>
      <c r="F218" s="172">
        <v>6.0559000000000003</v>
      </c>
      <c r="G218" s="172">
        <v>-34.227899999999998</v>
      </c>
      <c r="H218" s="172">
        <v>1.2322</v>
      </c>
      <c r="I218" s="172">
        <v>20.846299999999999</v>
      </c>
      <c r="J218" s="172">
        <v>14.3111</v>
      </c>
      <c r="K218" s="172">
        <v>4.3449</v>
      </c>
      <c r="L218" s="172">
        <v>-12.424300000000001</v>
      </c>
      <c r="M218" s="172">
        <v>-6.4584000000000001</v>
      </c>
      <c r="N218" s="172">
        <v>-4.1166</v>
      </c>
      <c r="O218" s="172">
        <v>3.6657000000000002</v>
      </c>
      <c r="P218" s="172">
        <v>6.1826999999999996</v>
      </c>
      <c r="Q218" s="172">
        <v>7.7652000000000001</v>
      </c>
      <c r="R218" s="172">
        <v>1.9135</v>
      </c>
    </row>
    <row r="219" spans="1:18" x14ac:dyDescent="0.3">
      <c r="A219" s="168" t="s">
        <v>666</v>
      </c>
      <c r="B219" s="168" t="s">
        <v>683</v>
      </c>
      <c r="C219" s="168">
        <v>147954</v>
      </c>
      <c r="D219" s="171">
        <v>44026</v>
      </c>
      <c r="E219" s="172">
        <v>8.1799999999999998E-2</v>
      </c>
      <c r="F219" s="172">
        <v>0</v>
      </c>
      <c r="G219" s="172">
        <v>0</v>
      </c>
      <c r="H219" s="172"/>
      <c r="I219" s="172"/>
      <c r="J219" s="172"/>
      <c r="K219" s="172"/>
      <c r="L219" s="172"/>
      <c r="M219" s="172"/>
      <c r="N219" s="172"/>
      <c r="O219" s="172"/>
      <c r="P219" s="172"/>
      <c r="Q219" s="172">
        <v>0</v>
      </c>
      <c r="R219" s="172"/>
    </row>
    <row r="220" spans="1:18" x14ac:dyDescent="0.3">
      <c r="A220" s="168" t="s">
        <v>666</v>
      </c>
      <c r="B220" s="168" t="s">
        <v>684</v>
      </c>
      <c r="C220" s="168">
        <v>147955</v>
      </c>
      <c r="D220" s="171">
        <v>44026</v>
      </c>
      <c r="E220" s="172">
        <v>8.6599999999999996E-2</v>
      </c>
      <c r="F220" s="172">
        <v>0</v>
      </c>
      <c r="G220" s="172">
        <v>0</v>
      </c>
      <c r="H220" s="172"/>
      <c r="I220" s="172"/>
      <c r="J220" s="172"/>
      <c r="K220" s="172"/>
      <c r="L220" s="172"/>
      <c r="M220" s="172"/>
      <c r="N220" s="172"/>
      <c r="O220" s="172"/>
      <c r="P220" s="172"/>
      <c r="Q220" s="172">
        <v>0</v>
      </c>
      <c r="R220" s="172"/>
    </row>
    <row r="221" spans="1:18" x14ac:dyDescent="0.3">
      <c r="A221" s="168" t="s">
        <v>666</v>
      </c>
      <c r="B221" s="168" t="s">
        <v>685</v>
      </c>
      <c r="C221" s="168">
        <v>147961</v>
      </c>
      <c r="D221" s="171"/>
      <c r="E221" s="172"/>
      <c r="F221" s="172"/>
      <c r="G221" s="172"/>
      <c r="H221" s="172"/>
      <c r="I221" s="172"/>
      <c r="J221" s="172"/>
      <c r="K221" s="172"/>
      <c r="L221" s="172"/>
      <c r="M221" s="172"/>
      <c r="N221" s="172"/>
      <c r="O221" s="172"/>
      <c r="P221" s="172"/>
      <c r="Q221" s="172"/>
      <c r="R221" s="172"/>
    </row>
    <row r="222" spans="1:18" x14ac:dyDescent="0.3">
      <c r="A222" s="168" t="s">
        <v>666</v>
      </c>
      <c r="B222" s="168" t="s">
        <v>686</v>
      </c>
      <c r="C222" s="168">
        <v>147958</v>
      </c>
      <c r="D222" s="171"/>
      <c r="E222" s="172"/>
      <c r="F222" s="172"/>
      <c r="G222" s="172"/>
      <c r="H222" s="172"/>
      <c r="I222" s="172"/>
      <c r="J222" s="172"/>
      <c r="K222" s="172"/>
      <c r="L222" s="172"/>
      <c r="M222" s="172"/>
      <c r="N222" s="172"/>
      <c r="O222" s="172"/>
      <c r="P222" s="172"/>
      <c r="Q222" s="172"/>
      <c r="R222" s="172"/>
    </row>
    <row r="223" spans="1:18" x14ac:dyDescent="0.3">
      <c r="A223" s="168" t="s">
        <v>666</v>
      </c>
      <c r="B223" s="168" t="s">
        <v>687</v>
      </c>
      <c r="C223" s="168">
        <v>148303</v>
      </c>
      <c r="D223" s="171"/>
      <c r="E223" s="172"/>
      <c r="F223" s="172"/>
      <c r="G223" s="172"/>
      <c r="H223" s="172"/>
      <c r="I223" s="172"/>
      <c r="J223" s="172"/>
      <c r="K223" s="172"/>
      <c r="L223" s="172"/>
      <c r="M223" s="172"/>
      <c r="N223" s="172"/>
      <c r="O223" s="172"/>
      <c r="P223" s="172"/>
      <c r="Q223" s="172"/>
      <c r="R223" s="172"/>
    </row>
    <row r="224" spans="1:18" x14ac:dyDescent="0.3">
      <c r="A224" s="168" t="s">
        <v>666</v>
      </c>
      <c r="B224" s="168" t="s">
        <v>688</v>
      </c>
      <c r="C224" s="168">
        <v>148304</v>
      </c>
      <c r="D224" s="171"/>
      <c r="E224" s="172"/>
      <c r="F224" s="172"/>
      <c r="G224" s="172"/>
      <c r="H224" s="172"/>
      <c r="I224" s="172"/>
      <c r="J224" s="172"/>
      <c r="K224" s="172"/>
      <c r="L224" s="172"/>
      <c r="M224" s="172"/>
      <c r="N224" s="172"/>
      <c r="O224" s="172"/>
      <c r="P224" s="172"/>
      <c r="Q224" s="172"/>
      <c r="R224" s="172"/>
    </row>
    <row r="225" spans="1:18" x14ac:dyDescent="0.3">
      <c r="A225" s="168" t="s">
        <v>666</v>
      </c>
      <c r="B225" s="168" t="s">
        <v>689</v>
      </c>
      <c r="C225" s="168">
        <v>128053</v>
      </c>
      <c r="D225" s="171">
        <v>44026</v>
      </c>
      <c r="E225" s="172">
        <v>17.0839</v>
      </c>
      <c r="F225" s="172">
        <v>9.8306000000000004</v>
      </c>
      <c r="G225" s="172">
        <v>-10.510199999999999</v>
      </c>
      <c r="H225" s="172">
        <v>26.6281</v>
      </c>
      <c r="I225" s="172">
        <v>25.877199999999998</v>
      </c>
      <c r="J225" s="172">
        <v>36.774999999999999</v>
      </c>
      <c r="K225" s="172">
        <v>13.721299999999999</v>
      </c>
      <c r="L225" s="172">
        <v>9.8643000000000001</v>
      </c>
      <c r="M225" s="172">
        <v>9.7721999999999998</v>
      </c>
      <c r="N225" s="172">
        <v>9.2434999999999992</v>
      </c>
      <c r="O225" s="172">
        <v>7.1102999999999996</v>
      </c>
      <c r="P225" s="172">
        <v>8.2533999999999992</v>
      </c>
      <c r="Q225" s="172">
        <v>8.8584999999999994</v>
      </c>
      <c r="R225" s="172">
        <v>8.6372</v>
      </c>
    </row>
    <row r="226" spans="1:18" x14ac:dyDescent="0.3">
      <c r="A226" s="168" t="s">
        <v>666</v>
      </c>
      <c r="B226" s="168" t="s">
        <v>690</v>
      </c>
      <c r="C226" s="168">
        <v>128051</v>
      </c>
      <c r="D226" s="171">
        <v>44026</v>
      </c>
      <c r="E226" s="172">
        <v>17.9252</v>
      </c>
      <c r="F226" s="172">
        <v>10.183999999999999</v>
      </c>
      <c r="G226" s="172">
        <v>-10.0175</v>
      </c>
      <c r="H226" s="172">
        <v>27.105799999999999</v>
      </c>
      <c r="I226" s="172">
        <v>26.312200000000001</v>
      </c>
      <c r="J226" s="172">
        <v>37.231000000000002</v>
      </c>
      <c r="K226" s="172">
        <v>14.1785</v>
      </c>
      <c r="L226" s="172">
        <v>10.324199999999999</v>
      </c>
      <c r="M226" s="172">
        <v>10.233499999999999</v>
      </c>
      <c r="N226" s="172">
        <v>9.7049000000000003</v>
      </c>
      <c r="O226" s="172">
        <v>7.7786999999999997</v>
      </c>
      <c r="P226" s="172">
        <v>9.0869</v>
      </c>
      <c r="Q226" s="172">
        <v>9.6911000000000005</v>
      </c>
      <c r="R226" s="172">
        <v>9.1696000000000009</v>
      </c>
    </row>
    <row r="227" spans="1:18" x14ac:dyDescent="0.3">
      <c r="A227" s="168" t="s">
        <v>666</v>
      </c>
      <c r="B227" s="168" t="s">
        <v>691</v>
      </c>
      <c r="C227" s="168">
        <v>114239</v>
      </c>
      <c r="D227" s="171">
        <v>44026</v>
      </c>
      <c r="E227" s="172">
        <v>22.385999999999999</v>
      </c>
      <c r="F227" s="172">
        <v>-0.48909999999999998</v>
      </c>
      <c r="G227" s="172">
        <v>3.6293000000000002</v>
      </c>
      <c r="H227" s="172">
        <v>18.841699999999999</v>
      </c>
      <c r="I227" s="172">
        <v>23.3247</v>
      </c>
      <c r="J227" s="172">
        <v>25.578800000000001</v>
      </c>
      <c r="K227" s="172">
        <v>13.538500000000001</v>
      </c>
      <c r="L227" s="172">
        <v>9.8004999999999995</v>
      </c>
      <c r="M227" s="172">
        <v>10.3513</v>
      </c>
      <c r="N227" s="172">
        <v>10.077400000000001</v>
      </c>
      <c r="O227" s="172">
        <v>7.8764000000000003</v>
      </c>
      <c r="P227" s="172">
        <v>8.3429000000000002</v>
      </c>
      <c r="Q227" s="172">
        <v>8.7385000000000002</v>
      </c>
      <c r="R227" s="172">
        <v>8.9808000000000003</v>
      </c>
    </row>
    <row r="228" spans="1:18" x14ac:dyDescent="0.3">
      <c r="A228" s="168" t="s">
        <v>666</v>
      </c>
      <c r="B228" s="168" t="s">
        <v>692</v>
      </c>
      <c r="C228" s="168">
        <v>120711</v>
      </c>
      <c r="D228" s="171">
        <v>44026</v>
      </c>
      <c r="E228" s="172">
        <v>23.867899999999999</v>
      </c>
      <c r="F228" s="172">
        <v>0.15290000000000001</v>
      </c>
      <c r="G228" s="172">
        <v>4.2455999999999996</v>
      </c>
      <c r="H228" s="172">
        <v>19.4941</v>
      </c>
      <c r="I228" s="172">
        <v>23.965399999999999</v>
      </c>
      <c r="J228" s="172">
        <v>26.218399999999999</v>
      </c>
      <c r="K228" s="172">
        <v>14.154400000000001</v>
      </c>
      <c r="L228" s="172">
        <v>10.424099999999999</v>
      </c>
      <c r="M228" s="172">
        <v>10.9597</v>
      </c>
      <c r="N228" s="172">
        <v>10.6845</v>
      </c>
      <c r="O228" s="172">
        <v>8.7135999999999996</v>
      </c>
      <c r="P228" s="172">
        <v>9.2584</v>
      </c>
      <c r="Q228" s="172">
        <v>9.5633999999999997</v>
      </c>
      <c r="R228" s="172">
        <v>9.7356999999999996</v>
      </c>
    </row>
    <row r="229" spans="1:18" x14ac:dyDescent="0.3">
      <c r="A229" s="168" t="s">
        <v>666</v>
      </c>
      <c r="B229" s="168" t="s">
        <v>693</v>
      </c>
      <c r="C229" s="168">
        <v>127183</v>
      </c>
      <c r="D229" s="171">
        <v>44026</v>
      </c>
      <c r="E229" s="172">
        <v>12.4398</v>
      </c>
      <c r="F229" s="172">
        <v>50.242699999999999</v>
      </c>
      <c r="G229" s="172">
        <v>11.016299999999999</v>
      </c>
      <c r="H229" s="172">
        <v>23.2408</v>
      </c>
      <c r="I229" s="172">
        <v>27.6617</v>
      </c>
      <c r="J229" s="172">
        <v>27.311800000000002</v>
      </c>
      <c r="K229" s="172">
        <v>20.306100000000001</v>
      </c>
      <c r="L229" s="172">
        <v>-16.3597</v>
      </c>
      <c r="M229" s="172">
        <v>-14.537800000000001</v>
      </c>
      <c r="N229" s="172">
        <v>-9.9339999999999993</v>
      </c>
      <c r="O229" s="172">
        <v>-1.9812000000000001</v>
      </c>
      <c r="P229" s="172">
        <v>1.7665999999999999</v>
      </c>
      <c r="Q229" s="172">
        <v>3.4866999999999999</v>
      </c>
      <c r="R229" s="172">
        <v>-5.4466000000000001</v>
      </c>
    </row>
    <row r="230" spans="1:18" x14ac:dyDescent="0.3">
      <c r="A230" s="168" t="s">
        <v>666</v>
      </c>
      <c r="B230" s="168" t="s">
        <v>694</v>
      </c>
      <c r="C230" s="168">
        <v>127181</v>
      </c>
      <c r="D230" s="171">
        <v>44026</v>
      </c>
      <c r="E230" s="172">
        <v>13.1496</v>
      </c>
      <c r="F230" s="172">
        <v>50.866999999999997</v>
      </c>
      <c r="G230" s="172">
        <v>11.6731</v>
      </c>
      <c r="H230" s="172">
        <v>23.901199999999999</v>
      </c>
      <c r="I230" s="172">
        <v>28.3398</v>
      </c>
      <c r="J230" s="172">
        <v>27.967099999999999</v>
      </c>
      <c r="K230" s="172">
        <v>20.938500000000001</v>
      </c>
      <c r="L230" s="172">
        <v>-15.815899999999999</v>
      </c>
      <c r="M230" s="172">
        <v>-14.013299999999999</v>
      </c>
      <c r="N230" s="172">
        <v>-9.3783999999999992</v>
      </c>
      <c r="O230" s="172">
        <v>-1.1319999999999999</v>
      </c>
      <c r="P230" s="172">
        <v>2.6815000000000002</v>
      </c>
      <c r="Q230" s="172">
        <v>4.3921999999999999</v>
      </c>
      <c r="R230" s="172">
        <v>-4.7808999999999999</v>
      </c>
    </row>
    <row r="231" spans="1:18" x14ac:dyDescent="0.3">
      <c r="A231" s="168" t="s">
        <v>666</v>
      </c>
      <c r="B231" s="168" t="s">
        <v>695</v>
      </c>
      <c r="C231" s="168">
        <v>140603</v>
      </c>
      <c r="D231" s="171">
        <v>44026</v>
      </c>
      <c r="E231" s="172">
        <v>13.0427</v>
      </c>
      <c r="F231" s="172">
        <v>-8.9529999999999994</v>
      </c>
      <c r="G231" s="172">
        <v>7.4920999999999998</v>
      </c>
      <c r="H231" s="172">
        <v>31.330400000000001</v>
      </c>
      <c r="I231" s="172">
        <v>29.1877</v>
      </c>
      <c r="J231" s="172">
        <v>25.928999999999998</v>
      </c>
      <c r="K231" s="172">
        <v>14.5563</v>
      </c>
      <c r="L231" s="172">
        <v>9.1448999999999998</v>
      </c>
      <c r="M231" s="172">
        <v>9.3861000000000008</v>
      </c>
      <c r="N231" s="172">
        <v>9.1046999999999993</v>
      </c>
      <c r="O231" s="172">
        <v>7.8494000000000002</v>
      </c>
      <c r="P231" s="172"/>
      <c r="Q231" s="172">
        <v>8.2088999999999999</v>
      </c>
      <c r="R231" s="172">
        <v>9.2524999999999995</v>
      </c>
    </row>
    <row r="232" spans="1:18" x14ac:dyDescent="0.3">
      <c r="A232" s="168" t="s">
        <v>666</v>
      </c>
      <c r="B232" s="168" t="s">
        <v>696</v>
      </c>
      <c r="C232" s="168">
        <v>140609</v>
      </c>
      <c r="D232" s="171">
        <v>44026</v>
      </c>
      <c r="E232" s="172">
        <v>12.610200000000001</v>
      </c>
      <c r="F232" s="172">
        <v>-9.8385999999999996</v>
      </c>
      <c r="G232" s="172">
        <v>6.5896999999999997</v>
      </c>
      <c r="H232" s="172">
        <v>30.402899999999999</v>
      </c>
      <c r="I232" s="172">
        <v>28.255400000000002</v>
      </c>
      <c r="J232" s="172">
        <v>24.9849</v>
      </c>
      <c r="K232" s="172">
        <v>13.6456</v>
      </c>
      <c r="L232" s="172">
        <v>8.2164000000000001</v>
      </c>
      <c r="M232" s="172">
        <v>8.4573</v>
      </c>
      <c r="N232" s="172">
        <v>8.1656999999999993</v>
      </c>
      <c r="O232" s="172">
        <v>6.7675999999999998</v>
      </c>
      <c r="P232" s="172"/>
      <c r="Q232" s="172">
        <v>7.1306000000000003</v>
      </c>
      <c r="R232" s="172">
        <v>8.2553000000000001</v>
      </c>
    </row>
    <row r="233" spans="1:18" x14ac:dyDescent="0.3">
      <c r="A233" s="168" t="s">
        <v>666</v>
      </c>
      <c r="B233" s="168" t="s">
        <v>697</v>
      </c>
      <c r="C233" s="168">
        <v>130721</v>
      </c>
      <c r="D233" s="171">
        <v>44026</v>
      </c>
      <c r="E233" s="172">
        <v>1410.6663000000001</v>
      </c>
      <c r="F233" s="172">
        <v>-11.1846</v>
      </c>
      <c r="G233" s="172">
        <v>-2.5647000000000002</v>
      </c>
      <c r="H233" s="172">
        <v>9.3956</v>
      </c>
      <c r="I233" s="172">
        <v>15.2781</v>
      </c>
      <c r="J233" s="172">
        <v>19.479600000000001</v>
      </c>
      <c r="K233" s="172">
        <v>16.685099999999998</v>
      </c>
      <c r="L233" s="172">
        <v>10.557600000000001</v>
      </c>
      <c r="M233" s="172">
        <v>9.0818999999999992</v>
      </c>
      <c r="N233" s="172">
        <v>9.0160999999999998</v>
      </c>
      <c r="O233" s="172">
        <v>2.4296000000000002</v>
      </c>
      <c r="P233" s="172">
        <v>5.2889999999999997</v>
      </c>
      <c r="Q233" s="172">
        <v>6.0439999999999996</v>
      </c>
      <c r="R233" s="172">
        <v>0.94510000000000005</v>
      </c>
    </row>
    <row r="234" spans="1:18" x14ac:dyDescent="0.3">
      <c r="A234" s="168" t="s">
        <v>666</v>
      </c>
      <c r="B234" s="168" t="s">
        <v>698</v>
      </c>
      <c r="C234" s="168">
        <v>130722</v>
      </c>
      <c r="D234" s="171">
        <v>44026</v>
      </c>
      <c r="E234" s="172">
        <v>1481.6549</v>
      </c>
      <c r="F234" s="172">
        <v>-10.0457</v>
      </c>
      <c r="G234" s="172">
        <v>-1.4249000000000001</v>
      </c>
      <c r="H234" s="172">
        <v>10.537800000000001</v>
      </c>
      <c r="I234" s="172">
        <v>16.425000000000001</v>
      </c>
      <c r="J234" s="172">
        <v>20.639500000000002</v>
      </c>
      <c r="K234" s="172">
        <v>18.043700000000001</v>
      </c>
      <c r="L234" s="172">
        <v>11.946899999999999</v>
      </c>
      <c r="M234" s="172">
        <v>10.3993</v>
      </c>
      <c r="N234" s="172">
        <v>10.3017</v>
      </c>
      <c r="O234" s="172">
        <v>3.3772000000000002</v>
      </c>
      <c r="P234" s="172">
        <v>6.19</v>
      </c>
      <c r="Q234" s="172">
        <v>6.9356999999999998</v>
      </c>
      <c r="R234" s="172">
        <v>1.9657</v>
      </c>
    </row>
    <row r="235" spans="1:18" x14ac:dyDescent="0.3">
      <c r="A235" s="168" t="s">
        <v>666</v>
      </c>
      <c r="B235" s="168" t="s">
        <v>699</v>
      </c>
      <c r="C235" s="168">
        <v>117716</v>
      </c>
      <c r="D235" s="171">
        <v>44026</v>
      </c>
      <c r="E235" s="172">
        <v>22.3689</v>
      </c>
      <c r="F235" s="172">
        <v>-6.5258000000000003</v>
      </c>
      <c r="G235" s="172">
        <v>-9.1285000000000007</v>
      </c>
      <c r="H235" s="172">
        <v>36.572400000000002</v>
      </c>
      <c r="I235" s="172">
        <v>28.835699999999999</v>
      </c>
      <c r="J235" s="172">
        <v>30.4376</v>
      </c>
      <c r="K235" s="172">
        <v>10.551500000000001</v>
      </c>
      <c r="L235" s="172">
        <v>5.2582000000000004</v>
      </c>
      <c r="M235" s="172">
        <v>6.7013999999999996</v>
      </c>
      <c r="N235" s="172">
        <v>7.4142000000000001</v>
      </c>
      <c r="O235" s="172">
        <v>6.8353999999999999</v>
      </c>
      <c r="P235" s="172">
        <v>7.9089999999999998</v>
      </c>
      <c r="Q235" s="172">
        <v>8.2266999999999992</v>
      </c>
      <c r="R235" s="172">
        <v>7.5434000000000001</v>
      </c>
    </row>
    <row r="236" spans="1:18" x14ac:dyDescent="0.3">
      <c r="A236" s="168" t="s">
        <v>666</v>
      </c>
      <c r="B236" s="168" t="s">
        <v>700</v>
      </c>
      <c r="C236" s="168">
        <v>119741</v>
      </c>
      <c r="D236" s="171">
        <v>44026</v>
      </c>
      <c r="E236" s="172">
        <v>23.9726</v>
      </c>
      <c r="F236" s="172">
        <v>-5.4804000000000004</v>
      </c>
      <c r="G236" s="172">
        <v>-8.1385000000000005</v>
      </c>
      <c r="H236" s="172">
        <v>37.593899999999998</v>
      </c>
      <c r="I236" s="172">
        <v>29.887499999999999</v>
      </c>
      <c r="J236" s="172">
        <v>31.347000000000001</v>
      </c>
      <c r="K236" s="172">
        <v>11.5297</v>
      </c>
      <c r="L236" s="172">
        <v>6.2285000000000004</v>
      </c>
      <c r="M236" s="172">
        <v>7.6965000000000003</v>
      </c>
      <c r="N236" s="172">
        <v>8.4349000000000007</v>
      </c>
      <c r="O236" s="172">
        <v>7.7976000000000001</v>
      </c>
      <c r="P236" s="172">
        <v>9.0619999999999994</v>
      </c>
      <c r="Q236" s="172">
        <v>9.2948000000000004</v>
      </c>
      <c r="R236" s="172">
        <v>8.5488</v>
      </c>
    </row>
    <row r="237" spans="1:18" x14ac:dyDescent="0.3">
      <c r="A237" s="168" t="s">
        <v>666</v>
      </c>
      <c r="B237" s="168" t="s">
        <v>701</v>
      </c>
      <c r="C237" s="168">
        <v>112632</v>
      </c>
      <c r="D237" s="171">
        <v>44026</v>
      </c>
      <c r="E237" s="172">
        <v>21.370200000000001</v>
      </c>
      <c r="F237" s="172">
        <v>-19.8019</v>
      </c>
      <c r="G237" s="172">
        <v>2.4773000000000001</v>
      </c>
      <c r="H237" s="172">
        <v>16.276499999999999</v>
      </c>
      <c r="I237" s="172">
        <v>87.444000000000003</v>
      </c>
      <c r="J237" s="172">
        <v>46.298999999999999</v>
      </c>
      <c r="K237" s="172">
        <v>4.8921000000000001</v>
      </c>
      <c r="L237" s="172">
        <v>1.5138</v>
      </c>
      <c r="M237" s="172">
        <v>3.8106</v>
      </c>
      <c r="N237" s="172">
        <v>1.7067000000000001</v>
      </c>
      <c r="O237" s="172">
        <v>3.7564000000000002</v>
      </c>
      <c r="P237" s="172">
        <v>6.0407000000000002</v>
      </c>
      <c r="Q237" s="172">
        <v>7.3038999999999996</v>
      </c>
      <c r="R237" s="172">
        <v>3.1956000000000002</v>
      </c>
    </row>
    <row r="238" spans="1:18" x14ac:dyDescent="0.3">
      <c r="A238" s="168" t="s">
        <v>666</v>
      </c>
      <c r="B238" s="168" t="s">
        <v>702</v>
      </c>
      <c r="C238" s="168">
        <v>119786</v>
      </c>
      <c r="D238" s="171">
        <v>44026</v>
      </c>
      <c r="E238" s="172">
        <v>22.2164</v>
      </c>
      <c r="F238" s="172">
        <v>-19.212199999999999</v>
      </c>
      <c r="G238" s="172">
        <v>3.2458999999999998</v>
      </c>
      <c r="H238" s="172">
        <v>17.048200000000001</v>
      </c>
      <c r="I238" s="172">
        <v>88.263999999999996</v>
      </c>
      <c r="J238" s="172">
        <v>47.116399999999999</v>
      </c>
      <c r="K238" s="172">
        <v>5.6878000000000002</v>
      </c>
      <c r="L238" s="172">
        <v>2.3083</v>
      </c>
      <c r="M238" s="172">
        <v>4.5951000000000004</v>
      </c>
      <c r="N238" s="172">
        <v>2.4563000000000001</v>
      </c>
      <c r="O238" s="172">
        <v>4.4339000000000004</v>
      </c>
      <c r="P238" s="172">
        <v>6.7047999999999996</v>
      </c>
      <c r="Q238" s="172">
        <v>7.5172999999999996</v>
      </c>
      <c r="R238" s="172">
        <v>3.8969</v>
      </c>
    </row>
    <row r="239" spans="1:18" x14ac:dyDescent="0.3">
      <c r="A239" s="168" t="s">
        <v>666</v>
      </c>
      <c r="B239" s="168" t="s">
        <v>703</v>
      </c>
      <c r="C239" s="168">
        <v>144403</v>
      </c>
      <c r="D239" s="171">
        <v>44026</v>
      </c>
      <c r="E239" s="172">
        <v>11.5534</v>
      </c>
      <c r="F239" s="172">
        <v>-11.685499999999999</v>
      </c>
      <c r="G239" s="172">
        <v>0.2369</v>
      </c>
      <c r="H239" s="172">
        <v>10.4011</v>
      </c>
      <c r="I239" s="172">
        <v>12.7669</v>
      </c>
      <c r="J239" s="172">
        <v>11.3368</v>
      </c>
      <c r="K239" s="172">
        <v>9.1698000000000004</v>
      </c>
      <c r="L239" s="172">
        <v>7.3433999999999999</v>
      </c>
      <c r="M239" s="172">
        <v>7.8844000000000003</v>
      </c>
      <c r="N239" s="172">
        <v>7.6401000000000003</v>
      </c>
      <c r="O239" s="172"/>
      <c r="P239" s="172"/>
      <c r="Q239" s="172">
        <v>7.89</v>
      </c>
      <c r="R239" s="172"/>
    </row>
    <row r="240" spans="1:18" x14ac:dyDescent="0.3">
      <c r="A240" s="168" t="s">
        <v>666</v>
      </c>
      <c r="B240" s="168" t="s">
        <v>704</v>
      </c>
      <c r="C240" s="168">
        <v>144401</v>
      </c>
      <c r="D240" s="171">
        <v>44026</v>
      </c>
      <c r="E240" s="172">
        <v>11.3103</v>
      </c>
      <c r="F240" s="172">
        <v>-12.904</v>
      </c>
      <c r="G240" s="172">
        <v>-0.96799999999999997</v>
      </c>
      <c r="H240" s="172">
        <v>9.2368000000000006</v>
      </c>
      <c r="I240" s="172">
        <v>11.576700000000001</v>
      </c>
      <c r="J240" s="172">
        <v>10.1645</v>
      </c>
      <c r="K240" s="172">
        <v>7.9321999999999999</v>
      </c>
      <c r="L240" s="172">
        <v>6.1139000000000001</v>
      </c>
      <c r="M240" s="172">
        <v>6.6646999999999998</v>
      </c>
      <c r="N240" s="172">
        <v>6.4260999999999999</v>
      </c>
      <c r="O240" s="172"/>
      <c r="P240" s="172"/>
      <c r="Q240" s="172">
        <v>6.6901000000000002</v>
      </c>
      <c r="R240" s="172"/>
    </row>
    <row r="241" spans="1:18" x14ac:dyDescent="0.3">
      <c r="A241" s="168" t="s">
        <v>666</v>
      </c>
      <c r="B241" s="168" t="s">
        <v>705</v>
      </c>
      <c r="C241" s="168">
        <v>112938</v>
      </c>
      <c r="D241" s="171">
        <v>44026</v>
      </c>
      <c r="E241" s="172">
        <v>23.182600000000001</v>
      </c>
      <c r="F241" s="172">
        <v>-2.3614999999999999</v>
      </c>
      <c r="G241" s="172">
        <v>7.8791000000000002</v>
      </c>
      <c r="H241" s="172">
        <v>17.829599999999999</v>
      </c>
      <c r="I241" s="172">
        <v>22.481999999999999</v>
      </c>
      <c r="J241" s="172">
        <v>19.476299999999998</v>
      </c>
      <c r="K241" s="172">
        <v>6.6576000000000004</v>
      </c>
      <c r="L241" s="172">
        <v>-20.186299999999999</v>
      </c>
      <c r="M241" s="172">
        <v>-12.9217</v>
      </c>
      <c r="N241" s="172">
        <v>-8.4852000000000007</v>
      </c>
      <c r="O241" s="172">
        <v>-4.1599999999999998E-2</v>
      </c>
      <c r="P241" s="172">
        <v>3.5665</v>
      </c>
      <c r="Q241" s="172">
        <v>5.7047999999999996</v>
      </c>
      <c r="R241" s="172">
        <v>-2.6118999999999999</v>
      </c>
    </row>
    <row r="242" spans="1:18" x14ac:dyDescent="0.3">
      <c r="A242" s="168" t="s">
        <v>666</v>
      </c>
      <c r="B242" s="168" t="s">
        <v>706</v>
      </c>
      <c r="C242" s="168">
        <v>118780</v>
      </c>
      <c r="D242" s="171">
        <v>44026</v>
      </c>
      <c r="E242" s="172">
        <v>24.652899999999999</v>
      </c>
      <c r="F242" s="172">
        <v>-1.7766</v>
      </c>
      <c r="G242" s="172">
        <v>8.4840999999999998</v>
      </c>
      <c r="H242" s="172">
        <v>18.4451</v>
      </c>
      <c r="I242" s="172">
        <v>23.109400000000001</v>
      </c>
      <c r="J242" s="172">
        <v>20.109200000000001</v>
      </c>
      <c r="K242" s="172">
        <v>7.2713000000000001</v>
      </c>
      <c r="L242" s="172">
        <v>-19.6097</v>
      </c>
      <c r="M242" s="172">
        <v>-12.332599999999999</v>
      </c>
      <c r="N242" s="172">
        <v>-7.9066999999999998</v>
      </c>
      <c r="O242" s="172">
        <v>0.71709999999999996</v>
      </c>
      <c r="P242" s="172">
        <v>4.4042000000000003</v>
      </c>
      <c r="Q242" s="172">
        <v>6.3486000000000002</v>
      </c>
      <c r="R242" s="172">
        <v>-1.9412</v>
      </c>
    </row>
    <row r="243" spans="1:18" x14ac:dyDescent="0.3">
      <c r="A243" s="168" t="s">
        <v>666</v>
      </c>
      <c r="B243" s="168" t="s">
        <v>707</v>
      </c>
      <c r="C243" s="168">
        <v>148094</v>
      </c>
      <c r="D243" s="171">
        <v>44026</v>
      </c>
      <c r="E243" s="172">
        <v>0.15140000000000001</v>
      </c>
      <c r="F243" s="172">
        <v>0</v>
      </c>
      <c r="G243" s="172">
        <v>12.0701</v>
      </c>
      <c r="H243" s="172">
        <v>10.3527</v>
      </c>
      <c r="I243" s="172">
        <v>8.6386000000000003</v>
      </c>
      <c r="J243" s="172">
        <v>9.1128</v>
      </c>
      <c r="K243" s="172">
        <v>9.3887</v>
      </c>
      <c r="L243" s="172"/>
      <c r="M243" s="172"/>
      <c r="N243" s="172"/>
      <c r="O243" s="172"/>
      <c r="P243" s="172"/>
      <c r="Q243" s="172">
        <v>9.2969000000000008</v>
      </c>
      <c r="R243" s="172"/>
    </row>
    <row r="244" spans="1:18" x14ac:dyDescent="0.3">
      <c r="A244" s="168" t="s">
        <v>666</v>
      </c>
      <c r="B244" s="168" t="s">
        <v>708</v>
      </c>
      <c r="C244" s="168">
        <v>148101</v>
      </c>
      <c r="D244" s="171">
        <v>44026</v>
      </c>
      <c r="E244" s="172">
        <v>0.16059999999999999</v>
      </c>
      <c r="F244" s="172">
        <v>22.741399999999999</v>
      </c>
      <c r="G244" s="172">
        <v>11.377800000000001</v>
      </c>
      <c r="H244" s="172">
        <v>9.7584999999999997</v>
      </c>
      <c r="I244" s="172">
        <v>9.7767999999999997</v>
      </c>
      <c r="J244" s="172">
        <v>9.3082999999999991</v>
      </c>
      <c r="K244" s="172">
        <v>9.3559000000000001</v>
      </c>
      <c r="L244" s="172"/>
      <c r="M244" s="172"/>
      <c r="N244" s="172"/>
      <c r="O244" s="172"/>
      <c r="P244" s="172"/>
      <c r="Q244" s="172">
        <v>9.4056999999999995</v>
      </c>
      <c r="R244" s="172"/>
    </row>
    <row r="245" spans="1:18" x14ac:dyDescent="0.3">
      <c r="A245" s="168" t="s">
        <v>666</v>
      </c>
      <c r="B245" s="168" t="s">
        <v>709</v>
      </c>
      <c r="C245" s="168">
        <v>148258</v>
      </c>
      <c r="D245" s="171"/>
      <c r="E245" s="172"/>
      <c r="F245" s="172"/>
      <c r="G245" s="172"/>
      <c r="H245" s="172"/>
      <c r="I245" s="172"/>
      <c r="J245" s="172"/>
      <c r="K245" s="172"/>
      <c r="L245" s="172"/>
      <c r="M245" s="172"/>
      <c r="N245" s="172"/>
      <c r="O245" s="172"/>
      <c r="P245" s="172"/>
      <c r="Q245" s="172"/>
      <c r="R245" s="172"/>
    </row>
    <row r="246" spans="1:18" x14ac:dyDescent="0.3">
      <c r="A246" s="168" t="s">
        <v>666</v>
      </c>
      <c r="B246" s="168" t="s">
        <v>710</v>
      </c>
      <c r="C246" s="168">
        <v>148261</v>
      </c>
      <c r="D246" s="171"/>
      <c r="E246" s="172"/>
      <c r="F246" s="172"/>
      <c r="G246" s="172"/>
      <c r="H246" s="172"/>
      <c r="I246" s="172"/>
      <c r="J246" s="172"/>
      <c r="K246" s="172"/>
      <c r="L246" s="172"/>
      <c r="M246" s="172"/>
      <c r="N246" s="172"/>
      <c r="O246" s="172"/>
      <c r="P246" s="172"/>
      <c r="Q246" s="172"/>
      <c r="R246" s="172"/>
    </row>
    <row r="247" spans="1:18" x14ac:dyDescent="0.3">
      <c r="A247" s="168" t="s">
        <v>666</v>
      </c>
      <c r="B247" s="168" t="s">
        <v>711</v>
      </c>
      <c r="C247" s="168">
        <v>138898</v>
      </c>
      <c r="D247" s="171">
        <v>44026</v>
      </c>
      <c r="E247" s="172">
        <v>14.6996</v>
      </c>
      <c r="F247" s="172">
        <v>2.2349000000000001</v>
      </c>
      <c r="G247" s="172">
        <v>-1.2414000000000001</v>
      </c>
      <c r="H247" s="172">
        <v>10.627800000000001</v>
      </c>
      <c r="I247" s="172">
        <v>17.030799999999999</v>
      </c>
      <c r="J247" s="172">
        <v>12.242699999999999</v>
      </c>
      <c r="K247" s="172">
        <v>-0.55520000000000003</v>
      </c>
      <c r="L247" s="172">
        <v>-9.9650999999999996</v>
      </c>
      <c r="M247" s="172">
        <v>-4.7758000000000003</v>
      </c>
      <c r="N247" s="172">
        <v>-0.50549999999999995</v>
      </c>
      <c r="O247" s="172">
        <v>2.7250999999999999</v>
      </c>
      <c r="P247" s="172">
        <v>5.9576000000000002</v>
      </c>
      <c r="Q247" s="172">
        <v>6.8742000000000001</v>
      </c>
      <c r="R247" s="172">
        <v>1.0422</v>
      </c>
    </row>
    <row r="248" spans="1:18" x14ac:dyDescent="0.3">
      <c r="A248" s="168" t="s">
        <v>666</v>
      </c>
      <c r="B248" s="168" t="s">
        <v>712</v>
      </c>
      <c r="C248" s="168">
        <v>138905</v>
      </c>
      <c r="D248" s="171">
        <v>44026</v>
      </c>
      <c r="E248" s="172">
        <v>13.8497</v>
      </c>
      <c r="F248" s="172">
        <v>0</v>
      </c>
      <c r="G248" s="172">
        <v>-3.8856000000000002</v>
      </c>
      <c r="H248" s="172">
        <v>7.9561000000000002</v>
      </c>
      <c r="I248" s="172">
        <v>14.3095</v>
      </c>
      <c r="J248" s="172">
        <v>10.396800000000001</v>
      </c>
      <c r="K248" s="172">
        <v>-1.8703000000000001</v>
      </c>
      <c r="L248" s="172">
        <v>-11.0785</v>
      </c>
      <c r="M248" s="172">
        <v>-5.8399000000000001</v>
      </c>
      <c r="N248" s="172">
        <v>-1.5411999999999999</v>
      </c>
      <c r="O248" s="172">
        <v>1.6480999999999999</v>
      </c>
      <c r="P248" s="172">
        <v>4.8489000000000004</v>
      </c>
      <c r="Q248" s="172">
        <v>5.7813999999999997</v>
      </c>
      <c r="R248" s="172">
        <v>1.6899999999999998E-2</v>
      </c>
    </row>
    <row r="249" spans="1:18" x14ac:dyDescent="0.3">
      <c r="A249" s="168" t="s">
        <v>666</v>
      </c>
      <c r="B249" s="168" t="s">
        <v>713</v>
      </c>
      <c r="C249" s="168">
        <v>148207</v>
      </c>
      <c r="D249" s="171"/>
      <c r="E249" s="172"/>
      <c r="F249" s="172"/>
      <c r="G249" s="172"/>
      <c r="H249" s="172"/>
      <c r="I249" s="172"/>
      <c r="J249" s="172"/>
      <c r="K249" s="172"/>
      <c r="L249" s="172"/>
      <c r="M249" s="172"/>
      <c r="N249" s="172"/>
      <c r="O249" s="172"/>
      <c r="P249" s="172"/>
      <c r="Q249" s="172"/>
      <c r="R249" s="172"/>
    </row>
    <row r="250" spans="1:18" x14ac:dyDescent="0.3">
      <c r="A250" s="168" t="s">
        <v>666</v>
      </c>
      <c r="B250" s="168" t="s">
        <v>714</v>
      </c>
      <c r="C250" s="168">
        <v>148217</v>
      </c>
      <c r="D250" s="171"/>
      <c r="E250" s="172"/>
      <c r="F250" s="172"/>
      <c r="G250" s="172"/>
      <c r="H250" s="172"/>
      <c r="I250" s="172"/>
      <c r="J250" s="172"/>
      <c r="K250" s="172"/>
      <c r="L250" s="172"/>
      <c r="M250" s="172"/>
      <c r="N250" s="172"/>
      <c r="O250" s="172"/>
      <c r="P250" s="172"/>
      <c r="Q250" s="172"/>
      <c r="R250" s="172"/>
    </row>
    <row r="251" spans="1:18" x14ac:dyDescent="0.3">
      <c r="A251" s="168" t="s">
        <v>666</v>
      </c>
      <c r="B251" s="168" t="s">
        <v>715</v>
      </c>
      <c r="C251" s="168">
        <v>102729</v>
      </c>
      <c r="D251" s="171">
        <v>44026</v>
      </c>
      <c r="E251" s="172">
        <v>3092.8427000000001</v>
      </c>
      <c r="F251" s="172">
        <v>-5.3971999999999998</v>
      </c>
      <c r="G251" s="172">
        <v>-0.42130000000000001</v>
      </c>
      <c r="H251" s="172">
        <v>224.18729999999999</v>
      </c>
      <c r="I251" s="172">
        <v>348.34339999999997</v>
      </c>
      <c r="J251" s="172">
        <v>156.2405</v>
      </c>
      <c r="K251" s="172">
        <v>29.624500000000001</v>
      </c>
      <c r="L251" s="172">
        <v>17.426400000000001</v>
      </c>
      <c r="M251" s="172">
        <v>13.817500000000001</v>
      </c>
      <c r="N251" s="172">
        <v>12.426399999999999</v>
      </c>
      <c r="O251" s="172">
        <v>6.0217999999999998</v>
      </c>
      <c r="P251" s="172">
        <v>6.9931000000000001</v>
      </c>
      <c r="Q251" s="172">
        <v>7.3878000000000004</v>
      </c>
      <c r="R251" s="172">
        <v>5.8650000000000002</v>
      </c>
    </row>
    <row r="252" spans="1:18" x14ac:dyDescent="0.3">
      <c r="A252" s="168" t="s">
        <v>666</v>
      </c>
      <c r="B252" s="168" t="s">
        <v>716</v>
      </c>
      <c r="C252" s="168">
        <v>119450</v>
      </c>
      <c r="D252" s="171">
        <v>44026</v>
      </c>
      <c r="E252" s="172">
        <v>3215.0248000000001</v>
      </c>
      <c r="F252" s="172">
        <v>-4.7449000000000003</v>
      </c>
      <c r="G252" s="172">
        <v>0.2291</v>
      </c>
      <c r="H252" s="172">
        <v>224.86529999999999</v>
      </c>
      <c r="I252" s="172">
        <v>349.0806</v>
      </c>
      <c r="J252" s="172">
        <v>156.98439999999999</v>
      </c>
      <c r="K252" s="172">
        <v>30.3672</v>
      </c>
      <c r="L252" s="172">
        <v>18.106999999999999</v>
      </c>
      <c r="M252" s="172">
        <v>14.5684</v>
      </c>
      <c r="N252" s="172">
        <v>13.286099999999999</v>
      </c>
      <c r="O252" s="172">
        <v>6.8489000000000004</v>
      </c>
      <c r="P252" s="172">
        <v>7.5831999999999997</v>
      </c>
      <c r="Q252" s="172">
        <v>8.0792999999999999</v>
      </c>
      <c r="R252" s="172">
        <v>6.8207000000000004</v>
      </c>
    </row>
    <row r="253" spans="1:18" x14ac:dyDescent="0.3">
      <c r="A253" s="168" t="s">
        <v>666</v>
      </c>
      <c r="B253" s="168" t="s">
        <v>717</v>
      </c>
      <c r="C253" s="168">
        <v>119798</v>
      </c>
      <c r="D253" s="171">
        <v>44026</v>
      </c>
      <c r="E253" s="172">
        <v>34.171199999999999</v>
      </c>
      <c r="F253" s="172">
        <v>-15.3749</v>
      </c>
      <c r="G253" s="172">
        <v>0.53410000000000002</v>
      </c>
      <c r="H253" s="172">
        <v>15.212</v>
      </c>
      <c r="I253" s="172">
        <v>21.407699999999998</v>
      </c>
      <c r="J253" s="172">
        <v>24.414899999999999</v>
      </c>
      <c r="K253" s="172">
        <v>14.850199999999999</v>
      </c>
      <c r="L253" s="172">
        <v>10.2788</v>
      </c>
      <c r="M253" s="172">
        <v>9.3239000000000001</v>
      </c>
      <c r="N253" s="172">
        <v>9.3980999999999995</v>
      </c>
      <c r="O253" s="172">
        <v>7.4733999999999998</v>
      </c>
      <c r="P253" s="172">
        <v>8.6721000000000004</v>
      </c>
      <c r="Q253" s="172">
        <v>9.3633000000000006</v>
      </c>
      <c r="R253" s="172">
        <v>8.3431999999999995</v>
      </c>
    </row>
    <row r="254" spans="1:18" x14ac:dyDescent="0.3">
      <c r="A254" s="168" t="s">
        <v>666</v>
      </c>
      <c r="B254" s="168" t="s">
        <v>718</v>
      </c>
      <c r="C254" s="168">
        <v>102505</v>
      </c>
      <c r="D254" s="171">
        <v>44026</v>
      </c>
      <c r="E254" s="172">
        <v>32.662399999999998</v>
      </c>
      <c r="F254" s="172">
        <v>-15.9732</v>
      </c>
      <c r="G254" s="172">
        <v>-8.3799999999999999E-2</v>
      </c>
      <c r="H254" s="172">
        <v>14.600099999999999</v>
      </c>
      <c r="I254" s="172">
        <v>20.8064</v>
      </c>
      <c r="J254" s="172">
        <v>23.789200000000001</v>
      </c>
      <c r="K254" s="172">
        <v>14.199400000000001</v>
      </c>
      <c r="L254" s="172">
        <v>9.6325000000000003</v>
      </c>
      <c r="M254" s="172">
        <v>8.6727000000000007</v>
      </c>
      <c r="N254" s="172">
        <v>8.7354000000000003</v>
      </c>
      <c r="O254" s="172">
        <v>6.7042000000000002</v>
      </c>
      <c r="P254" s="172">
        <v>7.9006999999999996</v>
      </c>
      <c r="Q254" s="172">
        <v>7.6727999999999996</v>
      </c>
      <c r="R254" s="172">
        <v>7.6391999999999998</v>
      </c>
    </row>
    <row r="255" spans="1:18" x14ac:dyDescent="0.3">
      <c r="A255" s="168" t="s">
        <v>666</v>
      </c>
      <c r="B255" s="168" t="s">
        <v>719</v>
      </c>
      <c r="C255" s="168">
        <v>101545</v>
      </c>
      <c r="D255" s="171">
        <v>44026</v>
      </c>
      <c r="E255" s="172">
        <v>25.969000000000001</v>
      </c>
      <c r="F255" s="172">
        <v>-1.546</v>
      </c>
      <c r="G255" s="172">
        <v>5.907</v>
      </c>
      <c r="H255" s="172">
        <v>10.6837</v>
      </c>
      <c r="I255" s="172">
        <v>11.1714</v>
      </c>
      <c r="J255" s="172">
        <v>11.885</v>
      </c>
      <c r="K255" s="172">
        <v>8.7837999999999994</v>
      </c>
      <c r="L255" s="172">
        <v>6.8746999999999998</v>
      </c>
      <c r="M255" s="172">
        <v>6.6181000000000001</v>
      </c>
      <c r="N255" s="172">
        <v>0.7117</v>
      </c>
      <c r="O255" s="172">
        <v>2.2921</v>
      </c>
      <c r="P255" s="172">
        <v>4.2427999999999999</v>
      </c>
      <c r="Q255" s="172">
        <v>5.4542000000000002</v>
      </c>
      <c r="R255" s="172">
        <v>0.33700000000000002</v>
      </c>
    </row>
    <row r="256" spans="1:18" x14ac:dyDescent="0.3">
      <c r="A256" s="168" t="s">
        <v>666</v>
      </c>
      <c r="B256" s="168" t="s">
        <v>720</v>
      </c>
      <c r="C256" s="168">
        <v>119632</v>
      </c>
      <c r="D256" s="171">
        <v>44026</v>
      </c>
      <c r="E256" s="172">
        <v>27.297899999999998</v>
      </c>
      <c r="F256" s="172">
        <v>-0.80220000000000002</v>
      </c>
      <c r="G256" s="172">
        <v>6.6234000000000002</v>
      </c>
      <c r="H256" s="172">
        <v>11.4094</v>
      </c>
      <c r="I256" s="172">
        <v>11.906599999999999</v>
      </c>
      <c r="J256" s="172">
        <v>12.627599999999999</v>
      </c>
      <c r="K256" s="172">
        <v>9.5249000000000006</v>
      </c>
      <c r="L256" s="172">
        <v>7.6307999999999998</v>
      </c>
      <c r="M256" s="172">
        <v>7.3792999999999997</v>
      </c>
      <c r="N256" s="172">
        <v>1.4114</v>
      </c>
      <c r="O256" s="172">
        <v>3.1112000000000002</v>
      </c>
      <c r="P256" s="172">
        <v>5.2714999999999996</v>
      </c>
      <c r="Q256" s="172">
        <v>5.5945</v>
      </c>
      <c r="R256" s="172">
        <v>1.0461</v>
      </c>
    </row>
    <row r="257" spans="1:18" x14ac:dyDescent="0.3">
      <c r="A257" s="168" t="s">
        <v>666</v>
      </c>
      <c r="B257" s="168" t="s">
        <v>721</v>
      </c>
      <c r="C257" s="168">
        <v>148242</v>
      </c>
      <c r="D257" s="171"/>
      <c r="E257" s="172"/>
      <c r="F257" s="172"/>
      <c r="G257" s="172"/>
      <c r="H257" s="172"/>
      <c r="I257" s="172"/>
      <c r="J257" s="172"/>
      <c r="K257" s="172"/>
      <c r="L257" s="172"/>
      <c r="M257" s="172"/>
      <c r="N257" s="172"/>
      <c r="O257" s="172"/>
      <c r="P257" s="172"/>
      <c r="Q257" s="172"/>
      <c r="R257" s="172"/>
    </row>
    <row r="258" spans="1:18" x14ac:dyDescent="0.3">
      <c r="A258" s="168" t="s">
        <v>666</v>
      </c>
      <c r="B258" s="168" t="s">
        <v>722</v>
      </c>
      <c r="C258" s="168">
        <v>148237</v>
      </c>
      <c r="D258" s="171"/>
      <c r="E258" s="172"/>
      <c r="F258" s="172"/>
      <c r="G258" s="172"/>
      <c r="H258" s="172"/>
      <c r="I258" s="172"/>
      <c r="J258" s="172"/>
      <c r="K258" s="172"/>
      <c r="L258" s="172"/>
      <c r="M258" s="172"/>
      <c r="N258" s="172"/>
      <c r="O258" s="172"/>
      <c r="P258" s="172"/>
      <c r="Q258" s="172"/>
      <c r="R258" s="172"/>
    </row>
    <row r="259" spans="1:18" x14ac:dyDescent="0.3">
      <c r="A259" s="168" t="s">
        <v>666</v>
      </c>
      <c r="B259" s="168" t="s">
        <v>723</v>
      </c>
      <c r="C259" s="168">
        <v>147651</v>
      </c>
      <c r="D259" s="171">
        <v>44026</v>
      </c>
      <c r="E259" s="172">
        <v>0.19800000000000001</v>
      </c>
      <c r="F259" s="172">
        <v>0</v>
      </c>
      <c r="G259" s="172">
        <v>0</v>
      </c>
      <c r="H259" s="172">
        <v>0</v>
      </c>
      <c r="I259" s="172">
        <v>0</v>
      </c>
      <c r="J259" s="172">
        <v>0</v>
      </c>
      <c r="K259" s="172">
        <v>0</v>
      </c>
      <c r="L259" s="172">
        <v>0</v>
      </c>
      <c r="M259" s="172">
        <v>-33.189300000000003</v>
      </c>
      <c r="N259" s="172"/>
      <c r="O259" s="172"/>
      <c r="P259" s="172"/>
      <c r="Q259" s="172">
        <v>-31.2576</v>
      </c>
      <c r="R259" s="172"/>
    </row>
    <row r="260" spans="1:18" x14ac:dyDescent="0.3">
      <c r="A260" s="168" t="s">
        <v>666</v>
      </c>
      <c r="B260" s="168" t="s">
        <v>724</v>
      </c>
      <c r="C260" s="168">
        <v>147650</v>
      </c>
      <c r="D260" s="171">
        <v>44026</v>
      </c>
      <c r="E260" s="172">
        <v>0.18290000000000001</v>
      </c>
      <c r="F260" s="172">
        <v>0</v>
      </c>
      <c r="G260" s="172">
        <v>0</v>
      </c>
      <c r="H260" s="172">
        <v>0</v>
      </c>
      <c r="I260" s="172">
        <v>0</v>
      </c>
      <c r="J260" s="172">
        <v>0</v>
      </c>
      <c r="K260" s="172">
        <v>0</v>
      </c>
      <c r="L260" s="172">
        <v>0</v>
      </c>
      <c r="M260" s="172">
        <v>-33.275599999999997</v>
      </c>
      <c r="N260" s="172"/>
      <c r="O260" s="172"/>
      <c r="P260" s="172"/>
      <c r="Q260" s="172">
        <v>-31.342700000000001</v>
      </c>
      <c r="R260" s="172"/>
    </row>
    <row r="261" spans="1:18" x14ac:dyDescent="0.3">
      <c r="A261" s="168" t="s">
        <v>666</v>
      </c>
      <c r="B261" s="168" t="s">
        <v>725</v>
      </c>
      <c r="C261" s="168">
        <v>148147</v>
      </c>
      <c r="D261" s="171">
        <v>44026</v>
      </c>
      <c r="E261" s="172">
        <v>0.76929999999999998</v>
      </c>
      <c r="F261" s="172">
        <v>9.4916</v>
      </c>
      <c r="G261" s="172">
        <v>14.256</v>
      </c>
      <c r="H261" s="172">
        <v>-2332.1547</v>
      </c>
      <c r="I261" s="172">
        <v>-1163.692</v>
      </c>
      <c r="J261" s="172">
        <v>-506.28480000000002</v>
      </c>
      <c r="K261" s="172">
        <v>-198.12430000000001</v>
      </c>
      <c r="L261" s="172"/>
      <c r="M261" s="172"/>
      <c r="N261" s="172"/>
      <c r="O261" s="172"/>
      <c r="P261" s="172"/>
      <c r="Q261" s="172">
        <v>-121.5962</v>
      </c>
      <c r="R261" s="172"/>
    </row>
    <row r="262" spans="1:18" x14ac:dyDescent="0.3">
      <c r="A262" s="168" t="s">
        <v>666</v>
      </c>
      <c r="B262" s="168" t="s">
        <v>726</v>
      </c>
      <c r="C262" s="168">
        <v>148146</v>
      </c>
      <c r="D262" s="171">
        <v>44026</v>
      </c>
      <c r="E262" s="172">
        <v>0.70279999999999998</v>
      </c>
      <c r="F262" s="172">
        <v>10.39</v>
      </c>
      <c r="G262" s="172">
        <v>14.304500000000001</v>
      </c>
      <c r="H262" s="172">
        <v>-2356.2292000000002</v>
      </c>
      <c r="I262" s="172">
        <v>-1175.6585</v>
      </c>
      <c r="J262" s="172">
        <v>-511.54919999999998</v>
      </c>
      <c r="K262" s="172">
        <v>-199.77090000000001</v>
      </c>
      <c r="L262" s="172"/>
      <c r="M262" s="172"/>
      <c r="N262" s="172"/>
      <c r="O262" s="172"/>
      <c r="P262" s="172"/>
      <c r="Q262" s="172">
        <v>-122.63160000000001</v>
      </c>
      <c r="R262" s="172"/>
    </row>
    <row r="263" spans="1:18" x14ac:dyDescent="0.3">
      <c r="A263" s="168" t="s">
        <v>666</v>
      </c>
      <c r="B263" s="168" t="s">
        <v>727</v>
      </c>
      <c r="C263" s="168">
        <v>120764</v>
      </c>
      <c r="D263" s="171">
        <v>44026</v>
      </c>
      <c r="E263" s="172">
        <v>11.9626</v>
      </c>
      <c r="F263" s="172">
        <v>-27.439900000000002</v>
      </c>
      <c r="G263" s="172">
        <v>-3.8123999999999998</v>
      </c>
      <c r="H263" s="172">
        <v>13.0655</v>
      </c>
      <c r="I263" s="172">
        <v>-225.65469999999999</v>
      </c>
      <c r="J263" s="172">
        <v>-88.959000000000003</v>
      </c>
      <c r="K263" s="172">
        <v>-24.279299999999999</v>
      </c>
      <c r="L263" s="172">
        <v>-59.825299999999999</v>
      </c>
      <c r="M263" s="172">
        <v>-38.838999999999999</v>
      </c>
      <c r="N263" s="172">
        <v>-32.179200000000002</v>
      </c>
      <c r="O263" s="172">
        <v>-9.3757999999999999</v>
      </c>
      <c r="P263" s="172">
        <v>-1.8339000000000001</v>
      </c>
      <c r="Q263" s="172">
        <v>2.2404999999999999</v>
      </c>
      <c r="R263" s="172">
        <v>-16.241099999999999</v>
      </c>
    </row>
    <row r="264" spans="1:18" x14ac:dyDescent="0.3">
      <c r="A264" s="168" t="s">
        <v>666</v>
      </c>
      <c r="B264" s="168" t="s">
        <v>728</v>
      </c>
      <c r="C264" s="168">
        <v>117981</v>
      </c>
      <c r="D264" s="171">
        <v>44026</v>
      </c>
      <c r="E264" s="172">
        <v>10.9849</v>
      </c>
      <c r="F264" s="172">
        <v>-28.221499999999999</v>
      </c>
      <c r="G264" s="172">
        <v>-4.6494999999999997</v>
      </c>
      <c r="H264" s="172">
        <v>12.180099999999999</v>
      </c>
      <c r="I264" s="172">
        <v>-226.39519999999999</v>
      </c>
      <c r="J264" s="172">
        <v>-89.647300000000001</v>
      </c>
      <c r="K264" s="172">
        <v>-24.954000000000001</v>
      </c>
      <c r="L264" s="172">
        <v>-60.368400000000001</v>
      </c>
      <c r="M264" s="172">
        <v>-39.417099999999998</v>
      </c>
      <c r="N264" s="172">
        <v>-32.750500000000002</v>
      </c>
      <c r="O264" s="172">
        <v>-10.269</v>
      </c>
      <c r="P264" s="172">
        <v>-2.8668</v>
      </c>
      <c r="Q264" s="172">
        <v>1.2346999999999999</v>
      </c>
      <c r="R264" s="172">
        <v>-17.024699999999999</v>
      </c>
    </row>
    <row r="265" spans="1:18" x14ac:dyDescent="0.3">
      <c r="A265" s="173" t="s">
        <v>27</v>
      </c>
      <c r="B265" s="168"/>
      <c r="C265" s="168"/>
      <c r="D265" s="168"/>
      <c r="E265" s="168"/>
      <c r="F265" s="174">
        <v>2.3080560000000019</v>
      </c>
      <c r="G265" s="174">
        <v>1.7407499999999998</v>
      </c>
      <c r="H265" s="174">
        <v>-74.118502083333325</v>
      </c>
      <c r="I265" s="174">
        <v>-24.503927083333338</v>
      </c>
      <c r="J265" s="174">
        <v>-1.3764583333333327</v>
      </c>
      <c r="K265" s="174">
        <v>-9.2889416666666662</v>
      </c>
      <c r="L265" s="174">
        <v>-7.4602295454545464</v>
      </c>
      <c r="M265" s="174">
        <v>-3.4648809523809527</v>
      </c>
      <c r="N265" s="174">
        <v>-0.53765499999999999</v>
      </c>
      <c r="O265" s="174">
        <v>1.6454552631578951</v>
      </c>
      <c r="P265" s="174">
        <v>4.5404138888888887</v>
      </c>
      <c r="Q265" s="174">
        <v>-2.6297879999999996</v>
      </c>
      <c r="R265" s="174">
        <v>-4.7831578947368857E-2</v>
      </c>
    </row>
    <row r="266" spans="1:18" x14ac:dyDescent="0.3">
      <c r="A266" s="173" t="s">
        <v>409</v>
      </c>
      <c r="B266" s="168"/>
      <c r="C266" s="168"/>
      <c r="D266" s="168"/>
      <c r="E266" s="168"/>
      <c r="F266" s="174">
        <v>0</v>
      </c>
      <c r="G266" s="174">
        <v>1.9173499999999999</v>
      </c>
      <c r="H266" s="174">
        <v>14.088750000000001</v>
      </c>
      <c r="I266" s="174">
        <v>20.542349999999999</v>
      </c>
      <c r="J266" s="174">
        <v>19.47795</v>
      </c>
      <c r="K266" s="174">
        <v>8.9768000000000008</v>
      </c>
      <c r="L266" s="174">
        <v>3.8461500000000002</v>
      </c>
      <c r="M266" s="174">
        <v>4.5170000000000003</v>
      </c>
      <c r="N266" s="174">
        <v>3.3866000000000001</v>
      </c>
      <c r="O266" s="174">
        <v>3.5214500000000002</v>
      </c>
      <c r="P266" s="174">
        <v>6.1116999999999999</v>
      </c>
      <c r="Q266" s="174">
        <v>6.9767999999999999</v>
      </c>
      <c r="R266" s="174">
        <v>1.9396</v>
      </c>
    </row>
    <row r="267" spans="1:18" x14ac:dyDescent="0.3">
      <c r="A267" s="116"/>
      <c r="B267" s="116"/>
      <c r="C267" s="116"/>
      <c r="D267" s="118"/>
      <c r="E267" s="119"/>
      <c r="F267" s="119"/>
      <c r="G267" s="119"/>
      <c r="H267" s="119"/>
      <c r="I267" s="119"/>
      <c r="J267" s="119"/>
      <c r="K267" s="119"/>
      <c r="L267" s="119"/>
      <c r="M267" s="119"/>
      <c r="N267" s="119"/>
      <c r="O267" s="119"/>
      <c r="P267" s="119"/>
      <c r="Q267" s="119"/>
      <c r="R267" s="119"/>
    </row>
    <row r="268" spans="1:18" x14ac:dyDescent="0.3">
      <c r="A268" s="170" t="s">
        <v>729</v>
      </c>
      <c r="B268" s="170"/>
      <c r="C268" s="170"/>
      <c r="D268" s="170"/>
      <c r="E268" s="170"/>
      <c r="F268" s="170"/>
      <c r="G268" s="170"/>
      <c r="H268" s="170"/>
      <c r="I268" s="170"/>
      <c r="J268" s="170"/>
      <c r="K268" s="170"/>
      <c r="L268" s="170"/>
      <c r="M268" s="170"/>
      <c r="N268" s="170"/>
      <c r="O268" s="170"/>
      <c r="P268" s="170"/>
      <c r="Q268" s="170"/>
      <c r="R268" s="170"/>
    </row>
    <row r="269" spans="1:18" x14ac:dyDescent="0.3">
      <c r="A269" s="168" t="s">
        <v>730</v>
      </c>
      <c r="B269" s="168" t="s">
        <v>731</v>
      </c>
      <c r="C269" s="168">
        <v>147848</v>
      </c>
      <c r="D269" s="171">
        <v>44026</v>
      </c>
      <c r="E269" s="172">
        <v>1077.9936</v>
      </c>
      <c r="F269" s="172">
        <v>-24.717400000000001</v>
      </c>
      <c r="G269" s="172">
        <v>-4.8520000000000003</v>
      </c>
      <c r="H269" s="172">
        <v>15.218999999999999</v>
      </c>
      <c r="I269" s="172">
        <v>23.291899999999998</v>
      </c>
      <c r="J269" s="172">
        <v>25.352799999999998</v>
      </c>
      <c r="K269" s="172">
        <v>24.2211</v>
      </c>
      <c r="L269" s="172">
        <v>15.4442</v>
      </c>
      <c r="M269" s="172"/>
      <c r="N269" s="172"/>
      <c r="O269" s="172"/>
      <c r="P269" s="172"/>
      <c r="Q269" s="172">
        <v>14.3246</v>
      </c>
      <c r="R269" s="172"/>
    </row>
    <row r="270" spans="1:18" x14ac:dyDescent="0.3">
      <c r="A270" s="168" t="s">
        <v>730</v>
      </c>
      <c r="B270" s="168" t="s">
        <v>732</v>
      </c>
      <c r="C270" s="168">
        <v>147849</v>
      </c>
      <c r="D270" s="171">
        <v>44026</v>
      </c>
      <c r="E270" s="172">
        <v>1104.1945000000001</v>
      </c>
      <c r="F270" s="172">
        <v>-32.6068</v>
      </c>
      <c r="G270" s="172">
        <v>9.4588000000000001</v>
      </c>
      <c r="H270" s="172">
        <v>60.845399999999998</v>
      </c>
      <c r="I270" s="172">
        <v>43.721200000000003</v>
      </c>
      <c r="J270" s="172">
        <v>38.754600000000003</v>
      </c>
      <c r="K270" s="172">
        <v>37.661799999999999</v>
      </c>
      <c r="L270" s="172">
        <v>21.421600000000002</v>
      </c>
      <c r="M270" s="172"/>
      <c r="N270" s="172"/>
      <c r="O270" s="172"/>
      <c r="P270" s="172"/>
      <c r="Q270" s="172">
        <v>19.1751</v>
      </c>
      <c r="R270" s="172"/>
    </row>
    <row r="271" spans="1:18" x14ac:dyDescent="0.3">
      <c r="A271" s="168" t="s">
        <v>730</v>
      </c>
      <c r="B271" s="168" t="s">
        <v>733</v>
      </c>
      <c r="C271" s="168">
        <v>133307</v>
      </c>
      <c r="D271" s="171">
        <v>44026</v>
      </c>
      <c r="E271" s="172">
        <v>21.616099999999999</v>
      </c>
      <c r="F271" s="172">
        <v>-81.207300000000004</v>
      </c>
      <c r="G271" s="172">
        <v>-23.116700000000002</v>
      </c>
      <c r="H271" s="172">
        <v>10.6112</v>
      </c>
      <c r="I271" s="172">
        <v>21.168900000000001</v>
      </c>
      <c r="J271" s="172">
        <v>12.8279</v>
      </c>
      <c r="K271" s="172">
        <v>24.2409</v>
      </c>
      <c r="L271" s="172">
        <v>18.452400000000001</v>
      </c>
      <c r="M271" s="172">
        <v>12.7485</v>
      </c>
      <c r="N271" s="172">
        <v>9.5439000000000007</v>
      </c>
      <c r="O271" s="172">
        <v>8.0338999999999992</v>
      </c>
      <c r="P271" s="172">
        <v>9.1877999999999993</v>
      </c>
      <c r="Q271" s="172">
        <v>8.9687999999999999</v>
      </c>
      <c r="R271" s="172">
        <v>13.2293</v>
      </c>
    </row>
    <row r="272" spans="1:18" x14ac:dyDescent="0.3">
      <c r="A272" s="168" t="s">
        <v>730</v>
      </c>
      <c r="B272" s="168" t="s">
        <v>734</v>
      </c>
      <c r="C272" s="168">
        <v>139496</v>
      </c>
      <c r="D272" s="171">
        <v>44026</v>
      </c>
      <c r="E272" s="172">
        <v>21.942599999999999</v>
      </c>
      <c r="F272" s="172">
        <v>-80.664100000000005</v>
      </c>
      <c r="G272" s="172">
        <v>-22.856400000000001</v>
      </c>
      <c r="H272" s="172">
        <v>10.787000000000001</v>
      </c>
      <c r="I272" s="172">
        <v>21.2498</v>
      </c>
      <c r="J272" s="172">
        <v>12.922000000000001</v>
      </c>
      <c r="K272" s="172">
        <v>24.196100000000001</v>
      </c>
      <c r="L272" s="172">
        <v>18.501300000000001</v>
      </c>
      <c r="M272" s="172">
        <v>12.83</v>
      </c>
      <c r="N272" s="172">
        <v>10.0708</v>
      </c>
      <c r="O272" s="172">
        <v>8.3529</v>
      </c>
      <c r="P272" s="172"/>
      <c r="Q272" s="172">
        <v>9.1758000000000006</v>
      </c>
      <c r="R272" s="172">
        <v>13.637499999999999</v>
      </c>
    </row>
    <row r="273" spans="1:18" x14ac:dyDescent="0.3">
      <c r="A273" s="168" t="s">
        <v>730</v>
      </c>
      <c r="B273" s="168" t="s">
        <v>735</v>
      </c>
      <c r="C273" s="168">
        <v>139430</v>
      </c>
      <c r="D273" s="171">
        <v>44026</v>
      </c>
      <c r="E273" s="172">
        <v>199.84289999999999</v>
      </c>
      <c r="F273" s="172">
        <v>-106.8796</v>
      </c>
      <c r="G273" s="172">
        <v>-40.3675</v>
      </c>
      <c r="H273" s="172">
        <v>-5.2183999999999999</v>
      </c>
      <c r="I273" s="172">
        <v>17.1038</v>
      </c>
      <c r="J273" s="172">
        <v>3.2219000000000002</v>
      </c>
      <c r="K273" s="172">
        <v>18.029399999999999</v>
      </c>
      <c r="L273" s="172">
        <v>15.056900000000001</v>
      </c>
      <c r="M273" s="172">
        <v>10.368499999999999</v>
      </c>
      <c r="N273" s="172">
        <v>8.5089000000000006</v>
      </c>
      <c r="O273" s="172">
        <v>6.5368000000000004</v>
      </c>
      <c r="P273" s="172"/>
      <c r="Q273" s="172">
        <v>8.0484000000000009</v>
      </c>
      <c r="R273" s="172">
        <v>11.693899999999999</v>
      </c>
    </row>
    <row r="274" spans="1:18" x14ac:dyDescent="0.3">
      <c r="A274" s="173" t="s">
        <v>27</v>
      </c>
      <c r="B274" s="168"/>
      <c r="C274" s="168"/>
      <c r="D274" s="168"/>
      <c r="E274" s="168"/>
      <c r="F274" s="174">
        <v>-65.215040000000002</v>
      </c>
      <c r="G274" s="174">
        <v>-16.34676</v>
      </c>
      <c r="H274" s="174">
        <v>18.448839999999997</v>
      </c>
      <c r="I274" s="174">
        <v>25.307120000000005</v>
      </c>
      <c r="J274" s="174">
        <v>18.615839999999999</v>
      </c>
      <c r="K274" s="174">
        <v>25.66986</v>
      </c>
      <c r="L274" s="174">
        <v>17.775280000000002</v>
      </c>
      <c r="M274" s="174">
        <v>11.982333333333331</v>
      </c>
      <c r="N274" s="174">
        <v>9.3745333333333338</v>
      </c>
      <c r="O274" s="174">
        <v>7.6412000000000004</v>
      </c>
      <c r="P274" s="174">
        <v>9.1877999999999993</v>
      </c>
      <c r="Q274" s="174">
        <v>11.938540000000001</v>
      </c>
      <c r="R274" s="174">
        <v>12.853566666666666</v>
      </c>
    </row>
    <row r="275" spans="1:18" x14ac:dyDescent="0.3">
      <c r="A275" s="173" t="s">
        <v>409</v>
      </c>
      <c r="B275" s="168"/>
      <c r="C275" s="168"/>
      <c r="D275" s="168"/>
      <c r="E275" s="168"/>
      <c r="F275" s="174">
        <v>-80.664100000000005</v>
      </c>
      <c r="G275" s="174">
        <v>-22.856400000000001</v>
      </c>
      <c r="H275" s="174">
        <v>10.787000000000001</v>
      </c>
      <c r="I275" s="174">
        <v>21.2498</v>
      </c>
      <c r="J275" s="174">
        <v>12.922000000000001</v>
      </c>
      <c r="K275" s="174">
        <v>24.2211</v>
      </c>
      <c r="L275" s="174">
        <v>18.452400000000001</v>
      </c>
      <c r="M275" s="174">
        <v>12.7485</v>
      </c>
      <c r="N275" s="174">
        <v>9.5439000000000007</v>
      </c>
      <c r="O275" s="174">
        <v>8.0338999999999992</v>
      </c>
      <c r="P275" s="174">
        <v>9.1877999999999993</v>
      </c>
      <c r="Q275" s="174">
        <v>9.1758000000000006</v>
      </c>
      <c r="R275" s="174">
        <v>13.2293</v>
      </c>
    </row>
    <row r="276" spans="1:18" x14ac:dyDescent="0.3">
      <c r="A276" s="116"/>
      <c r="B276" s="116"/>
      <c r="C276" s="116"/>
      <c r="D276" s="118"/>
      <c r="E276" s="119"/>
      <c r="F276" s="119"/>
      <c r="G276" s="119"/>
      <c r="H276" s="119"/>
      <c r="I276" s="119"/>
      <c r="J276" s="119"/>
      <c r="K276" s="119"/>
      <c r="L276" s="119"/>
      <c r="M276" s="119"/>
      <c r="N276" s="119"/>
      <c r="O276" s="119"/>
      <c r="P276" s="119"/>
      <c r="Q276" s="119"/>
      <c r="R276" s="119"/>
    </row>
    <row r="277" spans="1:18" x14ac:dyDescent="0.3">
      <c r="A277" s="170" t="s">
        <v>736</v>
      </c>
      <c r="B277" s="170"/>
      <c r="C277" s="170"/>
      <c r="D277" s="170"/>
      <c r="E277" s="170"/>
      <c r="F277" s="170"/>
      <c r="G277" s="170"/>
      <c r="H277" s="170"/>
      <c r="I277" s="170"/>
      <c r="J277" s="170"/>
      <c r="K277" s="170"/>
      <c r="L277" s="170"/>
      <c r="M277" s="170"/>
      <c r="N277" s="170"/>
      <c r="O277" s="170"/>
      <c r="P277" s="170"/>
      <c r="Q277" s="170"/>
      <c r="R277" s="170"/>
    </row>
    <row r="278" spans="1:18" x14ac:dyDescent="0.3">
      <c r="A278" s="168" t="s">
        <v>737</v>
      </c>
      <c r="B278" s="168" t="s">
        <v>738</v>
      </c>
      <c r="C278" s="168">
        <v>131896</v>
      </c>
      <c r="D278" s="171">
        <v>44026</v>
      </c>
      <c r="E278" s="172">
        <v>28.056999999999999</v>
      </c>
      <c r="F278" s="172">
        <v>-14.044600000000001</v>
      </c>
      <c r="G278" s="172">
        <v>-5.5255999999999998</v>
      </c>
      <c r="H278" s="172">
        <v>-14.9178</v>
      </c>
      <c r="I278" s="172">
        <v>19.566700000000001</v>
      </c>
      <c r="J278" s="172">
        <v>22.067</v>
      </c>
      <c r="K278" s="172">
        <v>18.898299999999999</v>
      </c>
      <c r="L278" s="172">
        <v>11.166499999999999</v>
      </c>
      <c r="M278" s="172">
        <v>10.1663</v>
      </c>
      <c r="N278" s="172">
        <v>9.7730999999999995</v>
      </c>
      <c r="O278" s="172">
        <v>6.7336</v>
      </c>
      <c r="P278" s="172">
        <v>8.1057000000000006</v>
      </c>
      <c r="Q278" s="172">
        <v>7.9089</v>
      </c>
      <c r="R278" s="172">
        <v>8.9626000000000001</v>
      </c>
    </row>
    <row r="279" spans="1:18" x14ac:dyDescent="0.3">
      <c r="A279" s="168" t="s">
        <v>737</v>
      </c>
      <c r="B279" s="168" t="s">
        <v>739</v>
      </c>
      <c r="C279" s="168">
        <v>131898</v>
      </c>
      <c r="D279" s="171">
        <v>44026</v>
      </c>
      <c r="E279" s="172">
        <v>29.087399999999999</v>
      </c>
      <c r="F279" s="172">
        <v>-13.421799999999999</v>
      </c>
      <c r="G279" s="172">
        <v>-4.9226000000000001</v>
      </c>
      <c r="H279" s="172">
        <v>-14.3195</v>
      </c>
      <c r="I279" s="172">
        <v>20.178599999999999</v>
      </c>
      <c r="J279" s="172">
        <v>22.680299999999999</v>
      </c>
      <c r="K279" s="172">
        <v>19.530200000000001</v>
      </c>
      <c r="L279" s="172">
        <v>11.7981</v>
      </c>
      <c r="M279" s="172">
        <v>10.8253</v>
      </c>
      <c r="N279" s="172">
        <v>10.443300000000001</v>
      </c>
      <c r="O279" s="172">
        <v>7.3108000000000004</v>
      </c>
      <c r="P279" s="172">
        <v>8.6730999999999998</v>
      </c>
      <c r="Q279" s="172">
        <v>8.4247999999999994</v>
      </c>
      <c r="R279" s="172">
        <v>9.5733999999999995</v>
      </c>
    </row>
    <row r="280" spans="1:18" x14ac:dyDescent="0.3">
      <c r="A280" s="168" t="s">
        <v>737</v>
      </c>
      <c r="B280" s="168" t="s">
        <v>740</v>
      </c>
      <c r="C280" s="168">
        <v>131864</v>
      </c>
      <c r="D280" s="171">
        <v>44026</v>
      </c>
      <c r="E280" s="172">
        <v>30.083200000000001</v>
      </c>
      <c r="F280" s="172">
        <v>-255.89850000000001</v>
      </c>
      <c r="G280" s="172">
        <v>-45.002800000000001</v>
      </c>
      <c r="H280" s="172">
        <v>-13.864000000000001</v>
      </c>
      <c r="I280" s="172">
        <v>58.273200000000003</v>
      </c>
      <c r="J280" s="172">
        <v>51.512500000000003</v>
      </c>
      <c r="K280" s="172">
        <v>41.591799999999999</v>
      </c>
      <c r="L280" s="172">
        <v>-2.4256000000000002</v>
      </c>
      <c r="M280" s="172">
        <v>7.0526</v>
      </c>
      <c r="N280" s="172">
        <v>4.6355000000000004</v>
      </c>
      <c r="O280" s="172">
        <v>3.1960999999999999</v>
      </c>
      <c r="P280" s="172">
        <v>6.9554</v>
      </c>
      <c r="Q280" s="172">
        <v>8.2349999999999994</v>
      </c>
      <c r="R280" s="172">
        <v>3.2595000000000001</v>
      </c>
    </row>
    <row r="281" spans="1:18" x14ac:dyDescent="0.3">
      <c r="A281" s="168" t="s">
        <v>737</v>
      </c>
      <c r="B281" s="168" t="s">
        <v>741</v>
      </c>
      <c r="C281" s="168">
        <v>131865</v>
      </c>
      <c r="D281" s="171">
        <v>44026</v>
      </c>
      <c r="E281" s="172">
        <v>15.1714</v>
      </c>
      <c r="F281" s="172">
        <v>-267.47969999999998</v>
      </c>
      <c r="G281" s="172">
        <v>-56.4268</v>
      </c>
      <c r="H281" s="172">
        <v>-25.1736</v>
      </c>
      <c r="I281" s="172">
        <v>51.8249</v>
      </c>
      <c r="J281" s="172">
        <v>49.016199999999998</v>
      </c>
      <c r="K281" s="172">
        <v>41.140099999999997</v>
      </c>
      <c r="L281" s="172">
        <v>-2.3089</v>
      </c>
      <c r="M281" s="172">
        <v>7.3644999999999996</v>
      </c>
      <c r="N281" s="172">
        <v>5.0389999999999997</v>
      </c>
      <c r="O281" s="172">
        <v>3.5084</v>
      </c>
      <c r="P281" s="172">
        <v>7.1547000000000001</v>
      </c>
      <c r="Q281" s="172">
        <v>7.6228999999999996</v>
      </c>
      <c r="R281" s="172">
        <v>3.7002999999999999</v>
      </c>
    </row>
    <row r="282" spans="1:18" x14ac:dyDescent="0.3">
      <c r="A282" s="168" t="s">
        <v>737</v>
      </c>
      <c r="B282" s="168" t="s">
        <v>742</v>
      </c>
      <c r="C282" s="168">
        <v>132178</v>
      </c>
      <c r="D282" s="171">
        <v>44026</v>
      </c>
      <c r="E282" s="172">
        <v>19.560199999999998</v>
      </c>
      <c r="F282" s="172">
        <v>-123.1148</v>
      </c>
      <c r="G282" s="172">
        <v>-24.7973</v>
      </c>
      <c r="H282" s="172">
        <v>-5.2462999999999997</v>
      </c>
      <c r="I282" s="172">
        <v>37.9176</v>
      </c>
      <c r="J282" s="172">
        <v>38.813800000000001</v>
      </c>
      <c r="K282" s="172">
        <v>31.1555</v>
      </c>
      <c r="L282" s="172">
        <v>3.5794999999999999</v>
      </c>
      <c r="M282" s="172">
        <v>8.1783000000000001</v>
      </c>
      <c r="N282" s="172">
        <v>6.1257999999999999</v>
      </c>
      <c r="O282" s="172">
        <v>4.9273999999999996</v>
      </c>
      <c r="P282" s="172">
        <v>6.4028</v>
      </c>
      <c r="Q282" s="172">
        <v>7.5743999999999998</v>
      </c>
      <c r="R282" s="172">
        <v>4.9279000000000002</v>
      </c>
    </row>
    <row r="283" spans="1:18" x14ac:dyDescent="0.3">
      <c r="A283" s="168" t="s">
        <v>737</v>
      </c>
      <c r="B283" s="168" t="s">
        <v>743</v>
      </c>
      <c r="C283" s="168">
        <v>132183</v>
      </c>
      <c r="D283" s="171">
        <v>44026</v>
      </c>
      <c r="E283" s="172">
        <v>20.3278</v>
      </c>
      <c r="F283" s="172">
        <v>-124.9019</v>
      </c>
      <c r="G283" s="172">
        <v>-26.720400000000001</v>
      </c>
      <c r="H283" s="172">
        <v>-7.1980000000000004</v>
      </c>
      <c r="I283" s="172">
        <v>37.006500000000003</v>
      </c>
      <c r="J283" s="172">
        <v>38.714100000000002</v>
      </c>
      <c r="K283" s="172">
        <v>31.489699999999999</v>
      </c>
      <c r="L283" s="172">
        <v>4.0542999999999996</v>
      </c>
      <c r="M283" s="172">
        <v>8.6783999999999999</v>
      </c>
      <c r="N283" s="172">
        <v>6.6424000000000003</v>
      </c>
      <c r="O283" s="172">
        <v>5.4668999999999999</v>
      </c>
      <c r="P283" s="172">
        <v>6.9589999999999996</v>
      </c>
      <c r="Q283" s="172">
        <v>7.6425000000000001</v>
      </c>
      <c r="R283" s="172">
        <v>5.4583000000000004</v>
      </c>
    </row>
    <row r="284" spans="1:18" x14ac:dyDescent="0.3">
      <c r="A284" s="168" t="s">
        <v>737</v>
      </c>
      <c r="B284" s="168" t="s">
        <v>744</v>
      </c>
      <c r="C284" s="168">
        <v>132174</v>
      </c>
      <c r="D284" s="171">
        <v>44026</v>
      </c>
      <c r="E284" s="172">
        <v>20.846599999999999</v>
      </c>
      <c r="F284" s="172">
        <v>-218.4211</v>
      </c>
      <c r="G284" s="172">
        <v>-44.820300000000003</v>
      </c>
      <c r="H284" s="172">
        <v>-26.379300000000001</v>
      </c>
      <c r="I284" s="172">
        <v>48.588099999999997</v>
      </c>
      <c r="J284" s="172">
        <v>49.270299999999999</v>
      </c>
      <c r="K284" s="172">
        <v>39.049700000000001</v>
      </c>
      <c r="L284" s="172">
        <v>-2.1913</v>
      </c>
      <c r="M284" s="172">
        <v>6.3975999999999997</v>
      </c>
      <c r="N284" s="172">
        <v>4.1303000000000001</v>
      </c>
      <c r="O284" s="172">
        <v>4.0688000000000004</v>
      </c>
      <c r="P284" s="172">
        <v>6.3808999999999996</v>
      </c>
      <c r="Q284" s="172">
        <v>8.3225999999999996</v>
      </c>
      <c r="R284" s="172">
        <v>3.6894999999999998</v>
      </c>
    </row>
    <row r="285" spans="1:18" x14ac:dyDescent="0.3">
      <c r="A285" s="168" t="s">
        <v>737</v>
      </c>
      <c r="B285" s="168" t="s">
        <v>745</v>
      </c>
      <c r="C285" s="168">
        <v>132185</v>
      </c>
      <c r="D285" s="171">
        <v>44026</v>
      </c>
      <c r="E285" s="172">
        <v>21.642900000000001</v>
      </c>
      <c r="F285" s="172">
        <v>-220.26429999999999</v>
      </c>
      <c r="G285" s="172">
        <v>-46.644100000000002</v>
      </c>
      <c r="H285" s="172">
        <v>-28.2272</v>
      </c>
      <c r="I285" s="172">
        <v>47.7423</v>
      </c>
      <c r="J285" s="172">
        <v>49.197299999999998</v>
      </c>
      <c r="K285" s="172">
        <v>39.404899999999998</v>
      </c>
      <c r="L285" s="172">
        <v>-1.6960999999999999</v>
      </c>
      <c r="M285" s="172">
        <v>6.9427000000000003</v>
      </c>
      <c r="N285" s="172">
        <v>4.6755000000000004</v>
      </c>
      <c r="O285" s="172">
        <v>4.6197999999999997</v>
      </c>
      <c r="P285" s="172">
        <v>6.9451999999999998</v>
      </c>
      <c r="Q285" s="172">
        <v>8.5503</v>
      </c>
      <c r="R285" s="172">
        <v>4.2359</v>
      </c>
    </row>
    <row r="286" spans="1:18" x14ac:dyDescent="0.3">
      <c r="A286" s="168" t="s">
        <v>737</v>
      </c>
      <c r="B286" s="168" t="s">
        <v>746</v>
      </c>
      <c r="C286" s="168">
        <v>147889</v>
      </c>
      <c r="D286" s="171">
        <v>44026</v>
      </c>
      <c r="E286" s="172">
        <v>10.608499999999999</v>
      </c>
      <c r="F286" s="172">
        <v>-26.817299999999999</v>
      </c>
      <c r="G286" s="172">
        <v>1.1183000000000001</v>
      </c>
      <c r="H286" s="172">
        <v>28.714600000000001</v>
      </c>
      <c r="I286" s="172">
        <v>28.371200000000002</v>
      </c>
      <c r="J286" s="172">
        <v>25.536100000000001</v>
      </c>
      <c r="K286" s="172">
        <v>20.730799999999999</v>
      </c>
      <c r="L286" s="172"/>
      <c r="M286" s="172"/>
      <c r="N286" s="172"/>
      <c r="O286" s="172"/>
      <c r="P286" s="172"/>
      <c r="Q286" s="172">
        <v>13.2204</v>
      </c>
      <c r="R286" s="172"/>
    </row>
    <row r="287" spans="1:18" x14ac:dyDescent="0.3">
      <c r="A287" s="168" t="s">
        <v>737</v>
      </c>
      <c r="B287" s="168" t="s">
        <v>747</v>
      </c>
      <c r="C287" s="168">
        <v>147890</v>
      </c>
      <c r="D287" s="171">
        <v>44026</v>
      </c>
      <c r="E287" s="172">
        <v>10.5968</v>
      </c>
      <c r="F287" s="172">
        <v>-27.190799999999999</v>
      </c>
      <c r="G287" s="172">
        <v>0.77510000000000001</v>
      </c>
      <c r="H287" s="172">
        <v>28.398199999999999</v>
      </c>
      <c r="I287" s="172">
        <v>28.050899999999999</v>
      </c>
      <c r="J287" s="172">
        <v>25.227399999999999</v>
      </c>
      <c r="K287" s="172">
        <v>20.531199999999998</v>
      </c>
      <c r="L287" s="172"/>
      <c r="M287" s="172"/>
      <c r="N287" s="172"/>
      <c r="O287" s="172"/>
      <c r="P287" s="172"/>
      <c r="Q287" s="172">
        <v>12.966200000000001</v>
      </c>
      <c r="R287" s="172"/>
    </row>
    <row r="288" spans="1:18" x14ac:dyDescent="0.3">
      <c r="A288" s="168" t="s">
        <v>737</v>
      </c>
      <c r="B288" s="168" t="s">
        <v>748</v>
      </c>
      <c r="C288" s="168">
        <v>147851</v>
      </c>
      <c r="D288" s="171">
        <v>44026</v>
      </c>
      <c r="E288" s="172">
        <v>10.765599999999999</v>
      </c>
      <c r="F288" s="172">
        <v>-24.0562</v>
      </c>
      <c r="G288" s="172">
        <v>-4.7441000000000004</v>
      </c>
      <c r="H288" s="172">
        <v>14.912000000000001</v>
      </c>
      <c r="I288" s="172">
        <v>22.8416</v>
      </c>
      <c r="J288" s="172">
        <v>24.889600000000002</v>
      </c>
      <c r="K288" s="172">
        <v>23.6937</v>
      </c>
      <c r="L288" s="172">
        <v>15.162100000000001</v>
      </c>
      <c r="M288" s="172"/>
      <c r="N288" s="172"/>
      <c r="O288" s="172"/>
      <c r="P288" s="172"/>
      <c r="Q288" s="172">
        <v>14.185</v>
      </c>
      <c r="R288" s="172"/>
    </row>
    <row r="289" spans="1:18" x14ac:dyDescent="0.3">
      <c r="A289" s="168" t="s">
        <v>737</v>
      </c>
      <c r="B289" s="168" t="s">
        <v>749</v>
      </c>
      <c r="C289" s="168">
        <v>147850</v>
      </c>
      <c r="D289" s="171">
        <v>44026</v>
      </c>
      <c r="E289" s="172">
        <v>10.765599999999999</v>
      </c>
      <c r="F289" s="172">
        <v>-24.0562</v>
      </c>
      <c r="G289" s="172">
        <v>-4.7441000000000004</v>
      </c>
      <c r="H289" s="172">
        <v>14.912000000000001</v>
      </c>
      <c r="I289" s="172">
        <v>22.8416</v>
      </c>
      <c r="J289" s="172">
        <v>24.889600000000002</v>
      </c>
      <c r="K289" s="172">
        <v>23.6937</v>
      </c>
      <c r="L289" s="172">
        <v>15.162100000000001</v>
      </c>
      <c r="M289" s="172"/>
      <c r="N289" s="172"/>
      <c r="O289" s="172"/>
      <c r="P289" s="172"/>
      <c r="Q289" s="172">
        <v>14.185</v>
      </c>
      <c r="R289" s="172"/>
    </row>
    <row r="290" spans="1:18" x14ac:dyDescent="0.3">
      <c r="A290" s="168" t="s">
        <v>737</v>
      </c>
      <c r="B290" s="168" t="s">
        <v>750</v>
      </c>
      <c r="C290" s="168">
        <v>147857</v>
      </c>
      <c r="D290" s="171">
        <v>44026</v>
      </c>
      <c r="E290" s="172">
        <v>11.0312</v>
      </c>
      <c r="F290" s="172">
        <v>-32.397399999999998</v>
      </c>
      <c r="G290" s="172">
        <v>9.3568999999999996</v>
      </c>
      <c r="H290" s="172">
        <v>60.198099999999997</v>
      </c>
      <c r="I290" s="172">
        <v>43.271799999999999</v>
      </c>
      <c r="J290" s="172">
        <v>38.468699999999998</v>
      </c>
      <c r="K290" s="172">
        <v>37.089700000000001</v>
      </c>
      <c r="L290" s="172">
        <v>21.186199999999999</v>
      </c>
      <c r="M290" s="172"/>
      <c r="N290" s="172"/>
      <c r="O290" s="172"/>
      <c r="P290" s="172"/>
      <c r="Q290" s="172">
        <v>19.106000000000002</v>
      </c>
      <c r="R290" s="172"/>
    </row>
    <row r="291" spans="1:18" x14ac:dyDescent="0.3">
      <c r="A291" s="168" t="s">
        <v>737</v>
      </c>
      <c r="B291" s="168" t="s">
        <v>751</v>
      </c>
      <c r="C291" s="168">
        <v>147854</v>
      </c>
      <c r="D291" s="171">
        <v>44026</v>
      </c>
      <c r="E291" s="172">
        <v>11.0312</v>
      </c>
      <c r="F291" s="172">
        <v>-32.397399999999998</v>
      </c>
      <c r="G291" s="172">
        <v>9.3568999999999996</v>
      </c>
      <c r="H291" s="172">
        <v>60.198099999999997</v>
      </c>
      <c r="I291" s="172">
        <v>43.271799999999999</v>
      </c>
      <c r="J291" s="172">
        <v>38.468699999999998</v>
      </c>
      <c r="K291" s="172">
        <v>37.089700000000001</v>
      </c>
      <c r="L291" s="172">
        <v>21.186199999999999</v>
      </c>
      <c r="M291" s="172"/>
      <c r="N291" s="172"/>
      <c r="O291" s="172"/>
      <c r="P291" s="172"/>
      <c r="Q291" s="172">
        <v>19.106000000000002</v>
      </c>
      <c r="R291" s="172"/>
    </row>
    <row r="292" spans="1:18" x14ac:dyDescent="0.3">
      <c r="A292" s="168" t="s">
        <v>737</v>
      </c>
      <c r="B292" s="168" t="s">
        <v>752</v>
      </c>
      <c r="C292" s="168">
        <v>101656</v>
      </c>
      <c r="D292" s="171">
        <v>44026</v>
      </c>
      <c r="E292" s="172">
        <v>68.226299999999995</v>
      </c>
      <c r="F292" s="172">
        <v>-322.71280000000002</v>
      </c>
      <c r="G292" s="172">
        <v>-85.917699999999996</v>
      </c>
      <c r="H292" s="172">
        <v>-43.720700000000001</v>
      </c>
      <c r="I292" s="172">
        <v>39.045299999999997</v>
      </c>
      <c r="J292" s="172">
        <v>32.690600000000003</v>
      </c>
      <c r="K292" s="172">
        <v>-26.0684</v>
      </c>
      <c r="L292" s="172">
        <v>-43.994700000000002</v>
      </c>
      <c r="M292" s="172">
        <v>-25.340599999999998</v>
      </c>
      <c r="N292" s="172">
        <v>-18.762899999999998</v>
      </c>
      <c r="O292" s="172">
        <v>-2.8835000000000002</v>
      </c>
      <c r="P292" s="172">
        <v>1.7813000000000001</v>
      </c>
      <c r="Q292" s="172">
        <v>12.173999999999999</v>
      </c>
      <c r="R292" s="172">
        <v>-6.9458000000000002</v>
      </c>
    </row>
    <row r="293" spans="1:18" x14ac:dyDescent="0.3">
      <c r="A293" s="168" t="s">
        <v>737</v>
      </c>
      <c r="B293" s="168" t="s">
        <v>753</v>
      </c>
      <c r="C293" s="168">
        <v>118543</v>
      </c>
      <c r="D293" s="171">
        <v>44026</v>
      </c>
      <c r="E293" s="172">
        <v>73.508300000000006</v>
      </c>
      <c r="F293" s="172">
        <v>-321.72879999999998</v>
      </c>
      <c r="G293" s="172">
        <v>-84.942400000000006</v>
      </c>
      <c r="H293" s="172">
        <v>-42.739600000000003</v>
      </c>
      <c r="I293" s="172">
        <v>40.052799999999998</v>
      </c>
      <c r="J293" s="172">
        <v>33.668900000000001</v>
      </c>
      <c r="K293" s="172">
        <v>-25.224299999999999</v>
      </c>
      <c r="L293" s="172">
        <v>-43.257100000000001</v>
      </c>
      <c r="M293" s="172">
        <v>-24.510200000000001</v>
      </c>
      <c r="N293" s="172">
        <v>-17.926400000000001</v>
      </c>
      <c r="O293" s="172">
        <v>-1.8505</v>
      </c>
      <c r="P293" s="172">
        <v>2.8698999999999999</v>
      </c>
      <c r="Q293" s="172">
        <v>6.4055999999999997</v>
      </c>
      <c r="R293" s="172">
        <v>-5.9665999999999997</v>
      </c>
    </row>
    <row r="294" spans="1:18" x14ac:dyDescent="0.3">
      <c r="A294" s="168" t="s">
        <v>737</v>
      </c>
      <c r="B294" s="168" t="s">
        <v>754</v>
      </c>
      <c r="C294" s="168">
        <v>102112</v>
      </c>
      <c r="D294" s="171">
        <v>44026</v>
      </c>
      <c r="E294" s="172">
        <v>39.984999999999999</v>
      </c>
      <c r="F294" s="172">
        <v>-216.33179999999999</v>
      </c>
      <c r="G294" s="172">
        <v>-69.032399999999996</v>
      </c>
      <c r="H294" s="172">
        <v>18.426100000000002</v>
      </c>
      <c r="I294" s="172">
        <v>48.483400000000003</v>
      </c>
      <c r="J294" s="172">
        <v>37.566000000000003</v>
      </c>
      <c r="K294" s="172">
        <v>-41.989699999999999</v>
      </c>
      <c r="L294" s="172">
        <v>-40.4298</v>
      </c>
      <c r="M294" s="172">
        <v>-22.218399999999999</v>
      </c>
      <c r="N294" s="172">
        <v>-17.165299999999998</v>
      </c>
      <c r="O294" s="172">
        <v>-3.1648999999999998</v>
      </c>
      <c r="P294" s="172">
        <v>1.8265</v>
      </c>
      <c r="Q294" s="172">
        <v>8.6908999999999992</v>
      </c>
      <c r="R294" s="172">
        <v>-6.6982999999999997</v>
      </c>
    </row>
    <row r="295" spans="1:18" x14ac:dyDescent="0.3">
      <c r="A295" s="168" t="s">
        <v>737</v>
      </c>
      <c r="B295" s="168" t="s">
        <v>755</v>
      </c>
      <c r="C295" s="168">
        <v>118516</v>
      </c>
      <c r="D295" s="171">
        <v>44026</v>
      </c>
      <c r="E295" s="172">
        <v>42.032699999999998</v>
      </c>
      <c r="F295" s="172">
        <v>-215.7235</v>
      </c>
      <c r="G295" s="172">
        <v>-68.453000000000003</v>
      </c>
      <c r="H295" s="172">
        <v>18.999500000000001</v>
      </c>
      <c r="I295" s="172">
        <v>49.076599999999999</v>
      </c>
      <c r="J295" s="172">
        <v>38.165900000000001</v>
      </c>
      <c r="K295" s="172">
        <v>-41.463900000000002</v>
      </c>
      <c r="L295" s="172">
        <v>-39.942100000000003</v>
      </c>
      <c r="M295" s="172">
        <v>-21.699300000000001</v>
      </c>
      <c r="N295" s="172">
        <v>-16.6631</v>
      </c>
      <c r="O295" s="172">
        <v>-2.4996999999999998</v>
      </c>
      <c r="P295" s="172">
        <v>2.6044999999999998</v>
      </c>
      <c r="Q295" s="172">
        <v>6.0976999999999997</v>
      </c>
      <c r="R295" s="172">
        <v>-6.1071</v>
      </c>
    </row>
    <row r="296" spans="1:18" x14ac:dyDescent="0.3">
      <c r="A296" s="168" t="s">
        <v>737</v>
      </c>
      <c r="B296" s="168" t="s">
        <v>756</v>
      </c>
      <c r="C296" s="168">
        <v>102114</v>
      </c>
      <c r="D296" s="171">
        <v>44026</v>
      </c>
      <c r="E296" s="172">
        <v>27.4848</v>
      </c>
      <c r="F296" s="172">
        <v>-140.09610000000001</v>
      </c>
      <c r="G296" s="172">
        <v>-51.959499999999998</v>
      </c>
      <c r="H296" s="172">
        <v>38.471400000000003</v>
      </c>
      <c r="I296" s="172">
        <v>48.0715</v>
      </c>
      <c r="J296" s="172">
        <v>34.684399999999997</v>
      </c>
      <c r="K296" s="172">
        <v>-80.418599999999998</v>
      </c>
      <c r="L296" s="172">
        <v>-53.102699999999999</v>
      </c>
      <c r="M296" s="172">
        <v>-31.9282</v>
      </c>
      <c r="N296" s="172">
        <v>-24.0288</v>
      </c>
      <c r="O296" s="172">
        <v>-5.6147999999999998</v>
      </c>
      <c r="P296" s="172">
        <v>0.17019999999999999</v>
      </c>
      <c r="Q296" s="172">
        <v>6.2682000000000002</v>
      </c>
      <c r="R296" s="172">
        <v>-10.238899999999999</v>
      </c>
    </row>
    <row r="297" spans="1:18" x14ac:dyDescent="0.3">
      <c r="A297" s="168" t="s">
        <v>737</v>
      </c>
      <c r="B297" s="168" t="s">
        <v>757</v>
      </c>
      <c r="C297" s="168">
        <v>118518</v>
      </c>
      <c r="D297" s="171">
        <v>44026</v>
      </c>
      <c r="E297" s="172">
        <v>28.911100000000001</v>
      </c>
      <c r="F297" s="172">
        <v>-139.4752</v>
      </c>
      <c r="G297" s="172">
        <v>-51.439</v>
      </c>
      <c r="H297" s="172">
        <v>38.9938</v>
      </c>
      <c r="I297" s="172">
        <v>48.593299999999999</v>
      </c>
      <c r="J297" s="172">
        <v>35.221200000000003</v>
      </c>
      <c r="K297" s="172">
        <v>-79.977400000000003</v>
      </c>
      <c r="L297" s="172">
        <v>-52.688000000000002</v>
      </c>
      <c r="M297" s="172">
        <v>-31.484000000000002</v>
      </c>
      <c r="N297" s="172">
        <v>-23.5825</v>
      </c>
      <c r="O297" s="172">
        <v>-4.9265999999999996</v>
      </c>
      <c r="P297" s="172">
        <v>0.9274</v>
      </c>
      <c r="Q297" s="172">
        <v>4.0242000000000004</v>
      </c>
      <c r="R297" s="172">
        <v>-9.6303000000000001</v>
      </c>
    </row>
    <row r="298" spans="1:18" x14ac:dyDescent="0.3">
      <c r="A298" s="168" t="s">
        <v>737</v>
      </c>
      <c r="B298" s="168" t="s">
        <v>758</v>
      </c>
      <c r="C298" s="168">
        <v>102547</v>
      </c>
      <c r="D298" s="171">
        <v>44026</v>
      </c>
      <c r="E298" s="172">
        <v>39.590899999999998</v>
      </c>
      <c r="F298" s="172">
        <v>-134.74770000000001</v>
      </c>
      <c r="G298" s="172">
        <v>-30.276800000000001</v>
      </c>
      <c r="H298" s="172">
        <v>-20.556699999999999</v>
      </c>
      <c r="I298" s="172">
        <v>11.063800000000001</v>
      </c>
      <c r="J298" s="172">
        <v>11.797599999999999</v>
      </c>
      <c r="K298" s="172">
        <v>17.535399999999999</v>
      </c>
      <c r="L298" s="172">
        <v>0.1343</v>
      </c>
      <c r="M298" s="172">
        <v>4.1223999999999998</v>
      </c>
      <c r="N298" s="172">
        <v>3.8277000000000001</v>
      </c>
      <c r="O298" s="172">
        <v>5.2990000000000004</v>
      </c>
      <c r="P298" s="172">
        <v>6.5589000000000004</v>
      </c>
      <c r="Q298" s="172">
        <v>8.9663000000000004</v>
      </c>
      <c r="R298" s="172">
        <v>5.0500999999999996</v>
      </c>
    </row>
    <row r="299" spans="1:18" x14ac:dyDescent="0.3">
      <c r="A299" s="168" t="s">
        <v>737</v>
      </c>
      <c r="B299" s="168" t="s">
        <v>759</v>
      </c>
      <c r="C299" s="168">
        <v>118519</v>
      </c>
      <c r="D299" s="171">
        <v>44026</v>
      </c>
      <c r="E299" s="172">
        <v>40.868899999999996</v>
      </c>
      <c r="F299" s="172">
        <v>-134.00700000000001</v>
      </c>
      <c r="G299" s="172">
        <v>-29.577100000000002</v>
      </c>
      <c r="H299" s="172">
        <v>-19.853000000000002</v>
      </c>
      <c r="I299" s="172">
        <v>11.7652</v>
      </c>
      <c r="J299" s="172">
        <v>12.505000000000001</v>
      </c>
      <c r="K299" s="172">
        <v>18.248999999999999</v>
      </c>
      <c r="L299" s="172">
        <v>0.75760000000000005</v>
      </c>
      <c r="M299" s="172">
        <v>4.7220000000000004</v>
      </c>
      <c r="N299" s="172">
        <v>4.3795999999999999</v>
      </c>
      <c r="O299" s="172">
        <v>5.7523</v>
      </c>
      <c r="P299" s="172">
        <v>7.0125999999999999</v>
      </c>
      <c r="Q299" s="172">
        <v>8.3727999999999998</v>
      </c>
      <c r="R299" s="172">
        <v>5.5221999999999998</v>
      </c>
    </row>
    <row r="300" spans="1:18" x14ac:dyDescent="0.3">
      <c r="A300" s="168" t="s">
        <v>737</v>
      </c>
      <c r="B300" s="168" t="s">
        <v>760</v>
      </c>
      <c r="C300" s="168">
        <v>132987</v>
      </c>
      <c r="D300" s="171">
        <v>44026</v>
      </c>
      <c r="E300" s="172">
        <v>10.217000000000001</v>
      </c>
      <c r="F300" s="172">
        <v>-250.83840000000001</v>
      </c>
      <c r="G300" s="172">
        <v>-71.861599999999996</v>
      </c>
      <c r="H300" s="172">
        <v>-0.30620000000000003</v>
      </c>
      <c r="I300" s="172">
        <v>21.067900000000002</v>
      </c>
      <c r="J300" s="172">
        <v>20.432400000000001</v>
      </c>
      <c r="K300" s="172">
        <v>-74.686499999999995</v>
      </c>
      <c r="L300" s="172">
        <v>-46.243499999999997</v>
      </c>
      <c r="M300" s="172">
        <v>-26.9572</v>
      </c>
      <c r="N300" s="172">
        <v>-19.005400000000002</v>
      </c>
      <c r="O300" s="172">
        <v>-4.4497999999999998</v>
      </c>
      <c r="P300" s="172">
        <v>-8.43E-2</v>
      </c>
      <c r="Q300" s="172">
        <v>0.38200000000000001</v>
      </c>
      <c r="R300" s="172">
        <v>-7.99</v>
      </c>
    </row>
    <row r="301" spans="1:18" x14ac:dyDescent="0.3">
      <c r="A301" s="168" t="s">
        <v>737</v>
      </c>
      <c r="B301" s="168" t="s">
        <v>761</v>
      </c>
      <c r="C301" s="168">
        <v>132989</v>
      </c>
      <c r="D301" s="171">
        <v>44026</v>
      </c>
      <c r="E301" s="172">
        <v>11.0002</v>
      </c>
      <c r="F301" s="172">
        <v>-250.4469</v>
      </c>
      <c r="G301" s="172">
        <v>-71.194500000000005</v>
      </c>
      <c r="H301" s="172">
        <v>0.33179999999999998</v>
      </c>
      <c r="I301" s="172">
        <v>21.6995</v>
      </c>
      <c r="J301" s="172">
        <v>21.0578</v>
      </c>
      <c r="K301" s="172">
        <v>-74.150099999999995</v>
      </c>
      <c r="L301" s="172">
        <v>-45.765900000000002</v>
      </c>
      <c r="M301" s="172">
        <v>-26.4681</v>
      </c>
      <c r="N301" s="172">
        <v>-18.5137</v>
      </c>
      <c r="O301" s="172">
        <v>-3.5493999999999999</v>
      </c>
      <c r="P301" s="172">
        <v>1.1882999999999999</v>
      </c>
      <c r="Q301" s="172">
        <v>1.7076</v>
      </c>
      <c r="R301" s="172">
        <v>-7.2991000000000001</v>
      </c>
    </row>
    <row r="302" spans="1:18" x14ac:dyDescent="0.3">
      <c r="A302" s="168" t="s">
        <v>737</v>
      </c>
      <c r="B302" s="168" t="s">
        <v>762</v>
      </c>
      <c r="C302" s="168">
        <v>130543</v>
      </c>
      <c r="D302" s="171">
        <v>44026</v>
      </c>
      <c r="E302" s="172">
        <v>19.512899999999998</v>
      </c>
      <c r="F302" s="172">
        <v>-307.89319999999998</v>
      </c>
      <c r="G302" s="172">
        <v>-90.333200000000005</v>
      </c>
      <c r="H302" s="172">
        <v>-52.168999999999997</v>
      </c>
      <c r="I302" s="172">
        <v>36.965899999999998</v>
      </c>
      <c r="J302" s="172">
        <v>54.524000000000001</v>
      </c>
      <c r="K302" s="172">
        <v>55.355400000000003</v>
      </c>
      <c r="L302" s="172">
        <v>-8.6890000000000001</v>
      </c>
      <c r="M302" s="172">
        <v>1.0861000000000001</v>
      </c>
      <c r="N302" s="172">
        <v>-1.6839</v>
      </c>
      <c r="O302" s="172">
        <v>2.5415999999999999</v>
      </c>
      <c r="P302" s="172">
        <v>6.55</v>
      </c>
      <c r="Q302" s="172">
        <v>8.0578000000000003</v>
      </c>
      <c r="R302" s="172">
        <v>3.5402</v>
      </c>
    </row>
    <row r="303" spans="1:18" x14ac:dyDescent="0.3">
      <c r="A303" s="168" t="s">
        <v>737</v>
      </c>
      <c r="B303" s="168" t="s">
        <v>763</v>
      </c>
      <c r="C303" s="168">
        <v>130533</v>
      </c>
      <c r="D303" s="171">
        <v>44026</v>
      </c>
      <c r="E303" s="172">
        <v>18.3535</v>
      </c>
      <c r="F303" s="172">
        <v>-308.6035</v>
      </c>
      <c r="G303" s="172">
        <v>-91.011799999999994</v>
      </c>
      <c r="H303" s="172">
        <v>-52.8977</v>
      </c>
      <c r="I303" s="172">
        <v>36.207700000000003</v>
      </c>
      <c r="J303" s="172">
        <v>53.746200000000002</v>
      </c>
      <c r="K303" s="172">
        <v>54.452199999999998</v>
      </c>
      <c r="L303" s="172">
        <v>-9.4857999999999993</v>
      </c>
      <c r="M303" s="172">
        <v>0.2429</v>
      </c>
      <c r="N303" s="172">
        <v>-2.4986000000000002</v>
      </c>
      <c r="O303" s="172">
        <v>1.6692</v>
      </c>
      <c r="P303" s="172">
        <v>5.6074999999999999</v>
      </c>
      <c r="Q303" s="172">
        <v>7.4588999999999999</v>
      </c>
      <c r="R303" s="172">
        <v>2.7052999999999998</v>
      </c>
    </row>
    <row r="304" spans="1:18" x14ac:dyDescent="0.3">
      <c r="A304" s="168" t="s">
        <v>737</v>
      </c>
      <c r="B304" s="168" t="s">
        <v>764</v>
      </c>
      <c r="C304" s="168">
        <v>129195</v>
      </c>
      <c r="D304" s="171">
        <v>44026</v>
      </c>
      <c r="E304" s="172">
        <v>15.9787</v>
      </c>
      <c r="F304" s="172">
        <v>-92.734399999999994</v>
      </c>
      <c r="G304" s="172">
        <v>-22.388100000000001</v>
      </c>
      <c r="H304" s="172">
        <v>-2.2833000000000001</v>
      </c>
      <c r="I304" s="172">
        <v>123.6833</v>
      </c>
      <c r="J304" s="172">
        <v>69.034999999999997</v>
      </c>
      <c r="K304" s="172">
        <v>20.377199999999998</v>
      </c>
      <c r="L304" s="172">
        <v>8.4154999999999998</v>
      </c>
      <c r="M304" s="172">
        <v>8.2324000000000002</v>
      </c>
      <c r="N304" s="172">
        <v>7.4705000000000004</v>
      </c>
      <c r="O304" s="172">
        <v>5.3555000000000001</v>
      </c>
      <c r="P304" s="172">
        <v>6.6603000000000003</v>
      </c>
      <c r="Q304" s="172">
        <v>7.8379000000000003</v>
      </c>
      <c r="R304" s="172">
        <v>6.7388000000000003</v>
      </c>
    </row>
    <row r="305" spans="1:18" x14ac:dyDescent="0.3">
      <c r="A305" s="168" t="s">
        <v>737</v>
      </c>
      <c r="B305" s="168" t="s">
        <v>765</v>
      </c>
      <c r="C305" s="168">
        <v>129197</v>
      </c>
      <c r="D305" s="171">
        <v>44026</v>
      </c>
      <c r="E305" s="172">
        <v>16.328099999999999</v>
      </c>
      <c r="F305" s="172">
        <v>-91.867099999999994</v>
      </c>
      <c r="G305" s="172">
        <v>-21.632100000000001</v>
      </c>
      <c r="H305" s="172">
        <v>-1.5324</v>
      </c>
      <c r="I305" s="172">
        <v>124.485</v>
      </c>
      <c r="J305" s="172">
        <v>69.8416</v>
      </c>
      <c r="K305" s="172">
        <v>21.166499999999999</v>
      </c>
      <c r="L305" s="172">
        <v>9.2177000000000007</v>
      </c>
      <c r="M305" s="172">
        <v>9.0405999999999995</v>
      </c>
      <c r="N305" s="172">
        <v>8.2731999999999992</v>
      </c>
      <c r="O305" s="172">
        <v>5.8338999999999999</v>
      </c>
      <c r="P305" s="172">
        <v>7.0578000000000003</v>
      </c>
      <c r="Q305" s="172">
        <v>8.2141000000000002</v>
      </c>
      <c r="R305" s="172">
        <v>7.3319999999999999</v>
      </c>
    </row>
    <row r="306" spans="1:18" x14ac:dyDescent="0.3">
      <c r="A306" s="168" t="s">
        <v>737</v>
      </c>
      <c r="B306" s="168" t="s">
        <v>766</v>
      </c>
      <c r="C306" s="168">
        <v>102137</v>
      </c>
      <c r="D306" s="171">
        <v>44026</v>
      </c>
      <c r="E306" s="172">
        <v>56.631399999999999</v>
      </c>
      <c r="F306" s="172">
        <v>-417.45890000000003</v>
      </c>
      <c r="G306" s="172">
        <v>-77.959500000000006</v>
      </c>
      <c r="H306" s="172">
        <v>-51.462899999999998</v>
      </c>
      <c r="I306" s="172">
        <v>49.223399999999998</v>
      </c>
      <c r="J306" s="172">
        <v>40.365000000000002</v>
      </c>
      <c r="K306" s="172">
        <v>50.410699999999999</v>
      </c>
      <c r="L306" s="172">
        <v>-9.2920999999999996</v>
      </c>
      <c r="M306" s="172">
        <v>1.95E-2</v>
      </c>
      <c r="N306" s="172">
        <v>0.443</v>
      </c>
      <c r="O306" s="172">
        <v>5.2313999999999998</v>
      </c>
      <c r="P306" s="172">
        <v>8.2333999999999996</v>
      </c>
      <c r="Q306" s="172">
        <v>11.0222</v>
      </c>
      <c r="R306" s="172">
        <v>5.1294000000000004</v>
      </c>
    </row>
    <row r="307" spans="1:18" x14ac:dyDescent="0.3">
      <c r="A307" s="168" t="s">
        <v>737</v>
      </c>
      <c r="B307" s="168" t="s">
        <v>767</v>
      </c>
      <c r="C307" s="168">
        <v>120679</v>
      </c>
      <c r="D307" s="171">
        <v>44026</v>
      </c>
      <c r="E307" s="172">
        <v>59.0794</v>
      </c>
      <c r="F307" s="172">
        <v>-416.17750000000001</v>
      </c>
      <c r="G307" s="172">
        <v>-76.745500000000007</v>
      </c>
      <c r="H307" s="172">
        <v>-50.2684</v>
      </c>
      <c r="I307" s="172">
        <v>50.439700000000002</v>
      </c>
      <c r="J307" s="172">
        <v>41.602499999999999</v>
      </c>
      <c r="K307" s="172">
        <v>51.7044</v>
      </c>
      <c r="L307" s="172">
        <v>-8.1509999999999998</v>
      </c>
      <c r="M307" s="172">
        <v>1.2562</v>
      </c>
      <c r="N307" s="172">
        <v>1.7176</v>
      </c>
      <c r="O307" s="172">
        <v>5.9852999999999996</v>
      </c>
      <c r="P307" s="172">
        <v>8.7928999999999995</v>
      </c>
      <c r="Q307" s="172">
        <v>9.8071999999999999</v>
      </c>
      <c r="R307" s="172">
        <v>6.1054000000000004</v>
      </c>
    </row>
    <row r="308" spans="1:18" x14ac:dyDescent="0.3">
      <c r="A308" s="168" t="s">
        <v>737</v>
      </c>
      <c r="B308" s="168" t="s">
        <v>768</v>
      </c>
      <c r="C308" s="168">
        <v>102141</v>
      </c>
      <c r="D308" s="171">
        <v>44026</v>
      </c>
      <c r="E308" s="172">
        <v>32.905099999999997</v>
      </c>
      <c r="F308" s="172">
        <v>-9.5371000000000006</v>
      </c>
      <c r="G308" s="172">
        <v>1.8861000000000001</v>
      </c>
      <c r="H308" s="172">
        <v>19.707899999999999</v>
      </c>
      <c r="I308" s="172">
        <v>23.770499999999998</v>
      </c>
      <c r="J308" s="172">
        <v>24.8719</v>
      </c>
      <c r="K308" s="172">
        <v>17.791799999999999</v>
      </c>
      <c r="L308" s="172">
        <v>11.0578</v>
      </c>
      <c r="M308" s="172">
        <v>10.3055</v>
      </c>
      <c r="N308" s="172">
        <v>9.8583999999999996</v>
      </c>
      <c r="O308" s="172">
        <v>7.6086999999999998</v>
      </c>
      <c r="P308" s="172">
        <v>8.4108000000000001</v>
      </c>
      <c r="Q308" s="172">
        <v>7.4462999999999999</v>
      </c>
      <c r="R308" s="172">
        <v>8.8474000000000004</v>
      </c>
    </row>
    <row r="309" spans="1:18" x14ac:dyDescent="0.3">
      <c r="A309" s="168" t="s">
        <v>737</v>
      </c>
      <c r="B309" s="168" t="s">
        <v>769</v>
      </c>
      <c r="C309" s="168">
        <v>120702</v>
      </c>
      <c r="D309" s="171">
        <v>44026</v>
      </c>
      <c r="E309" s="172">
        <v>33.837800000000001</v>
      </c>
      <c r="F309" s="172">
        <v>-9.0586000000000002</v>
      </c>
      <c r="G309" s="172">
        <v>2.2658</v>
      </c>
      <c r="H309" s="172">
        <v>20.063199999999998</v>
      </c>
      <c r="I309" s="172">
        <v>24.129300000000001</v>
      </c>
      <c r="J309" s="172">
        <v>25.234400000000001</v>
      </c>
      <c r="K309" s="172">
        <v>18.051400000000001</v>
      </c>
      <c r="L309" s="172">
        <v>11.2735</v>
      </c>
      <c r="M309" s="172">
        <v>10.5619</v>
      </c>
      <c r="N309" s="172">
        <v>10.2074</v>
      </c>
      <c r="O309" s="172">
        <v>8.1973000000000003</v>
      </c>
      <c r="P309" s="172">
        <v>8.9345999999999997</v>
      </c>
      <c r="Q309" s="172">
        <v>9.2574000000000005</v>
      </c>
      <c r="R309" s="172">
        <v>9.4382000000000001</v>
      </c>
    </row>
    <row r="310" spans="1:18" x14ac:dyDescent="0.3">
      <c r="A310" s="168" t="s">
        <v>737</v>
      </c>
      <c r="B310" s="168" t="s">
        <v>770</v>
      </c>
      <c r="C310" s="168">
        <v>102139</v>
      </c>
      <c r="D310" s="171">
        <v>44026</v>
      </c>
      <c r="E310" s="172">
        <v>35.969900000000003</v>
      </c>
      <c r="F310" s="172">
        <v>-155.40209999999999</v>
      </c>
      <c r="G310" s="172">
        <v>-35.327800000000003</v>
      </c>
      <c r="H310" s="172">
        <v>15.0032</v>
      </c>
      <c r="I310" s="172">
        <v>48.370800000000003</v>
      </c>
      <c r="J310" s="172">
        <v>45.122500000000002</v>
      </c>
      <c r="K310" s="172">
        <v>34.401400000000002</v>
      </c>
      <c r="L310" s="172">
        <v>-2.82</v>
      </c>
      <c r="M310" s="172">
        <v>1.5612999999999999</v>
      </c>
      <c r="N310" s="172">
        <v>2.8826999999999998</v>
      </c>
      <c r="O310" s="172">
        <v>5.1985000000000001</v>
      </c>
      <c r="P310" s="172">
        <v>5.8583999999999996</v>
      </c>
      <c r="Q310" s="172">
        <v>8.0248000000000008</v>
      </c>
      <c r="R310" s="172">
        <v>5.2911999999999999</v>
      </c>
    </row>
    <row r="311" spans="1:18" x14ac:dyDescent="0.3">
      <c r="A311" s="168" t="s">
        <v>737</v>
      </c>
      <c r="B311" s="168" t="s">
        <v>771</v>
      </c>
      <c r="C311" s="168">
        <v>120313</v>
      </c>
      <c r="D311" s="171">
        <v>44026</v>
      </c>
      <c r="E311" s="172">
        <v>37.431399999999996</v>
      </c>
      <c r="F311" s="172">
        <v>-154.96789999999999</v>
      </c>
      <c r="G311" s="172">
        <v>-34.872900000000001</v>
      </c>
      <c r="H311" s="172">
        <v>15.452500000000001</v>
      </c>
      <c r="I311" s="172">
        <v>48.846200000000003</v>
      </c>
      <c r="J311" s="172">
        <v>45.771099999999997</v>
      </c>
      <c r="K311" s="172">
        <v>35.325699999999998</v>
      </c>
      <c r="L311" s="172">
        <v>-2.0548999999999999</v>
      </c>
      <c r="M311" s="172">
        <v>2.2595000000000001</v>
      </c>
      <c r="N311" s="172">
        <v>3.53</v>
      </c>
      <c r="O311" s="172">
        <v>5.7443</v>
      </c>
      <c r="P311" s="172">
        <v>6.3800999999999997</v>
      </c>
      <c r="Q311" s="172">
        <v>8.1130999999999993</v>
      </c>
      <c r="R311" s="172">
        <v>5.8807999999999998</v>
      </c>
    </row>
    <row r="312" spans="1:18" x14ac:dyDescent="0.3">
      <c r="A312" s="168" t="s">
        <v>737</v>
      </c>
      <c r="B312" s="168" t="s">
        <v>772</v>
      </c>
      <c r="C312" s="168">
        <v>118410</v>
      </c>
      <c r="D312" s="171">
        <v>44026</v>
      </c>
      <c r="E312" s="172">
        <v>34.389499999999998</v>
      </c>
      <c r="F312" s="172">
        <v>-19.730799999999999</v>
      </c>
      <c r="G312" s="172">
        <v>-6.3902999999999999</v>
      </c>
      <c r="H312" s="172">
        <v>11.229200000000001</v>
      </c>
      <c r="I312" s="172">
        <v>18.245899999999999</v>
      </c>
      <c r="J312" s="172">
        <v>23.4511</v>
      </c>
      <c r="K312" s="172">
        <v>23.1007</v>
      </c>
      <c r="L312" s="172">
        <v>15.061</v>
      </c>
      <c r="M312" s="172">
        <v>12.968500000000001</v>
      </c>
      <c r="N312" s="172">
        <v>12.5661</v>
      </c>
      <c r="O312" s="172">
        <v>9.0617999999999999</v>
      </c>
      <c r="P312" s="172">
        <v>9.0324000000000009</v>
      </c>
      <c r="Q312" s="172">
        <v>9.2075999999999993</v>
      </c>
      <c r="R312" s="172">
        <v>11.3788</v>
      </c>
    </row>
    <row r="313" spans="1:18" x14ac:dyDescent="0.3">
      <c r="A313" s="168" t="s">
        <v>737</v>
      </c>
      <c r="B313" s="168" t="s">
        <v>773</v>
      </c>
      <c r="C313" s="168">
        <v>108545</v>
      </c>
      <c r="D313" s="171">
        <v>44026</v>
      </c>
      <c r="E313" s="172">
        <v>33.304600000000001</v>
      </c>
      <c r="F313" s="172">
        <v>-20.044799999999999</v>
      </c>
      <c r="G313" s="172">
        <v>-6.7897999999999996</v>
      </c>
      <c r="H313" s="172">
        <v>10.8568</v>
      </c>
      <c r="I313" s="172">
        <v>17.860199999999999</v>
      </c>
      <c r="J313" s="172">
        <v>23.057300000000001</v>
      </c>
      <c r="K313" s="172">
        <v>22.691500000000001</v>
      </c>
      <c r="L313" s="172">
        <v>14.641299999999999</v>
      </c>
      <c r="M313" s="172">
        <v>12.540900000000001</v>
      </c>
      <c r="N313" s="172">
        <v>12.127000000000001</v>
      </c>
      <c r="O313" s="172">
        <v>8.6244999999999994</v>
      </c>
      <c r="P313" s="172">
        <v>8.5787999999999993</v>
      </c>
      <c r="Q313" s="172">
        <v>7.8893000000000004</v>
      </c>
      <c r="R313" s="172">
        <v>10.954800000000001</v>
      </c>
    </row>
    <row r="314" spans="1:18" x14ac:dyDescent="0.3">
      <c r="A314" s="168" t="s">
        <v>737</v>
      </c>
      <c r="B314" s="168" t="s">
        <v>774</v>
      </c>
      <c r="C314" s="168">
        <v>118486</v>
      </c>
      <c r="D314" s="171">
        <v>44026</v>
      </c>
      <c r="E314" s="172">
        <v>23.375</v>
      </c>
      <c r="F314" s="172">
        <v>-88.788799999999995</v>
      </c>
      <c r="G314" s="172">
        <v>-16.171800000000001</v>
      </c>
      <c r="H314" s="172">
        <v>-10.263299999999999</v>
      </c>
      <c r="I314" s="172">
        <v>19.9377</v>
      </c>
      <c r="J314" s="172">
        <v>23.049499999999998</v>
      </c>
      <c r="K314" s="172">
        <v>22.111699999999999</v>
      </c>
      <c r="L314" s="172">
        <v>1.1355</v>
      </c>
      <c r="M314" s="172">
        <v>5.1558999999999999</v>
      </c>
      <c r="N314" s="172">
        <v>5.6036999999999999</v>
      </c>
      <c r="O314" s="172">
        <v>5.8327999999999998</v>
      </c>
      <c r="P314" s="172">
        <v>7.3880999999999997</v>
      </c>
      <c r="Q314" s="172">
        <v>8.6775000000000002</v>
      </c>
      <c r="R314" s="172">
        <v>5.9444999999999997</v>
      </c>
    </row>
    <row r="315" spans="1:18" x14ac:dyDescent="0.3">
      <c r="A315" s="168" t="s">
        <v>737</v>
      </c>
      <c r="B315" s="168" t="s">
        <v>775</v>
      </c>
      <c r="C315" s="168">
        <v>112327</v>
      </c>
      <c r="D315" s="171">
        <v>44026</v>
      </c>
      <c r="E315" s="172">
        <v>22.475000000000001</v>
      </c>
      <c r="F315" s="172">
        <v>-89.265000000000001</v>
      </c>
      <c r="G315" s="172">
        <v>-16.818200000000001</v>
      </c>
      <c r="H315" s="172">
        <v>-10.904500000000001</v>
      </c>
      <c r="I315" s="172">
        <v>19.2819</v>
      </c>
      <c r="J315" s="172">
        <v>22.380400000000002</v>
      </c>
      <c r="K315" s="172">
        <v>21.4284</v>
      </c>
      <c r="L315" s="172">
        <v>0.45700000000000002</v>
      </c>
      <c r="M315" s="172">
        <v>4.4371999999999998</v>
      </c>
      <c r="N315" s="172">
        <v>4.8647</v>
      </c>
      <c r="O315" s="172">
        <v>5.0537999999999998</v>
      </c>
      <c r="P315" s="172">
        <v>6.6909999999999998</v>
      </c>
      <c r="Q315" s="172">
        <v>8.0757999999999992</v>
      </c>
      <c r="R315" s="172">
        <v>5.1315999999999997</v>
      </c>
    </row>
    <row r="316" spans="1:18" x14ac:dyDescent="0.3">
      <c r="A316" s="168" t="s">
        <v>737</v>
      </c>
      <c r="B316" s="168" t="s">
        <v>776</v>
      </c>
      <c r="C316" s="168">
        <v>118489</v>
      </c>
      <c r="D316" s="171">
        <v>44026</v>
      </c>
      <c r="E316" s="172">
        <v>23.4787</v>
      </c>
      <c r="F316" s="172">
        <v>-164.66329999999999</v>
      </c>
      <c r="G316" s="172">
        <v>-32.375900000000001</v>
      </c>
      <c r="H316" s="172">
        <v>-25.943100000000001</v>
      </c>
      <c r="I316" s="172">
        <v>29.898599999999998</v>
      </c>
      <c r="J316" s="172">
        <v>33.093899999999998</v>
      </c>
      <c r="K316" s="172">
        <v>32.969299999999997</v>
      </c>
      <c r="L316" s="172">
        <v>-8.3552999999999997</v>
      </c>
      <c r="M316" s="172">
        <v>0.80769999999999997</v>
      </c>
      <c r="N316" s="172">
        <v>0.97950000000000004</v>
      </c>
      <c r="O316" s="172">
        <v>3.4468999999999999</v>
      </c>
      <c r="P316" s="172">
        <v>6.0791000000000004</v>
      </c>
      <c r="Q316" s="172">
        <v>8.0571999999999999</v>
      </c>
      <c r="R316" s="172">
        <v>2.359</v>
      </c>
    </row>
    <row r="317" spans="1:18" x14ac:dyDescent="0.3">
      <c r="A317" s="168" t="s">
        <v>737</v>
      </c>
      <c r="B317" s="168" t="s">
        <v>777</v>
      </c>
      <c r="C317" s="168">
        <v>112329</v>
      </c>
      <c r="D317" s="171">
        <v>44026</v>
      </c>
      <c r="E317" s="172">
        <v>22.640499999999999</v>
      </c>
      <c r="F317" s="172">
        <v>-165.4597</v>
      </c>
      <c r="G317" s="172">
        <v>-33.090000000000003</v>
      </c>
      <c r="H317" s="172">
        <v>-26.6479</v>
      </c>
      <c r="I317" s="172">
        <v>29.192299999999999</v>
      </c>
      <c r="J317" s="172">
        <v>32.375999999999998</v>
      </c>
      <c r="K317" s="172">
        <v>32.218499999999999</v>
      </c>
      <c r="L317" s="172">
        <v>-9.0172000000000008</v>
      </c>
      <c r="M317" s="172">
        <v>0.11310000000000001</v>
      </c>
      <c r="N317" s="172">
        <v>0.28510000000000002</v>
      </c>
      <c r="O317" s="172">
        <v>2.7639999999999998</v>
      </c>
      <c r="P317" s="172">
        <v>5.444</v>
      </c>
      <c r="Q317" s="172">
        <v>8.1518999999999995</v>
      </c>
      <c r="R317" s="172">
        <v>1.6444000000000001</v>
      </c>
    </row>
    <row r="318" spans="1:18" x14ac:dyDescent="0.3">
      <c r="A318" s="168" t="s">
        <v>737</v>
      </c>
      <c r="B318" s="168" t="s">
        <v>778</v>
      </c>
      <c r="C318" s="168">
        <v>102574</v>
      </c>
      <c r="D318" s="171">
        <v>44026</v>
      </c>
      <c r="E318" s="172">
        <v>90.215999999999994</v>
      </c>
      <c r="F318" s="172">
        <v>-242.7439</v>
      </c>
      <c r="G318" s="172">
        <v>-48.6935</v>
      </c>
      <c r="H318" s="172">
        <v>-50.427399999999999</v>
      </c>
      <c r="I318" s="172">
        <v>48.301699999999997</v>
      </c>
      <c r="J318" s="172">
        <v>55.931100000000001</v>
      </c>
      <c r="K318" s="172">
        <v>66.177099999999996</v>
      </c>
      <c r="L318" s="172">
        <v>5.4153000000000002</v>
      </c>
      <c r="M318" s="172">
        <v>9.5806000000000004</v>
      </c>
      <c r="N318" s="172">
        <v>9.4278999999999993</v>
      </c>
      <c r="O318" s="172">
        <v>6.7496999999999998</v>
      </c>
      <c r="P318" s="172">
        <v>8.6196000000000002</v>
      </c>
      <c r="Q318" s="172">
        <v>14.7971</v>
      </c>
      <c r="R318" s="172">
        <v>8.4034999999999993</v>
      </c>
    </row>
    <row r="319" spans="1:18" x14ac:dyDescent="0.3">
      <c r="A319" s="168" t="s">
        <v>737</v>
      </c>
      <c r="B319" s="168" t="s">
        <v>779</v>
      </c>
      <c r="C319" s="168">
        <v>119777</v>
      </c>
      <c r="D319" s="171">
        <v>44026</v>
      </c>
      <c r="E319" s="172">
        <v>93.575999999999993</v>
      </c>
      <c r="F319" s="172">
        <v>-242.5532</v>
      </c>
      <c r="G319" s="172">
        <v>-48.305100000000003</v>
      </c>
      <c r="H319" s="172">
        <v>-50.055100000000003</v>
      </c>
      <c r="I319" s="172">
        <v>48.703000000000003</v>
      </c>
      <c r="J319" s="172">
        <v>56.359699999999997</v>
      </c>
      <c r="K319" s="172">
        <v>66.654700000000005</v>
      </c>
      <c r="L319" s="172">
        <v>5.8312999999999997</v>
      </c>
      <c r="M319" s="172">
        <v>10.013</v>
      </c>
      <c r="N319" s="172">
        <v>9.8659999999999997</v>
      </c>
      <c r="O319" s="172">
        <v>7.57</v>
      </c>
      <c r="P319" s="172">
        <v>9.3684999999999992</v>
      </c>
      <c r="Q319" s="172">
        <v>12.2615</v>
      </c>
      <c r="R319" s="172">
        <v>9.1043000000000003</v>
      </c>
    </row>
    <row r="320" spans="1:18" x14ac:dyDescent="0.3">
      <c r="A320" s="168" t="s">
        <v>737</v>
      </c>
      <c r="B320" s="168" t="s">
        <v>780</v>
      </c>
      <c r="C320" s="168">
        <v>117608</v>
      </c>
      <c r="D320" s="171">
        <v>44026</v>
      </c>
      <c r="E320" s="172">
        <v>19.691199999999998</v>
      </c>
      <c r="F320" s="172">
        <v>-258.0403</v>
      </c>
      <c r="G320" s="172">
        <v>-60.4878</v>
      </c>
      <c r="H320" s="172">
        <v>-29.778199999999998</v>
      </c>
      <c r="I320" s="172">
        <v>19.5153</v>
      </c>
      <c r="J320" s="172">
        <v>22.728000000000002</v>
      </c>
      <c r="K320" s="172">
        <v>27.4649</v>
      </c>
      <c r="L320" s="172">
        <v>2.7336999999999998</v>
      </c>
      <c r="M320" s="172">
        <v>6.4969000000000001</v>
      </c>
      <c r="N320" s="172">
        <v>5.5732999999999997</v>
      </c>
      <c r="O320" s="172">
        <v>6.1909000000000001</v>
      </c>
      <c r="P320" s="172">
        <v>7.5060000000000002</v>
      </c>
      <c r="Q320" s="172">
        <v>8.8231000000000002</v>
      </c>
      <c r="R320" s="172">
        <v>6.3322000000000003</v>
      </c>
    </row>
    <row r="321" spans="1:18" x14ac:dyDescent="0.3">
      <c r="A321" s="168" t="s">
        <v>737</v>
      </c>
      <c r="B321" s="168" t="s">
        <v>1702</v>
      </c>
      <c r="C321" s="168">
        <v>141072</v>
      </c>
      <c r="D321" s="171">
        <v>44026</v>
      </c>
      <c r="E321" s="172">
        <v>19.591999999999999</v>
      </c>
      <c r="F321" s="172">
        <v>-257.8682</v>
      </c>
      <c r="G321" s="172">
        <v>-60.6541</v>
      </c>
      <c r="H321" s="172">
        <v>-29.980699999999999</v>
      </c>
      <c r="I321" s="172">
        <v>19.290700000000001</v>
      </c>
      <c r="J321" s="172">
        <v>22.488099999999999</v>
      </c>
      <c r="K321" s="172">
        <v>27.229500000000002</v>
      </c>
      <c r="L321" s="172">
        <v>2.4935</v>
      </c>
      <c r="M321" s="172">
        <v>6.2469000000000001</v>
      </c>
      <c r="N321" s="172">
        <v>5.3230000000000004</v>
      </c>
      <c r="O321" s="172">
        <v>6.0233999999999996</v>
      </c>
      <c r="P321" s="172">
        <v>7.3609</v>
      </c>
      <c r="Q321" s="172">
        <v>8.6905000000000001</v>
      </c>
      <c r="R321" s="172">
        <v>6.1173999999999999</v>
      </c>
    </row>
    <row r="322" spans="1:18" x14ac:dyDescent="0.3">
      <c r="A322" s="173" t="s">
        <v>27</v>
      </c>
      <c r="B322" s="168"/>
      <c r="C322" s="168"/>
      <c r="D322" s="168"/>
      <c r="E322" s="168"/>
      <c r="F322" s="174">
        <v>-160.07792045454548</v>
      </c>
      <c r="G322" s="174">
        <v>-37.142963636363646</v>
      </c>
      <c r="H322" s="174">
        <v>-6.6419863636363639</v>
      </c>
      <c r="I322" s="174">
        <v>38.295799999999993</v>
      </c>
      <c r="J322" s="174">
        <v>35.49024318181818</v>
      </c>
      <c r="K322" s="174">
        <v>16.31767045454545</v>
      </c>
      <c r="L322" s="174">
        <v>-5.7140714285714287</v>
      </c>
      <c r="M322" s="174">
        <v>-0.61129736842105364</v>
      </c>
      <c r="N322" s="174">
        <v>0.28528157894736905</v>
      </c>
      <c r="O322" s="174">
        <v>3.5954578947368421</v>
      </c>
      <c r="P322" s="174">
        <v>6.0785868421052625</v>
      </c>
      <c r="Q322" s="174">
        <v>9.0911477272727304</v>
      </c>
      <c r="R322" s="174">
        <v>3.2074421052631585</v>
      </c>
    </row>
    <row r="323" spans="1:18" x14ac:dyDescent="0.3">
      <c r="A323" s="173" t="s">
        <v>409</v>
      </c>
      <c r="B323" s="168"/>
      <c r="C323" s="168"/>
      <c r="D323" s="168"/>
      <c r="E323" s="168"/>
      <c r="F323" s="174">
        <v>-147.53199999999998</v>
      </c>
      <c r="G323" s="174">
        <v>-33.981450000000002</v>
      </c>
      <c r="H323" s="174">
        <v>-8.7306500000000007</v>
      </c>
      <c r="I323" s="174">
        <v>36.986199999999997</v>
      </c>
      <c r="J323" s="174">
        <v>34.176649999999995</v>
      </c>
      <c r="K323" s="174">
        <v>23.397199999999998</v>
      </c>
      <c r="L323" s="174">
        <v>0.29564999999999997</v>
      </c>
      <c r="M323" s="174">
        <v>4.9389500000000002</v>
      </c>
      <c r="N323" s="174">
        <v>4.5075500000000002</v>
      </c>
      <c r="O323" s="174">
        <v>5.21495</v>
      </c>
      <c r="P323" s="174">
        <v>6.8180999999999994</v>
      </c>
      <c r="Q323" s="174">
        <v>8.2788000000000004</v>
      </c>
      <c r="R323" s="174">
        <v>5.1304999999999996</v>
      </c>
    </row>
    <row r="324" spans="1:18" x14ac:dyDescent="0.3">
      <c r="A324" s="117"/>
      <c r="B324" s="117"/>
      <c r="C324" s="117"/>
      <c r="D324" s="117"/>
      <c r="E324" s="117"/>
      <c r="F324" s="117"/>
      <c r="G324" s="117"/>
      <c r="H324" s="117"/>
      <c r="I324" s="117"/>
      <c r="J324" s="117"/>
      <c r="K324" s="117"/>
      <c r="L324" s="117"/>
      <c r="M324" s="117"/>
      <c r="N324" s="117"/>
      <c r="O324" s="117"/>
      <c r="P324" s="117"/>
      <c r="Q324" s="117"/>
      <c r="R324" s="117"/>
    </row>
    <row r="325" spans="1:18" x14ac:dyDescent="0.3">
      <c r="A325" s="170" t="s">
        <v>781</v>
      </c>
      <c r="B325" s="170"/>
      <c r="C325" s="170"/>
      <c r="D325" s="170"/>
      <c r="E325" s="170"/>
      <c r="F325" s="170"/>
      <c r="G325" s="170"/>
      <c r="H325" s="170"/>
      <c r="I325" s="170"/>
      <c r="J325" s="170"/>
      <c r="K325" s="170"/>
      <c r="L325" s="170"/>
      <c r="M325" s="170"/>
      <c r="N325" s="170"/>
      <c r="O325" s="170"/>
      <c r="P325" s="170"/>
      <c r="Q325" s="170"/>
      <c r="R325" s="170"/>
    </row>
    <row r="326" spans="1:18" x14ac:dyDescent="0.3">
      <c r="A326" s="168" t="s">
        <v>782</v>
      </c>
      <c r="B326" s="168" t="s">
        <v>783</v>
      </c>
      <c r="C326" s="168">
        <v>101738</v>
      </c>
      <c r="D326" s="171">
        <v>44026</v>
      </c>
      <c r="E326" s="172">
        <v>148.97</v>
      </c>
      <c r="F326" s="172">
        <v>-0.83209999999999995</v>
      </c>
      <c r="G326" s="172">
        <v>-0.68669999999999998</v>
      </c>
      <c r="H326" s="172">
        <v>-1.0035000000000001</v>
      </c>
      <c r="I326" s="172">
        <v>2.1042000000000001</v>
      </c>
      <c r="J326" s="172">
        <v>7.1032999999999999</v>
      </c>
      <c r="K326" s="172">
        <v>15.7498</v>
      </c>
      <c r="L326" s="172">
        <v>-10.8071</v>
      </c>
      <c r="M326" s="172">
        <v>-1.3117000000000001</v>
      </c>
      <c r="N326" s="172">
        <v>-2.9891000000000001</v>
      </c>
      <c r="O326" s="172">
        <v>-4.5765000000000002</v>
      </c>
      <c r="P326" s="172">
        <v>1.1662999999999999</v>
      </c>
      <c r="Q326" s="172">
        <v>16.756699999999999</v>
      </c>
      <c r="R326" s="172">
        <v>-5.0114000000000001</v>
      </c>
    </row>
    <row r="327" spans="1:18" x14ac:dyDescent="0.3">
      <c r="A327" s="168" t="s">
        <v>782</v>
      </c>
      <c r="B327" s="168" t="s">
        <v>784</v>
      </c>
      <c r="C327" s="168">
        <v>119507</v>
      </c>
      <c r="D327" s="171">
        <v>44026</v>
      </c>
      <c r="E327" s="172">
        <v>157.62</v>
      </c>
      <c r="F327" s="172">
        <v>-0.82430000000000003</v>
      </c>
      <c r="G327" s="172">
        <v>-0.67430000000000001</v>
      </c>
      <c r="H327" s="172">
        <v>-0.98619999999999997</v>
      </c>
      <c r="I327" s="172">
        <v>2.1383999999999999</v>
      </c>
      <c r="J327" s="172">
        <v>7.1806999999999999</v>
      </c>
      <c r="K327" s="172">
        <v>15.973800000000001</v>
      </c>
      <c r="L327" s="172">
        <v>-10.4534</v>
      </c>
      <c r="M327" s="172">
        <v>-0.80549999999999999</v>
      </c>
      <c r="N327" s="172">
        <v>-2.3601999999999999</v>
      </c>
      <c r="O327" s="172">
        <v>-3.8965999999999998</v>
      </c>
      <c r="P327" s="172">
        <v>1.9281999999999999</v>
      </c>
      <c r="Q327" s="172">
        <v>6.8784000000000001</v>
      </c>
      <c r="R327" s="172">
        <v>-4.3764000000000003</v>
      </c>
    </row>
    <row r="328" spans="1:18" x14ac:dyDescent="0.3">
      <c r="A328" s="168" t="s">
        <v>782</v>
      </c>
      <c r="B328" s="168" t="s">
        <v>785</v>
      </c>
      <c r="C328" s="168">
        <v>129310</v>
      </c>
      <c r="D328" s="171">
        <v>44026</v>
      </c>
      <c r="E328" s="172">
        <v>13.98</v>
      </c>
      <c r="F328" s="172">
        <v>-1.1315</v>
      </c>
      <c r="G328" s="172">
        <v>-0.2853</v>
      </c>
      <c r="H328" s="172">
        <v>-0.78069999999999995</v>
      </c>
      <c r="I328" s="172">
        <v>3.3258999999999999</v>
      </c>
      <c r="J328" s="172">
        <v>5.7488999999999999</v>
      </c>
      <c r="K328" s="172">
        <v>18.776599999999998</v>
      </c>
      <c r="L328" s="172">
        <v>-14.8599</v>
      </c>
      <c r="M328" s="172">
        <v>-8.9844000000000008</v>
      </c>
      <c r="N328" s="172">
        <v>-12.8429</v>
      </c>
      <c r="O328" s="172">
        <v>-6.6702000000000004</v>
      </c>
      <c r="P328" s="172">
        <v>2.5242</v>
      </c>
      <c r="Q328" s="172">
        <v>5.5830000000000002</v>
      </c>
      <c r="R328" s="172">
        <v>-8.7010000000000005</v>
      </c>
    </row>
    <row r="329" spans="1:18" x14ac:dyDescent="0.3">
      <c r="A329" s="168" t="s">
        <v>782</v>
      </c>
      <c r="B329" s="168" t="s">
        <v>786</v>
      </c>
      <c r="C329" s="168">
        <v>129312</v>
      </c>
      <c r="D329" s="171">
        <v>44026</v>
      </c>
      <c r="E329" s="172">
        <v>14.62</v>
      </c>
      <c r="F329" s="172">
        <v>-1.2161999999999999</v>
      </c>
      <c r="G329" s="172">
        <v>-0.34079999999999999</v>
      </c>
      <c r="H329" s="172">
        <v>-0.81410000000000005</v>
      </c>
      <c r="I329" s="172">
        <v>3.3216000000000001</v>
      </c>
      <c r="J329" s="172">
        <v>5.7887000000000004</v>
      </c>
      <c r="K329" s="172">
        <v>18.958500000000001</v>
      </c>
      <c r="L329" s="172">
        <v>-14.552899999999999</v>
      </c>
      <c r="M329" s="172">
        <v>-8.4534000000000002</v>
      </c>
      <c r="N329" s="172">
        <v>-12.1922</v>
      </c>
      <c r="O329" s="172">
        <v>-5.9375999999999998</v>
      </c>
      <c r="P329" s="172">
        <v>3.262</v>
      </c>
      <c r="Q329" s="172">
        <v>6.3521000000000001</v>
      </c>
      <c r="R329" s="172">
        <v>-7.9972000000000003</v>
      </c>
    </row>
    <row r="330" spans="1:18" x14ac:dyDescent="0.3">
      <c r="A330" s="168" t="s">
        <v>782</v>
      </c>
      <c r="B330" s="168" t="s">
        <v>787</v>
      </c>
      <c r="C330" s="168">
        <v>145750</v>
      </c>
      <c r="D330" s="171">
        <v>44026</v>
      </c>
      <c r="E330" s="172">
        <v>10.64</v>
      </c>
      <c r="F330" s="172">
        <v>-1.2071000000000001</v>
      </c>
      <c r="G330" s="172">
        <v>-0.83879999999999999</v>
      </c>
      <c r="H330" s="172">
        <v>-1.3902000000000001</v>
      </c>
      <c r="I330" s="172">
        <v>1.7208000000000001</v>
      </c>
      <c r="J330" s="172">
        <v>4.4161000000000001</v>
      </c>
      <c r="K330" s="172">
        <v>14.040699999999999</v>
      </c>
      <c r="L330" s="172">
        <v>-5.8407</v>
      </c>
      <c r="M330" s="172">
        <v>1.5266999999999999</v>
      </c>
      <c r="N330" s="172">
        <v>5.5556000000000001</v>
      </c>
      <c r="O330" s="172"/>
      <c r="P330" s="172"/>
      <c r="Q330" s="172">
        <v>4.0452000000000004</v>
      </c>
      <c r="R330" s="172"/>
    </row>
    <row r="331" spans="1:18" x14ac:dyDescent="0.3">
      <c r="A331" s="168" t="s">
        <v>782</v>
      </c>
      <c r="B331" s="168" t="s">
        <v>788</v>
      </c>
      <c r="C331" s="168">
        <v>145747</v>
      </c>
      <c r="D331" s="171">
        <v>44026</v>
      </c>
      <c r="E331" s="172">
        <v>10.37</v>
      </c>
      <c r="F331" s="172">
        <v>-1.2381</v>
      </c>
      <c r="G331" s="172">
        <v>-0.76559999999999995</v>
      </c>
      <c r="H331" s="172">
        <v>-1.3321000000000001</v>
      </c>
      <c r="I331" s="172">
        <v>1.6667000000000001</v>
      </c>
      <c r="J331" s="172">
        <v>4.431</v>
      </c>
      <c r="K331" s="172">
        <v>13.706099999999999</v>
      </c>
      <c r="L331" s="172">
        <v>-6.4923000000000002</v>
      </c>
      <c r="M331" s="172">
        <v>0.48449999999999999</v>
      </c>
      <c r="N331" s="172">
        <v>3.9077999999999999</v>
      </c>
      <c r="O331" s="172"/>
      <c r="P331" s="172"/>
      <c r="Q331" s="172">
        <v>2.3496000000000001</v>
      </c>
      <c r="R331" s="172"/>
    </row>
    <row r="332" spans="1:18" x14ac:dyDescent="0.3">
      <c r="A332" s="168" t="s">
        <v>782</v>
      </c>
      <c r="B332" s="168" t="s">
        <v>789</v>
      </c>
      <c r="C332" s="168">
        <v>102807</v>
      </c>
      <c r="D332" s="171">
        <v>44026</v>
      </c>
      <c r="E332" s="172">
        <v>51.27</v>
      </c>
      <c r="F332" s="172">
        <v>-0.9849</v>
      </c>
      <c r="G332" s="172">
        <v>-0.33050000000000002</v>
      </c>
      <c r="H332" s="172">
        <v>-0.50460000000000005</v>
      </c>
      <c r="I332" s="172">
        <v>2.4784999999999999</v>
      </c>
      <c r="J332" s="172">
        <v>5.6894999999999998</v>
      </c>
      <c r="K332" s="172">
        <v>15.0067</v>
      </c>
      <c r="L332" s="172">
        <v>-7.8209</v>
      </c>
      <c r="M332" s="172">
        <v>3.9E-2</v>
      </c>
      <c r="N332" s="172">
        <v>0.1172</v>
      </c>
      <c r="O332" s="172">
        <v>2.641</v>
      </c>
      <c r="P332" s="172">
        <v>7.2066999999999997</v>
      </c>
      <c r="Q332" s="172">
        <v>10.930999999999999</v>
      </c>
      <c r="R332" s="172">
        <v>-1.381</v>
      </c>
    </row>
    <row r="333" spans="1:18" x14ac:dyDescent="0.3">
      <c r="A333" s="168" t="s">
        <v>782</v>
      </c>
      <c r="B333" s="168" t="s">
        <v>790</v>
      </c>
      <c r="C333" s="168">
        <v>119438</v>
      </c>
      <c r="D333" s="171">
        <v>44026</v>
      </c>
      <c r="E333" s="172">
        <v>53.34</v>
      </c>
      <c r="F333" s="172">
        <v>-0.9839</v>
      </c>
      <c r="G333" s="172">
        <v>-0.33629999999999999</v>
      </c>
      <c r="H333" s="172">
        <v>-0.50360000000000005</v>
      </c>
      <c r="I333" s="172">
        <v>2.4981</v>
      </c>
      <c r="J333" s="172">
        <v>5.7283999999999997</v>
      </c>
      <c r="K333" s="172">
        <v>15.180300000000001</v>
      </c>
      <c r="L333" s="172">
        <v>-7.5884</v>
      </c>
      <c r="M333" s="172">
        <v>0.45200000000000001</v>
      </c>
      <c r="N333" s="172">
        <v>0.67949999999999999</v>
      </c>
      <c r="O333" s="172">
        <v>3.2328000000000001</v>
      </c>
      <c r="P333" s="172">
        <v>7.7502000000000004</v>
      </c>
      <c r="Q333" s="172">
        <v>9.7477999999999998</v>
      </c>
      <c r="R333" s="172">
        <v>-0.71209999999999996</v>
      </c>
    </row>
    <row r="334" spans="1:18" x14ac:dyDescent="0.3">
      <c r="A334" s="168" t="s">
        <v>782</v>
      </c>
      <c r="B334" s="168" t="s">
        <v>791</v>
      </c>
      <c r="C334" s="168">
        <v>103678</v>
      </c>
      <c r="D334" s="171">
        <v>44026</v>
      </c>
      <c r="E334" s="172">
        <v>41.590400000000002</v>
      </c>
      <c r="F334" s="172">
        <v>-1.0596000000000001</v>
      </c>
      <c r="G334" s="172">
        <v>-1.2746999999999999</v>
      </c>
      <c r="H334" s="172">
        <v>-1.5295000000000001</v>
      </c>
      <c r="I334" s="172">
        <v>1.8411999999999999</v>
      </c>
      <c r="J334" s="172">
        <v>4.3855000000000004</v>
      </c>
      <c r="K334" s="172">
        <v>16.055</v>
      </c>
      <c r="L334" s="172">
        <v>-12.963800000000001</v>
      </c>
      <c r="M334" s="172">
        <v>-7.5917000000000003</v>
      </c>
      <c r="N334" s="172">
        <v>-8.6571999999999996</v>
      </c>
      <c r="O334" s="172">
        <v>-1.3787</v>
      </c>
      <c r="P334" s="172">
        <v>4.2797000000000001</v>
      </c>
      <c r="Q334" s="172">
        <v>10.584</v>
      </c>
      <c r="R334" s="172">
        <v>-6.1750999999999996</v>
      </c>
    </row>
    <row r="335" spans="1:18" x14ac:dyDescent="0.3">
      <c r="A335" s="168" t="s">
        <v>782</v>
      </c>
      <c r="B335" s="168" t="s">
        <v>792</v>
      </c>
      <c r="C335" s="168">
        <v>118527</v>
      </c>
      <c r="D335" s="171">
        <v>44026</v>
      </c>
      <c r="E335" s="172">
        <v>43.718000000000004</v>
      </c>
      <c r="F335" s="172">
        <v>-1.0562</v>
      </c>
      <c r="G335" s="172">
        <v>-1.2621</v>
      </c>
      <c r="H335" s="172">
        <v>-1.5072000000000001</v>
      </c>
      <c r="I335" s="172">
        <v>1.887</v>
      </c>
      <c r="J335" s="172">
        <v>4.4989999999999997</v>
      </c>
      <c r="K335" s="172">
        <v>16.418700000000001</v>
      </c>
      <c r="L335" s="172">
        <v>-12.439</v>
      </c>
      <c r="M335" s="172">
        <v>-6.8296999999999999</v>
      </c>
      <c r="N335" s="172">
        <v>-7.7474999999999996</v>
      </c>
      <c r="O335" s="172">
        <v>-0.61560000000000004</v>
      </c>
      <c r="P335" s="172">
        <v>5.0414000000000003</v>
      </c>
      <c r="Q335" s="172">
        <v>8.6620000000000008</v>
      </c>
      <c r="R335" s="172">
        <v>-5.4250999999999996</v>
      </c>
    </row>
    <row r="336" spans="1:18" x14ac:dyDescent="0.3">
      <c r="A336" s="168" t="s">
        <v>782</v>
      </c>
      <c r="B336" s="168" t="s">
        <v>793</v>
      </c>
      <c r="C336" s="168">
        <v>120749</v>
      </c>
      <c r="D336" s="171">
        <v>44026</v>
      </c>
      <c r="E336" s="172">
        <v>64.364900000000006</v>
      </c>
      <c r="F336" s="172">
        <v>-0.88990000000000002</v>
      </c>
      <c r="G336" s="172">
        <v>-8.4000000000000005E-2</v>
      </c>
      <c r="H336" s="172">
        <v>-0.94550000000000001</v>
      </c>
      <c r="I336" s="172">
        <v>2.2635999999999998</v>
      </c>
      <c r="J336" s="172">
        <v>5.8255999999999997</v>
      </c>
      <c r="K336" s="172">
        <v>15.286899999999999</v>
      </c>
      <c r="L336" s="172">
        <v>-8.4398</v>
      </c>
      <c r="M336" s="172">
        <v>-3.1966000000000001</v>
      </c>
      <c r="N336" s="172">
        <v>-1.7930999999999999</v>
      </c>
      <c r="O336" s="172">
        <v>2.1962999999999999</v>
      </c>
      <c r="P336" s="172">
        <v>5.617</v>
      </c>
      <c r="Q336" s="172">
        <v>8.5012000000000008</v>
      </c>
      <c r="R336" s="172">
        <v>-8.7999999999999995E-2</v>
      </c>
    </row>
    <row r="337" spans="1:18" x14ac:dyDescent="0.3">
      <c r="A337" s="168" t="s">
        <v>782</v>
      </c>
      <c r="B337" s="168" t="s">
        <v>794</v>
      </c>
      <c r="C337" s="168">
        <v>103026</v>
      </c>
      <c r="D337" s="171">
        <v>44026</v>
      </c>
      <c r="E337" s="172">
        <v>61.452800000000003</v>
      </c>
      <c r="F337" s="172">
        <v>-0.89119999999999999</v>
      </c>
      <c r="G337" s="172">
        <v>-8.9899999999999994E-2</v>
      </c>
      <c r="H337" s="172">
        <v>-0.95650000000000002</v>
      </c>
      <c r="I337" s="172">
        <v>2.2421000000000002</v>
      </c>
      <c r="J337" s="172">
        <v>5.7751000000000001</v>
      </c>
      <c r="K337" s="172">
        <v>15.1304</v>
      </c>
      <c r="L337" s="172">
        <v>-8.6869999999999994</v>
      </c>
      <c r="M337" s="172">
        <v>-3.5868000000000002</v>
      </c>
      <c r="N337" s="172">
        <v>-2.3294000000000001</v>
      </c>
      <c r="O337" s="172">
        <v>1.5807</v>
      </c>
      <c r="P337" s="172">
        <v>4.9683999999999999</v>
      </c>
      <c r="Q337" s="172">
        <v>12.6807</v>
      </c>
      <c r="R337" s="172">
        <v>-0.67490000000000006</v>
      </c>
    </row>
    <row r="338" spans="1:18" x14ac:dyDescent="0.3">
      <c r="A338" s="173" t="s">
        <v>27</v>
      </c>
      <c r="B338" s="168"/>
      <c r="C338" s="168"/>
      <c r="D338" s="168"/>
      <c r="E338" s="168"/>
      <c r="F338" s="174">
        <v>-1.0262499999999999</v>
      </c>
      <c r="G338" s="174">
        <v>-0.58074999999999999</v>
      </c>
      <c r="H338" s="174">
        <v>-1.0211416666666666</v>
      </c>
      <c r="I338" s="174">
        <v>2.2906750000000002</v>
      </c>
      <c r="J338" s="174">
        <v>5.54765</v>
      </c>
      <c r="K338" s="174">
        <v>15.856958333333333</v>
      </c>
      <c r="L338" s="174">
        <v>-10.078766666666668</v>
      </c>
      <c r="M338" s="174">
        <v>-3.188133333333333</v>
      </c>
      <c r="N338" s="174">
        <v>-3.3876249999999999</v>
      </c>
      <c r="O338" s="174">
        <v>-1.3424399999999999</v>
      </c>
      <c r="P338" s="174">
        <v>4.3744100000000001</v>
      </c>
      <c r="Q338" s="174">
        <v>8.5893083333333333</v>
      </c>
      <c r="R338" s="174">
        <v>-4.0542199999999999</v>
      </c>
    </row>
    <row r="339" spans="1:18" x14ac:dyDescent="0.3">
      <c r="A339" s="173" t="s">
        <v>409</v>
      </c>
      <c r="B339" s="168"/>
      <c r="C339" s="168"/>
      <c r="D339" s="168"/>
      <c r="E339" s="168"/>
      <c r="F339" s="174">
        <v>-1.0205500000000001</v>
      </c>
      <c r="G339" s="174">
        <v>-0.50754999999999995</v>
      </c>
      <c r="H339" s="174">
        <v>-0.97134999999999994</v>
      </c>
      <c r="I339" s="174">
        <v>2.1902499999999998</v>
      </c>
      <c r="J339" s="174">
        <v>5.7386499999999998</v>
      </c>
      <c r="K339" s="174">
        <v>15.51835</v>
      </c>
      <c r="L339" s="174">
        <v>-9.5701999999999998</v>
      </c>
      <c r="M339" s="174">
        <v>-2.2541500000000001</v>
      </c>
      <c r="N339" s="174">
        <v>-2.3448000000000002</v>
      </c>
      <c r="O339" s="174">
        <v>-0.99714999999999998</v>
      </c>
      <c r="P339" s="174">
        <v>4.6240500000000004</v>
      </c>
      <c r="Q339" s="174">
        <v>8.5816000000000017</v>
      </c>
      <c r="R339" s="174">
        <v>-4.6939000000000002</v>
      </c>
    </row>
    <row r="340" spans="1:18" x14ac:dyDescent="0.3">
      <c r="A340" s="117"/>
      <c r="B340" s="117"/>
      <c r="C340" s="117"/>
      <c r="D340" s="117"/>
      <c r="E340" s="117"/>
      <c r="F340" s="117"/>
      <c r="G340" s="117"/>
      <c r="H340" s="117"/>
      <c r="I340" s="117"/>
      <c r="J340" s="117"/>
      <c r="K340" s="117"/>
      <c r="L340" s="117"/>
      <c r="M340" s="117"/>
      <c r="N340" s="117"/>
      <c r="O340" s="117"/>
      <c r="P340" s="117"/>
      <c r="Q340" s="117"/>
      <c r="R340" s="117"/>
    </row>
    <row r="341" spans="1:18" x14ac:dyDescent="0.3">
      <c r="A341" s="170" t="s">
        <v>383</v>
      </c>
      <c r="B341" s="170"/>
      <c r="C341" s="170"/>
      <c r="D341" s="170"/>
      <c r="E341" s="170"/>
      <c r="F341" s="170"/>
      <c r="G341" s="170"/>
      <c r="H341" s="170"/>
      <c r="I341" s="170"/>
      <c r="J341" s="170"/>
      <c r="K341" s="170"/>
      <c r="L341" s="170"/>
      <c r="M341" s="170"/>
      <c r="N341" s="170"/>
      <c r="O341" s="170"/>
      <c r="P341" s="170"/>
      <c r="Q341" s="170"/>
      <c r="R341" s="170"/>
    </row>
    <row r="342" spans="1:18" x14ac:dyDescent="0.3">
      <c r="A342" s="168" t="s">
        <v>358</v>
      </c>
      <c r="B342" s="168" t="s">
        <v>53</v>
      </c>
      <c r="C342" s="168">
        <v>119505</v>
      </c>
      <c r="D342" s="171">
        <v>44026</v>
      </c>
      <c r="E342" s="172">
        <v>34.590600000000002</v>
      </c>
      <c r="F342" s="172">
        <v>-10.7599</v>
      </c>
      <c r="G342" s="172">
        <v>1.1081000000000001</v>
      </c>
      <c r="H342" s="172">
        <v>30.247699999999998</v>
      </c>
      <c r="I342" s="172">
        <v>49.381799999999998</v>
      </c>
      <c r="J342" s="172">
        <v>34.786000000000001</v>
      </c>
      <c r="K342" s="172">
        <v>21.6496</v>
      </c>
      <c r="L342" s="172">
        <v>12.9682</v>
      </c>
      <c r="M342" s="172">
        <v>3.0284</v>
      </c>
      <c r="N342" s="172">
        <v>1.6265000000000001</v>
      </c>
      <c r="O342" s="172">
        <v>3.7528000000000001</v>
      </c>
      <c r="P342" s="172">
        <v>6.7008999999999999</v>
      </c>
      <c r="Q342" s="172">
        <v>7.9512</v>
      </c>
      <c r="R342" s="172">
        <v>5.6379000000000001</v>
      </c>
    </row>
    <row r="343" spans="1:18" x14ac:dyDescent="0.3">
      <c r="A343" s="168" t="s">
        <v>358</v>
      </c>
      <c r="B343" s="168" t="s">
        <v>82</v>
      </c>
      <c r="C343" s="168">
        <v>111848</v>
      </c>
      <c r="D343" s="171">
        <v>44026</v>
      </c>
      <c r="E343" s="172">
        <v>22.957799999999999</v>
      </c>
      <c r="F343" s="172">
        <v>-11.284599999999999</v>
      </c>
      <c r="G343" s="172">
        <v>0.55649999999999999</v>
      </c>
      <c r="H343" s="172">
        <v>29.694400000000002</v>
      </c>
      <c r="I343" s="172">
        <v>48.797199999999997</v>
      </c>
      <c r="J343" s="172">
        <v>34.204300000000003</v>
      </c>
      <c r="K343" s="172">
        <v>21.061299999999999</v>
      </c>
      <c r="L343" s="172">
        <v>12.3781</v>
      </c>
      <c r="M343" s="172">
        <v>2.4493</v>
      </c>
      <c r="N343" s="172">
        <v>1.0483</v>
      </c>
      <c r="O343" s="172">
        <v>3.19</v>
      </c>
      <c r="P343" s="172">
        <v>6.0617999999999999</v>
      </c>
      <c r="Q343" s="172">
        <v>7.6501000000000001</v>
      </c>
      <c r="R343" s="172">
        <v>5.0396000000000001</v>
      </c>
    </row>
    <row r="344" spans="1:18" x14ac:dyDescent="0.3">
      <c r="A344" s="168" t="s">
        <v>358</v>
      </c>
      <c r="B344" s="168" t="s">
        <v>83</v>
      </c>
      <c r="C344" s="168">
        <v>102767</v>
      </c>
      <c r="D344" s="171">
        <v>44026</v>
      </c>
      <c r="E344" s="172">
        <v>33.19</v>
      </c>
      <c r="F344" s="172">
        <v>-11.323700000000001</v>
      </c>
      <c r="G344" s="172">
        <v>0.57740000000000002</v>
      </c>
      <c r="H344" s="172">
        <v>29.703800000000001</v>
      </c>
      <c r="I344" s="172">
        <v>48.805799999999998</v>
      </c>
      <c r="J344" s="172">
        <v>34.211500000000001</v>
      </c>
      <c r="K344" s="172">
        <v>21.065200000000001</v>
      </c>
      <c r="L344" s="172">
        <v>12.3881</v>
      </c>
      <c r="M344" s="172">
        <v>2.4558</v>
      </c>
      <c r="N344" s="172">
        <v>1.0528</v>
      </c>
      <c r="O344" s="172">
        <v>3.1918000000000002</v>
      </c>
      <c r="P344" s="172">
        <v>6.0628000000000002</v>
      </c>
      <c r="Q344" s="172">
        <v>7.8856999999999999</v>
      </c>
      <c r="R344" s="172">
        <v>5.0423999999999998</v>
      </c>
    </row>
    <row r="345" spans="1:18" x14ac:dyDescent="0.3">
      <c r="A345" s="168" t="s">
        <v>358</v>
      </c>
      <c r="B345" s="168" t="s">
        <v>54</v>
      </c>
      <c r="C345" s="168">
        <v>147808</v>
      </c>
      <c r="D345" s="171">
        <v>44026</v>
      </c>
      <c r="E345" s="172">
        <v>1.4522999999999999</v>
      </c>
      <c r="F345" s="172">
        <v>0</v>
      </c>
      <c r="G345" s="172">
        <v>0</v>
      </c>
      <c r="H345" s="172">
        <v>0</v>
      </c>
      <c r="I345" s="172">
        <v>0</v>
      </c>
      <c r="J345" s="172">
        <v>0</v>
      </c>
      <c r="K345" s="172">
        <v>0</v>
      </c>
      <c r="L345" s="172">
        <v>-49.935099999999998</v>
      </c>
      <c r="M345" s="172"/>
      <c r="N345" s="172"/>
      <c r="O345" s="172"/>
      <c r="P345" s="172"/>
      <c r="Q345" s="172">
        <v>-37.663400000000003</v>
      </c>
      <c r="R345" s="172"/>
    </row>
    <row r="346" spans="1:18" x14ac:dyDescent="0.3">
      <c r="A346" s="168" t="s">
        <v>358</v>
      </c>
      <c r="B346" s="168" t="s">
        <v>84</v>
      </c>
      <c r="C346" s="168">
        <v>147807</v>
      </c>
      <c r="D346" s="171">
        <v>44026</v>
      </c>
      <c r="E346" s="172">
        <v>0.96740000000000004</v>
      </c>
      <c r="F346" s="172">
        <v>0</v>
      </c>
      <c r="G346" s="172">
        <v>0</v>
      </c>
      <c r="H346" s="172">
        <v>0</v>
      </c>
      <c r="I346" s="172">
        <v>0</v>
      </c>
      <c r="J346" s="172">
        <v>0</v>
      </c>
      <c r="K346" s="172">
        <v>0</v>
      </c>
      <c r="L346" s="172">
        <v>-49.931100000000001</v>
      </c>
      <c r="M346" s="172"/>
      <c r="N346" s="172"/>
      <c r="O346" s="172"/>
      <c r="P346" s="172"/>
      <c r="Q346" s="172">
        <v>-37.655700000000003</v>
      </c>
      <c r="R346" s="172"/>
    </row>
    <row r="347" spans="1:18" x14ac:dyDescent="0.3">
      <c r="A347" s="168" t="s">
        <v>358</v>
      </c>
      <c r="B347" s="168" t="s">
        <v>85</v>
      </c>
      <c r="C347" s="168">
        <v>147804</v>
      </c>
      <c r="D347" s="171">
        <v>44026</v>
      </c>
      <c r="E347" s="172">
        <v>1.3985000000000001</v>
      </c>
      <c r="F347" s="172">
        <v>0</v>
      </c>
      <c r="G347" s="172">
        <v>0</v>
      </c>
      <c r="H347" s="172">
        <v>0</v>
      </c>
      <c r="I347" s="172">
        <v>0</v>
      </c>
      <c r="J347" s="172">
        <v>0</v>
      </c>
      <c r="K347" s="172">
        <v>0</v>
      </c>
      <c r="L347" s="172">
        <v>-49.93</v>
      </c>
      <c r="M347" s="172"/>
      <c r="N347" s="172"/>
      <c r="O347" s="172"/>
      <c r="P347" s="172"/>
      <c r="Q347" s="172">
        <v>-37.658999999999999</v>
      </c>
      <c r="R347" s="172"/>
    </row>
    <row r="348" spans="1:18" x14ac:dyDescent="0.3">
      <c r="A348" s="168" t="s">
        <v>358</v>
      </c>
      <c r="B348" s="168" t="s">
        <v>55</v>
      </c>
      <c r="C348" s="168">
        <v>120451</v>
      </c>
      <c r="D348" s="171">
        <v>44026</v>
      </c>
      <c r="E348" s="172">
        <v>24.3307</v>
      </c>
      <c r="F348" s="172">
        <v>-42.405299999999997</v>
      </c>
      <c r="G348" s="172">
        <v>8.9723000000000006</v>
      </c>
      <c r="H348" s="172">
        <v>54.417900000000003</v>
      </c>
      <c r="I348" s="172">
        <v>40.922499999999999</v>
      </c>
      <c r="J348" s="172">
        <v>34.146099999999997</v>
      </c>
      <c r="K348" s="172">
        <v>35.314399999999999</v>
      </c>
      <c r="L348" s="172">
        <v>20.746500000000001</v>
      </c>
      <c r="M348" s="172">
        <v>16.956199999999999</v>
      </c>
      <c r="N348" s="172">
        <v>14.2516</v>
      </c>
      <c r="O348" s="172">
        <v>9.8472000000000008</v>
      </c>
      <c r="P348" s="172">
        <v>10.4533</v>
      </c>
      <c r="Q348" s="172">
        <v>10.2592</v>
      </c>
      <c r="R348" s="172">
        <v>13.7349</v>
      </c>
    </row>
    <row r="349" spans="1:18" x14ac:dyDescent="0.3">
      <c r="A349" s="168" t="s">
        <v>358</v>
      </c>
      <c r="B349" s="168" t="s">
        <v>86</v>
      </c>
      <c r="C349" s="168">
        <v>115068</v>
      </c>
      <c r="D349" s="171">
        <v>44026</v>
      </c>
      <c r="E349" s="172">
        <v>22.556999999999999</v>
      </c>
      <c r="F349" s="172">
        <v>-42.829900000000002</v>
      </c>
      <c r="G349" s="172">
        <v>8.5840999999999994</v>
      </c>
      <c r="H349" s="172">
        <v>54.021299999999997</v>
      </c>
      <c r="I349" s="172">
        <v>40.5184</v>
      </c>
      <c r="J349" s="172">
        <v>33.7361</v>
      </c>
      <c r="K349" s="172">
        <v>34.857599999999998</v>
      </c>
      <c r="L349" s="172">
        <v>20.286100000000001</v>
      </c>
      <c r="M349" s="172">
        <v>16.4191</v>
      </c>
      <c r="N349" s="172">
        <v>13.6204</v>
      </c>
      <c r="O349" s="172">
        <v>9.0280000000000005</v>
      </c>
      <c r="P349" s="172">
        <v>9.5153999999999996</v>
      </c>
      <c r="Q349" s="172">
        <v>9.2217000000000002</v>
      </c>
      <c r="R349" s="172">
        <v>12.965299999999999</v>
      </c>
    </row>
    <row r="350" spans="1:18" x14ac:dyDescent="0.3">
      <c r="A350" s="168" t="s">
        <v>358</v>
      </c>
      <c r="B350" s="168" t="s">
        <v>87</v>
      </c>
      <c r="C350" s="168">
        <v>117631</v>
      </c>
      <c r="D350" s="171">
        <v>44026</v>
      </c>
      <c r="E350" s="172">
        <v>17.5688</v>
      </c>
      <c r="F350" s="172">
        <v>-36.735599999999998</v>
      </c>
      <c r="G350" s="172">
        <v>-3.7898999999999998</v>
      </c>
      <c r="H350" s="172">
        <v>15.299899999999999</v>
      </c>
      <c r="I350" s="172">
        <v>20.0229</v>
      </c>
      <c r="J350" s="172">
        <v>15.4838</v>
      </c>
      <c r="K350" s="172">
        <v>14.411099999999999</v>
      </c>
      <c r="L350" s="172">
        <v>11.776</v>
      </c>
      <c r="M350" s="172">
        <v>8.7011000000000003</v>
      </c>
      <c r="N350" s="172">
        <v>6.8192000000000004</v>
      </c>
      <c r="O350" s="172">
        <v>3.2662</v>
      </c>
      <c r="P350" s="172">
        <v>6.0187999999999997</v>
      </c>
      <c r="Q350" s="172">
        <v>7.2571000000000003</v>
      </c>
      <c r="R350" s="172">
        <v>3.4662999999999999</v>
      </c>
    </row>
    <row r="351" spans="1:18" x14ac:dyDescent="0.3">
      <c r="A351" s="168" t="s">
        <v>358</v>
      </c>
      <c r="B351" s="168" t="s">
        <v>56</v>
      </c>
      <c r="C351" s="168">
        <v>119337</v>
      </c>
      <c r="D351" s="171">
        <v>44026</v>
      </c>
      <c r="E351" s="172">
        <v>18.5181</v>
      </c>
      <c r="F351" s="172">
        <v>-36.427900000000001</v>
      </c>
      <c r="G351" s="172">
        <v>-3.448</v>
      </c>
      <c r="H351" s="172">
        <v>15.617900000000001</v>
      </c>
      <c r="I351" s="172">
        <v>20.346699999999998</v>
      </c>
      <c r="J351" s="172">
        <v>15.812099999999999</v>
      </c>
      <c r="K351" s="172">
        <v>14.773300000000001</v>
      </c>
      <c r="L351" s="172">
        <v>12.141400000000001</v>
      </c>
      <c r="M351" s="172">
        <v>9.0998000000000001</v>
      </c>
      <c r="N351" s="172">
        <v>7.2389000000000001</v>
      </c>
      <c r="O351" s="172">
        <v>3.7463000000000002</v>
      </c>
      <c r="P351" s="172">
        <v>6.5888</v>
      </c>
      <c r="Q351" s="172">
        <v>7.7770999999999999</v>
      </c>
      <c r="R351" s="172">
        <v>3.9148000000000001</v>
      </c>
    </row>
    <row r="352" spans="1:18" x14ac:dyDescent="0.3">
      <c r="A352" s="168" t="s">
        <v>358</v>
      </c>
      <c r="B352" s="168" t="s">
        <v>88</v>
      </c>
      <c r="C352" s="168">
        <v>117957</v>
      </c>
      <c r="D352" s="171">
        <v>44026</v>
      </c>
      <c r="E352" s="172">
        <v>35.5839</v>
      </c>
      <c r="F352" s="172">
        <v>-67.471599999999995</v>
      </c>
      <c r="G352" s="172">
        <v>-18.502700000000001</v>
      </c>
      <c r="H352" s="172">
        <v>7.3371000000000004</v>
      </c>
      <c r="I352" s="172">
        <v>17.369399999999999</v>
      </c>
      <c r="J352" s="172">
        <v>9.0040999999999993</v>
      </c>
      <c r="K352" s="172">
        <v>18.9358</v>
      </c>
      <c r="L352" s="172">
        <v>15.3354</v>
      </c>
      <c r="M352" s="172">
        <v>11.29</v>
      </c>
      <c r="N352" s="172">
        <v>9.0174000000000003</v>
      </c>
      <c r="O352" s="172">
        <v>6.5183</v>
      </c>
      <c r="P352" s="172">
        <v>8.0637000000000008</v>
      </c>
      <c r="Q352" s="172">
        <v>8.3560999999999996</v>
      </c>
      <c r="R352" s="172">
        <v>9.4141999999999992</v>
      </c>
    </row>
    <row r="353" spans="1:18" x14ac:dyDescent="0.3">
      <c r="A353" s="168" t="s">
        <v>358</v>
      </c>
      <c r="B353" s="168" t="s">
        <v>57</v>
      </c>
      <c r="C353" s="168">
        <v>119992</v>
      </c>
      <c r="D353" s="171">
        <v>44026</v>
      </c>
      <c r="E353" s="172">
        <v>37.594299999999997</v>
      </c>
      <c r="F353" s="172">
        <v>-66.578599999999994</v>
      </c>
      <c r="G353" s="172">
        <v>-17.539400000000001</v>
      </c>
      <c r="H353" s="172">
        <v>8.3352000000000004</v>
      </c>
      <c r="I353" s="172">
        <v>18.3674</v>
      </c>
      <c r="J353" s="172">
        <v>10.0114</v>
      </c>
      <c r="K353" s="172">
        <v>19.913699999999999</v>
      </c>
      <c r="L353" s="172">
        <v>16.132000000000001</v>
      </c>
      <c r="M353" s="172">
        <v>12.071099999999999</v>
      </c>
      <c r="N353" s="172">
        <v>9.9316999999999993</v>
      </c>
      <c r="O353" s="172">
        <v>7.5171999999999999</v>
      </c>
      <c r="P353" s="172">
        <v>9.0067000000000004</v>
      </c>
      <c r="Q353" s="172">
        <v>9.3344000000000005</v>
      </c>
      <c r="R353" s="172">
        <v>10.4429</v>
      </c>
    </row>
    <row r="354" spans="1:18" x14ac:dyDescent="0.3">
      <c r="A354" s="168" t="s">
        <v>358</v>
      </c>
      <c r="B354" s="168" t="s">
        <v>404</v>
      </c>
      <c r="C354" s="168">
        <v>113526</v>
      </c>
      <c r="D354" s="171">
        <v>44026</v>
      </c>
      <c r="E354" s="172">
        <v>24.729600000000001</v>
      </c>
      <c r="F354" s="172">
        <v>-67.033000000000001</v>
      </c>
      <c r="G354" s="172">
        <v>-18.081600000000002</v>
      </c>
      <c r="H354" s="172">
        <v>7.7709000000000001</v>
      </c>
      <c r="I354" s="172">
        <v>17.811299999999999</v>
      </c>
      <c r="J354" s="172">
        <v>9.4499999999999993</v>
      </c>
      <c r="K354" s="172">
        <v>19.3264</v>
      </c>
      <c r="L354" s="172">
        <v>15.5379</v>
      </c>
      <c r="M354" s="172">
        <v>11.51</v>
      </c>
      <c r="N354" s="172">
        <v>9.4018999999999995</v>
      </c>
      <c r="O354" s="172">
        <v>7.0614999999999997</v>
      </c>
      <c r="P354" s="172">
        <v>8.5793999999999997</v>
      </c>
      <c r="Q354" s="172">
        <v>8.2497000000000007</v>
      </c>
      <c r="R354" s="172">
        <v>9.9468999999999994</v>
      </c>
    </row>
    <row r="355" spans="1:18" x14ac:dyDescent="0.3">
      <c r="A355" s="168" t="s">
        <v>358</v>
      </c>
      <c r="B355" s="168" t="s">
        <v>58</v>
      </c>
      <c r="C355" s="168">
        <v>118284</v>
      </c>
      <c r="D355" s="171">
        <v>44026</v>
      </c>
      <c r="E355" s="172">
        <v>24.7256</v>
      </c>
      <c r="F355" s="172">
        <v>-57.186900000000001</v>
      </c>
      <c r="G355" s="172">
        <v>-15.032500000000001</v>
      </c>
      <c r="H355" s="172">
        <v>11.1586</v>
      </c>
      <c r="I355" s="172">
        <v>21.024799999999999</v>
      </c>
      <c r="J355" s="172">
        <v>14.4918</v>
      </c>
      <c r="K355" s="172">
        <v>24.695699999999999</v>
      </c>
      <c r="L355" s="172">
        <v>16.4465</v>
      </c>
      <c r="M355" s="172">
        <v>12.302300000000001</v>
      </c>
      <c r="N355" s="172">
        <v>9.7135999999999996</v>
      </c>
      <c r="O355" s="172">
        <v>7.4013999999999998</v>
      </c>
      <c r="P355" s="172">
        <v>9.1057000000000006</v>
      </c>
      <c r="Q355" s="172">
        <v>9.3973999999999993</v>
      </c>
      <c r="R355" s="172">
        <v>10.963800000000001</v>
      </c>
    </row>
    <row r="356" spans="1:18" x14ac:dyDescent="0.3">
      <c r="A356" s="168" t="s">
        <v>358</v>
      </c>
      <c r="B356" s="168" t="s">
        <v>89</v>
      </c>
      <c r="C356" s="168">
        <v>111962</v>
      </c>
      <c r="D356" s="171">
        <v>44026</v>
      </c>
      <c r="E356" s="172">
        <v>23.629899999999999</v>
      </c>
      <c r="F356" s="172">
        <v>-58.140700000000002</v>
      </c>
      <c r="G356" s="172">
        <v>-15.882199999999999</v>
      </c>
      <c r="H356" s="172">
        <v>10.3254</v>
      </c>
      <c r="I356" s="172">
        <v>20.191500000000001</v>
      </c>
      <c r="J356" s="172">
        <v>13.6432</v>
      </c>
      <c r="K356" s="172">
        <v>23.805499999999999</v>
      </c>
      <c r="L356" s="172">
        <v>15.587899999999999</v>
      </c>
      <c r="M356" s="172">
        <v>11.416</v>
      </c>
      <c r="N356" s="172">
        <v>8.8224999999999998</v>
      </c>
      <c r="O356" s="172">
        <v>6.5814000000000004</v>
      </c>
      <c r="P356" s="172">
        <v>8.3378999999999994</v>
      </c>
      <c r="Q356" s="172">
        <v>8.0292999999999992</v>
      </c>
      <c r="R356" s="172">
        <v>10.0372</v>
      </c>
    </row>
    <row r="357" spans="1:18" x14ac:dyDescent="0.3">
      <c r="A357" s="168" t="s">
        <v>358</v>
      </c>
      <c r="B357" s="168" t="s">
        <v>59</v>
      </c>
      <c r="C357" s="168">
        <v>119239</v>
      </c>
      <c r="D357" s="171">
        <v>44026</v>
      </c>
      <c r="E357" s="172">
        <v>2659.1567</v>
      </c>
      <c r="F357" s="172">
        <v>-81.268299999999996</v>
      </c>
      <c r="G357" s="172">
        <v>-20.433199999999999</v>
      </c>
      <c r="H357" s="172">
        <v>13.9735</v>
      </c>
      <c r="I357" s="172">
        <v>23.041599999999999</v>
      </c>
      <c r="J357" s="172">
        <v>16.3306</v>
      </c>
      <c r="K357" s="172">
        <v>27.436299999999999</v>
      </c>
      <c r="L357" s="172">
        <v>21.969200000000001</v>
      </c>
      <c r="M357" s="172">
        <v>15.854699999999999</v>
      </c>
      <c r="N357" s="172">
        <v>15.420299999999999</v>
      </c>
      <c r="O357" s="172">
        <v>9.1051000000000002</v>
      </c>
      <c r="P357" s="172">
        <v>9.5411000000000001</v>
      </c>
      <c r="Q357" s="172">
        <v>9.5817999999999994</v>
      </c>
      <c r="R357" s="172">
        <v>13.833</v>
      </c>
    </row>
    <row r="358" spans="1:18" x14ac:dyDescent="0.3">
      <c r="A358" s="168" t="s">
        <v>358</v>
      </c>
      <c r="B358" s="168" t="s">
        <v>90</v>
      </c>
      <c r="C358" s="168">
        <v>105669</v>
      </c>
      <c r="D358" s="171">
        <v>44026</v>
      </c>
      <c r="E358" s="172">
        <v>2576.7766000000001</v>
      </c>
      <c r="F358" s="172">
        <v>-81.877899999999997</v>
      </c>
      <c r="G358" s="172">
        <v>-21.042000000000002</v>
      </c>
      <c r="H358" s="172">
        <v>13.361800000000001</v>
      </c>
      <c r="I358" s="172">
        <v>22.426200000000001</v>
      </c>
      <c r="J358" s="172">
        <v>15.712</v>
      </c>
      <c r="K358" s="172">
        <v>26.784600000000001</v>
      </c>
      <c r="L358" s="172">
        <v>21.257400000000001</v>
      </c>
      <c r="M358" s="172">
        <v>15.134600000000001</v>
      </c>
      <c r="N358" s="172">
        <v>14.6881</v>
      </c>
      <c r="O358" s="172">
        <v>8.5520999999999994</v>
      </c>
      <c r="P358" s="172">
        <v>9.0549999999999997</v>
      </c>
      <c r="Q358" s="172">
        <v>7.4389000000000003</v>
      </c>
      <c r="R358" s="172">
        <v>13.167</v>
      </c>
    </row>
    <row r="359" spans="1:18" x14ac:dyDescent="0.3">
      <c r="A359" s="168" t="s">
        <v>358</v>
      </c>
      <c r="B359" s="168" t="s">
        <v>60</v>
      </c>
      <c r="C359" s="168">
        <v>140237</v>
      </c>
      <c r="D359" s="171">
        <v>44026</v>
      </c>
      <c r="E359" s="172">
        <v>23.791899999999998</v>
      </c>
      <c r="F359" s="172">
        <v>1.0739000000000001</v>
      </c>
      <c r="G359" s="172">
        <v>3.1076999999999999</v>
      </c>
      <c r="H359" s="172">
        <v>6.5172999999999996</v>
      </c>
      <c r="I359" s="172">
        <v>7.3956999999999997</v>
      </c>
      <c r="J359" s="172">
        <v>7.8247</v>
      </c>
      <c r="K359" s="172">
        <v>9.1440000000000001</v>
      </c>
      <c r="L359" s="172">
        <v>11.402100000000001</v>
      </c>
      <c r="M359" s="172">
        <v>9.4982000000000006</v>
      </c>
      <c r="N359" s="172">
        <v>7.9592999999999998</v>
      </c>
      <c r="O359" s="172">
        <v>8.468</v>
      </c>
      <c r="P359" s="172">
        <v>8.6769999999999996</v>
      </c>
      <c r="Q359" s="172">
        <v>8.6921999999999997</v>
      </c>
      <c r="R359" s="172">
        <v>12.3483</v>
      </c>
    </row>
    <row r="360" spans="1:18" x14ac:dyDescent="0.3">
      <c r="A360" s="168" t="s">
        <v>358</v>
      </c>
      <c r="B360" s="168" t="s">
        <v>405</v>
      </c>
      <c r="C360" s="168">
        <v>140230</v>
      </c>
      <c r="D360" s="171">
        <v>44026</v>
      </c>
      <c r="E360" s="172">
        <v>19.145600000000002</v>
      </c>
      <c r="F360" s="172">
        <v>0.19059999999999999</v>
      </c>
      <c r="G360" s="172">
        <v>2.3359999999999999</v>
      </c>
      <c r="H360" s="172">
        <v>5.7529000000000003</v>
      </c>
      <c r="I360" s="172">
        <v>6.6349</v>
      </c>
      <c r="J360" s="172">
        <v>7.0614999999999997</v>
      </c>
      <c r="K360" s="172">
        <v>8.3771000000000004</v>
      </c>
      <c r="L360" s="172">
        <v>10.614699999999999</v>
      </c>
      <c r="M360" s="172">
        <v>8.6966000000000001</v>
      </c>
      <c r="N360" s="172">
        <v>7.1109999999999998</v>
      </c>
      <c r="O360" s="172">
        <v>7.8700999999999999</v>
      </c>
      <c r="P360" s="172">
        <v>8.3071999999999999</v>
      </c>
      <c r="Q360" s="172">
        <v>5.5330000000000004</v>
      </c>
      <c r="R360" s="172">
        <v>11.534599999999999</v>
      </c>
    </row>
    <row r="361" spans="1:18" x14ac:dyDescent="0.3">
      <c r="A361" s="168" t="s">
        <v>358</v>
      </c>
      <c r="B361" s="168" t="s">
        <v>91</v>
      </c>
      <c r="C361" s="168">
        <v>140229</v>
      </c>
      <c r="D361" s="171">
        <v>44026</v>
      </c>
      <c r="E361" s="172">
        <v>22.3703</v>
      </c>
      <c r="F361" s="172">
        <v>0.32629999999999998</v>
      </c>
      <c r="G361" s="172">
        <v>2.3256999999999999</v>
      </c>
      <c r="H361" s="172">
        <v>5.7637</v>
      </c>
      <c r="I361" s="172">
        <v>6.6482999999999999</v>
      </c>
      <c r="J361" s="172">
        <v>7.0646000000000004</v>
      </c>
      <c r="K361" s="172">
        <v>8.3756000000000004</v>
      </c>
      <c r="L361" s="172">
        <v>10.614699999999999</v>
      </c>
      <c r="M361" s="172">
        <v>8.6971000000000007</v>
      </c>
      <c r="N361" s="172">
        <v>7.1108000000000002</v>
      </c>
      <c r="O361" s="172">
        <v>7.7614000000000001</v>
      </c>
      <c r="P361" s="172">
        <v>7.8750999999999998</v>
      </c>
      <c r="Q361" s="172">
        <v>6.9071999999999996</v>
      </c>
      <c r="R361" s="172">
        <v>11.5344</v>
      </c>
    </row>
    <row r="362" spans="1:18" x14ac:dyDescent="0.3">
      <c r="A362" s="168" t="s">
        <v>358</v>
      </c>
      <c r="B362" s="168" t="s">
        <v>92</v>
      </c>
      <c r="C362" s="168">
        <v>100499</v>
      </c>
      <c r="D362" s="171">
        <v>44026</v>
      </c>
      <c r="E362" s="172">
        <v>66.637200000000007</v>
      </c>
      <c r="F362" s="172">
        <v>7.2316000000000003</v>
      </c>
      <c r="G362" s="172">
        <v>-24.813500000000001</v>
      </c>
      <c r="H362" s="172">
        <v>2.2389000000000001</v>
      </c>
      <c r="I362" s="172">
        <v>17.495699999999999</v>
      </c>
      <c r="J362" s="172">
        <v>9.6058000000000003</v>
      </c>
      <c r="K362" s="172">
        <v>-0.2422</v>
      </c>
      <c r="L362" s="172">
        <v>-8.7199000000000009</v>
      </c>
      <c r="M362" s="172">
        <v>-3.7921</v>
      </c>
      <c r="N362" s="172">
        <v>-1.6734</v>
      </c>
      <c r="O362" s="172">
        <v>4.4561999999999999</v>
      </c>
      <c r="P362" s="172">
        <v>6.7202999999999999</v>
      </c>
      <c r="Q362" s="172">
        <v>8.4522999999999993</v>
      </c>
      <c r="R362" s="172">
        <v>3.5676000000000001</v>
      </c>
    </row>
    <row r="363" spans="1:18" x14ac:dyDescent="0.3">
      <c r="A363" s="168" t="s">
        <v>358</v>
      </c>
      <c r="B363" s="168" t="s">
        <v>61</v>
      </c>
      <c r="C363" s="168">
        <v>118495</v>
      </c>
      <c r="D363" s="171">
        <v>44026</v>
      </c>
      <c r="E363" s="172">
        <v>70.858599999999996</v>
      </c>
      <c r="F363" s="172">
        <v>8.0374999999999996</v>
      </c>
      <c r="G363" s="172">
        <v>-24.005199999999999</v>
      </c>
      <c r="H363" s="172">
        <v>3.0409000000000002</v>
      </c>
      <c r="I363" s="172">
        <v>18.299900000000001</v>
      </c>
      <c r="J363" s="172">
        <v>10.414099999999999</v>
      </c>
      <c r="K363" s="172">
        <v>0.57469999999999999</v>
      </c>
      <c r="L363" s="172">
        <v>-7.9291999999999998</v>
      </c>
      <c r="M363" s="172">
        <v>-2.9615</v>
      </c>
      <c r="N363" s="172">
        <v>-0.83160000000000001</v>
      </c>
      <c r="O363" s="172">
        <v>5.3982000000000001</v>
      </c>
      <c r="P363" s="172">
        <v>7.6803999999999997</v>
      </c>
      <c r="Q363" s="172">
        <v>8.2533999999999992</v>
      </c>
      <c r="R363" s="172">
        <v>4.4928999999999997</v>
      </c>
    </row>
    <row r="364" spans="1:18" x14ac:dyDescent="0.3">
      <c r="A364" s="168" t="s">
        <v>358</v>
      </c>
      <c r="B364" s="168" t="s">
        <v>365</v>
      </c>
      <c r="C364" s="168">
        <v>147981</v>
      </c>
      <c r="D364" s="171">
        <v>44026</v>
      </c>
      <c r="E364" s="172">
        <v>1.8665</v>
      </c>
      <c r="F364" s="172">
        <v>0</v>
      </c>
      <c r="G364" s="172">
        <v>0</v>
      </c>
      <c r="H364" s="172"/>
      <c r="I364" s="172"/>
      <c r="J364" s="172"/>
      <c r="K364" s="172"/>
      <c r="L364" s="172"/>
      <c r="M364" s="172"/>
      <c r="N364" s="172"/>
      <c r="O364" s="172"/>
      <c r="P364" s="172"/>
      <c r="Q364" s="172">
        <v>0</v>
      </c>
      <c r="R364" s="172"/>
    </row>
    <row r="365" spans="1:18" x14ac:dyDescent="0.3">
      <c r="A365" s="168" t="s">
        <v>358</v>
      </c>
      <c r="B365" s="168" t="s">
        <v>361</v>
      </c>
      <c r="C365" s="168">
        <v>147982</v>
      </c>
      <c r="D365" s="171">
        <v>44026</v>
      </c>
      <c r="E365" s="172">
        <v>0.33950000000000002</v>
      </c>
      <c r="F365" s="172">
        <v>0</v>
      </c>
      <c r="G365" s="172">
        <v>0</v>
      </c>
      <c r="H365" s="172"/>
      <c r="I365" s="172"/>
      <c r="J365" s="172"/>
      <c r="K365" s="172"/>
      <c r="L365" s="172"/>
      <c r="M365" s="172"/>
      <c r="N365" s="172"/>
      <c r="O365" s="172"/>
      <c r="P365" s="172"/>
      <c r="Q365" s="172">
        <v>0</v>
      </c>
      <c r="R365" s="172"/>
    </row>
    <row r="366" spans="1:18" x14ac:dyDescent="0.3">
      <c r="A366" s="168" t="s">
        <v>358</v>
      </c>
      <c r="B366" s="168" t="s">
        <v>366</v>
      </c>
      <c r="C366" s="168">
        <v>147987</v>
      </c>
      <c r="D366" s="171"/>
      <c r="E366" s="172"/>
      <c r="F366" s="172"/>
      <c r="G366" s="172"/>
      <c r="H366" s="172"/>
      <c r="I366" s="172"/>
      <c r="J366" s="172"/>
      <c r="K366" s="172"/>
      <c r="L366" s="172"/>
      <c r="M366" s="172"/>
      <c r="N366" s="172"/>
      <c r="O366" s="172"/>
      <c r="P366" s="172"/>
      <c r="Q366" s="172"/>
      <c r="R366" s="172"/>
    </row>
    <row r="367" spans="1:18" x14ac:dyDescent="0.3">
      <c r="A367" s="168" t="s">
        <v>358</v>
      </c>
      <c r="B367" s="168" t="s">
        <v>362</v>
      </c>
      <c r="C367" s="168">
        <v>147988</v>
      </c>
      <c r="D367" s="171"/>
      <c r="E367" s="172"/>
      <c r="F367" s="172"/>
      <c r="G367" s="172"/>
      <c r="H367" s="172"/>
      <c r="I367" s="172"/>
      <c r="J367" s="172"/>
      <c r="K367" s="172"/>
      <c r="L367" s="172"/>
      <c r="M367" s="172"/>
      <c r="N367" s="172"/>
      <c r="O367" s="172"/>
      <c r="P367" s="172"/>
      <c r="Q367" s="172"/>
      <c r="R367" s="172"/>
    </row>
    <row r="368" spans="1:18" x14ac:dyDescent="0.3">
      <c r="A368" s="168" t="s">
        <v>358</v>
      </c>
      <c r="B368" s="168" t="s">
        <v>406</v>
      </c>
      <c r="C368" s="168">
        <v>148307</v>
      </c>
      <c r="D368" s="171"/>
      <c r="E368" s="172"/>
      <c r="F368" s="172"/>
      <c r="G368" s="172"/>
      <c r="H368" s="172"/>
      <c r="I368" s="172"/>
      <c r="J368" s="172"/>
      <c r="K368" s="172"/>
      <c r="L368" s="172"/>
      <c r="M368" s="172"/>
      <c r="N368" s="172"/>
      <c r="O368" s="172"/>
      <c r="P368" s="172"/>
      <c r="Q368" s="172"/>
      <c r="R368" s="172"/>
    </row>
    <row r="369" spans="1:18" x14ac:dyDescent="0.3">
      <c r="A369" s="168" t="s">
        <v>358</v>
      </c>
      <c r="B369" s="168" t="s">
        <v>407</v>
      </c>
      <c r="C369" s="168">
        <v>148308</v>
      </c>
      <c r="D369" s="171"/>
      <c r="E369" s="172"/>
      <c r="F369" s="172"/>
      <c r="G369" s="172"/>
      <c r="H369" s="172"/>
      <c r="I369" s="172"/>
      <c r="J369" s="172"/>
      <c r="K369" s="172"/>
      <c r="L369" s="172"/>
      <c r="M369" s="172"/>
      <c r="N369" s="172"/>
      <c r="O369" s="172"/>
      <c r="P369" s="172"/>
      <c r="Q369" s="172"/>
      <c r="R369" s="172"/>
    </row>
    <row r="370" spans="1:18" x14ac:dyDescent="0.3">
      <c r="A370" s="168" t="s">
        <v>358</v>
      </c>
      <c r="B370" s="168" t="s">
        <v>93</v>
      </c>
      <c r="C370" s="168">
        <v>101872</v>
      </c>
      <c r="D370" s="171">
        <v>44026</v>
      </c>
      <c r="E370" s="172">
        <v>66.262900000000002</v>
      </c>
      <c r="F370" s="172">
        <v>-27.466000000000001</v>
      </c>
      <c r="G370" s="172">
        <v>-7.0453000000000001</v>
      </c>
      <c r="H370" s="172">
        <v>27.044</v>
      </c>
      <c r="I370" s="172">
        <v>28.040800000000001</v>
      </c>
      <c r="J370" s="172">
        <v>24.662400000000002</v>
      </c>
      <c r="K370" s="172">
        <v>18.920300000000001</v>
      </c>
      <c r="L370" s="172">
        <v>11.8002</v>
      </c>
      <c r="M370" s="172">
        <v>10.3713</v>
      </c>
      <c r="N370" s="172">
        <v>9.1552000000000007</v>
      </c>
      <c r="O370" s="172">
        <v>4.2515999999999998</v>
      </c>
      <c r="P370" s="172">
        <v>6.6955999999999998</v>
      </c>
      <c r="Q370" s="172">
        <v>8.4819999999999993</v>
      </c>
      <c r="R370" s="172">
        <v>6.4055999999999997</v>
      </c>
    </row>
    <row r="371" spans="1:18" x14ac:dyDescent="0.3">
      <c r="A371" s="168" t="s">
        <v>358</v>
      </c>
      <c r="B371" s="168" t="s">
        <v>62</v>
      </c>
      <c r="C371" s="168">
        <v>119075</v>
      </c>
      <c r="D371" s="171">
        <v>44026</v>
      </c>
      <c r="E371" s="172">
        <v>70.068399999999997</v>
      </c>
      <c r="F371" s="172">
        <v>-26.8597</v>
      </c>
      <c r="G371" s="172">
        <v>-6.4808000000000003</v>
      </c>
      <c r="H371" s="172">
        <v>27.6053</v>
      </c>
      <c r="I371" s="172">
        <v>28.6</v>
      </c>
      <c r="J371" s="172">
        <v>25.225999999999999</v>
      </c>
      <c r="K371" s="172">
        <v>19.5762</v>
      </c>
      <c r="L371" s="172">
        <v>12.683199999999999</v>
      </c>
      <c r="M371" s="172">
        <v>11.265700000000001</v>
      </c>
      <c r="N371" s="172">
        <v>9.9978999999999996</v>
      </c>
      <c r="O371" s="172">
        <v>4.9398999999999997</v>
      </c>
      <c r="P371" s="172">
        <v>7.4439000000000002</v>
      </c>
      <c r="Q371" s="172">
        <v>8.2797999999999998</v>
      </c>
      <c r="R371" s="172">
        <v>7.1261000000000001</v>
      </c>
    </row>
    <row r="372" spans="1:18" x14ac:dyDescent="0.3">
      <c r="A372" s="168" t="s">
        <v>358</v>
      </c>
      <c r="B372" s="168" t="s">
        <v>94</v>
      </c>
      <c r="C372" s="168"/>
      <c r="D372" s="171">
        <v>44026</v>
      </c>
      <c r="E372" s="172">
        <v>66.262900000000002</v>
      </c>
      <c r="F372" s="172">
        <v>-27.466000000000001</v>
      </c>
      <c r="G372" s="172">
        <v>-7.0453000000000001</v>
      </c>
      <c r="H372" s="172">
        <v>27.044</v>
      </c>
      <c r="I372" s="172">
        <v>28.040800000000001</v>
      </c>
      <c r="J372" s="172">
        <v>24.662400000000002</v>
      </c>
      <c r="K372" s="172">
        <v>18.920300000000001</v>
      </c>
      <c r="L372" s="172">
        <v>11.8002</v>
      </c>
      <c r="M372" s="172">
        <v>10.3713</v>
      </c>
      <c r="N372" s="172">
        <v>9.1552000000000007</v>
      </c>
      <c r="O372" s="172">
        <v>4.2515999999999998</v>
      </c>
      <c r="P372" s="172">
        <v>6.6955999999999998</v>
      </c>
      <c r="Q372" s="172">
        <v>8.4819999999999993</v>
      </c>
      <c r="R372" s="172">
        <v>6.4055999999999997</v>
      </c>
    </row>
    <row r="373" spans="1:18" x14ac:dyDescent="0.3">
      <c r="A373" s="168" t="s">
        <v>358</v>
      </c>
      <c r="B373" s="168" t="s">
        <v>95</v>
      </c>
      <c r="C373" s="168"/>
      <c r="D373" s="171">
        <v>44026</v>
      </c>
      <c r="E373" s="172">
        <v>66.262900000000002</v>
      </c>
      <c r="F373" s="172">
        <v>-27.466000000000001</v>
      </c>
      <c r="G373" s="172">
        <v>-7.0453000000000001</v>
      </c>
      <c r="H373" s="172">
        <v>27.044</v>
      </c>
      <c r="I373" s="172">
        <v>28.040800000000001</v>
      </c>
      <c r="J373" s="172">
        <v>24.662400000000002</v>
      </c>
      <c r="K373" s="172">
        <v>18.920300000000001</v>
      </c>
      <c r="L373" s="172">
        <v>11.8002</v>
      </c>
      <c r="M373" s="172">
        <v>10.3713</v>
      </c>
      <c r="N373" s="172">
        <v>9.1552000000000007</v>
      </c>
      <c r="O373" s="172">
        <v>4.2515999999999998</v>
      </c>
      <c r="P373" s="172">
        <v>6.6955999999999998</v>
      </c>
      <c r="Q373" s="172">
        <v>8.4819999999999993</v>
      </c>
      <c r="R373" s="172">
        <v>6.4055999999999997</v>
      </c>
    </row>
    <row r="374" spans="1:18" x14ac:dyDescent="0.3">
      <c r="A374" s="168" t="s">
        <v>358</v>
      </c>
      <c r="B374" s="168" t="s">
        <v>96</v>
      </c>
      <c r="C374" s="168">
        <v>106737</v>
      </c>
      <c r="D374" s="171">
        <v>44026</v>
      </c>
      <c r="E374" s="172">
        <v>27.883199999999999</v>
      </c>
      <c r="F374" s="172">
        <v>-49.283900000000003</v>
      </c>
      <c r="G374" s="172">
        <v>-15.909700000000001</v>
      </c>
      <c r="H374" s="172">
        <v>7.2283999999999997</v>
      </c>
      <c r="I374" s="172">
        <v>20.648599999999998</v>
      </c>
      <c r="J374" s="172">
        <v>19.1203</v>
      </c>
      <c r="K374" s="172">
        <v>20.702000000000002</v>
      </c>
      <c r="L374" s="172">
        <v>14.062900000000001</v>
      </c>
      <c r="M374" s="172">
        <v>10.6412</v>
      </c>
      <c r="N374" s="172">
        <v>8.8579000000000008</v>
      </c>
      <c r="O374" s="172">
        <v>6.8684000000000003</v>
      </c>
      <c r="P374" s="172">
        <v>7.7013999999999996</v>
      </c>
      <c r="Q374" s="172">
        <v>8.3520000000000003</v>
      </c>
      <c r="R374" s="172">
        <v>10.9247</v>
      </c>
    </row>
    <row r="375" spans="1:18" x14ac:dyDescent="0.3">
      <c r="A375" s="168" t="s">
        <v>358</v>
      </c>
      <c r="B375" s="168" t="s">
        <v>63</v>
      </c>
      <c r="C375" s="168">
        <v>120048</v>
      </c>
      <c r="D375" s="171">
        <v>44026</v>
      </c>
      <c r="E375" s="172">
        <v>29.534500000000001</v>
      </c>
      <c r="F375" s="172">
        <v>-48.504100000000001</v>
      </c>
      <c r="G375" s="172">
        <v>-15.114000000000001</v>
      </c>
      <c r="H375" s="172">
        <v>7.9922000000000004</v>
      </c>
      <c r="I375" s="172">
        <v>21.4312</v>
      </c>
      <c r="J375" s="172">
        <v>19.910399999999999</v>
      </c>
      <c r="K375" s="172">
        <v>21.518699999999999</v>
      </c>
      <c r="L375" s="172">
        <v>14.902799999999999</v>
      </c>
      <c r="M375" s="172">
        <v>11.485900000000001</v>
      </c>
      <c r="N375" s="172">
        <v>9.7086000000000006</v>
      </c>
      <c r="O375" s="172">
        <v>7.6822999999999997</v>
      </c>
      <c r="P375" s="172">
        <v>8.5152000000000001</v>
      </c>
      <c r="Q375" s="172">
        <v>8.4125999999999994</v>
      </c>
      <c r="R375" s="172">
        <v>11.774699999999999</v>
      </c>
    </row>
    <row r="376" spans="1:18" x14ac:dyDescent="0.3">
      <c r="A376" s="168" t="s">
        <v>358</v>
      </c>
      <c r="B376" s="168" t="s">
        <v>408</v>
      </c>
      <c r="C376" s="168">
        <v>106736</v>
      </c>
      <c r="D376" s="171">
        <v>44026</v>
      </c>
      <c r="E376" s="172">
        <v>26.8735</v>
      </c>
      <c r="F376" s="172">
        <v>-49.507599999999996</v>
      </c>
      <c r="G376" s="172">
        <v>-16.1342</v>
      </c>
      <c r="H376" s="172">
        <v>6.9749999999999996</v>
      </c>
      <c r="I376" s="172">
        <v>20.4056</v>
      </c>
      <c r="J376" s="172">
        <v>18.867899999999999</v>
      </c>
      <c r="K376" s="172">
        <v>20.441800000000001</v>
      </c>
      <c r="L376" s="172">
        <v>13.809900000000001</v>
      </c>
      <c r="M376" s="172">
        <v>10.384399999999999</v>
      </c>
      <c r="N376" s="172">
        <v>8.5986999999999991</v>
      </c>
      <c r="O376" s="172">
        <v>6.6055999999999999</v>
      </c>
      <c r="P376" s="172">
        <v>7.4329999999999998</v>
      </c>
      <c r="Q376" s="172">
        <v>8.0398999999999994</v>
      </c>
      <c r="R376" s="172">
        <v>10.653700000000001</v>
      </c>
    </row>
    <row r="377" spans="1:18" x14ac:dyDescent="0.3">
      <c r="A377" s="168" t="s">
        <v>358</v>
      </c>
      <c r="B377" s="168" t="s">
        <v>97</v>
      </c>
      <c r="C377" s="168">
        <v>112096</v>
      </c>
      <c r="D377" s="171">
        <v>44026</v>
      </c>
      <c r="E377" s="172">
        <v>26.9192</v>
      </c>
      <c r="F377" s="172">
        <v>-30.0764</v>
      </c>
      <c r="G377" s="172">
        <v>1.2204999999999999</v>
      </c>
      <c r="H377" s="172">
        <v>22.5275</v>
      </c>
      <c r="I377" s="172">
        <v>32.486400000000003</v>
      </c>
      <c r="J377" s="172">
        <v>22.3001</v>
      </c>
      <c r="K377" s="172">
        <v>23.378699999999998</v>
      </c>
      <c r="L377" s="172">
        <v>16.7806</v>
      </c>
      <c r="M377" s="172">
        <v>14.444599999999999</v>
      </c>
      <c r="N377" s="172">
        <v>11.911</v>
      </c>
      <c r="O377" s="172">
        <v>8.1822999999999997</v>
      </c>
      <c r="P377" s="172">
        <v>9.9522999999999993</v>
      </c>
      <c r="Q377" s="172">
        <v>9.9022000000000006</v>
      </c>
      <c r="R377" s="172">
        <v>11.0793</v>
      </c>
    </row>
    <row r="378" spans="1:18" x14ac:dyDescent="0.3">
      <c r="A378" s="168" t="s">
        <v>358</v>
      </c>
      <c r="B378" s="168" t="s">
        <v>64</v>
      </c>
      <c r="C378" s="168">
        <v>120603</v>
      </c>
      <c r="D378" s="171">
        <v>44026</v>
      </c>
      <c r="E378" s="172">
        <v>28.033000000000001</v>
      </c>
      <c r="F378" s="172">
        <v>-29.272300000000001</v>
      </c>
      <c r="G378" s="172">
        <v>1.9535</v>
      </c>
      <c r="H378" s="172">
        <v>23.260999999999999</v>
      </c>
      <c r="I378" s="172">
        <v>33.210500000000003</v>
      </c>
      <c r="J378" s="172">
        <v>23.0002</v>
      </c>
      <c r="K378" s="172">
        <v>24.0259</v>
      </c>
      <c r="L378" s="172">
        <v>17.4573</v>
      </c>
      <c r="M378" s="172">
        <v>15.1541</v>
      </c>
      <c r="N378" s="172">
        <v>12.636900000000001</v>
      </c>
      <c r="O378" s="172">
        <v>8.9342000000000006</v>
      </c>
      <c r="P378" s="172">
        <v>10.7102</v>
      </c>
      <c r="Q378" s="172">
        <v>11.283200000000001</v>
      </c>
      <c r="R378" s="172">
        <v>11.829800000000001</v>
      </c>
    </row>
    <row r="379" spans="1:18" x14ac:dyDescent="0.3">
      <c r="A379" s="168" t="s">
        <v>358</v>
      </c>
      <c r="B379" s="168" t="s">
        <v>98</v>
      </c>
      <c r="C379" s="168">
        <v>116583</v>
      </c>
      <c r="D379" s="171">
        <v>44026</v>
      </c>
      <c r="E379" s="172">
        <v>16.656400000000001</v>
      </c>
      <c r="F379" s="172">
        <v>7.4520999999999997</v>
      </c>
      <c r="G379" s="172">
        <v>2.4659</v>
      </c>
      <c r="H379" s="172">
        <v>23.9009</v>
      </c>
      <c r="I379" s="172">
        <v>31.1404</v>
      </c>
      <c r="J379" s="172">
        <v>25.5336</v>
      </c>
      <c r="K379" s="172">
        <v>20.529800000000002</v>
      </c>
      <c r="L379" s="172">
        <v>12.661</v>
      </c>
      <c r="M379" s="172">
        <v>11.7216</v>
      </c>
      <c r="N379" s="172">
        <v>8.4651999999999994</v>
      </c>
      <c r="O379" s="172">
        <v>4.9242999999999997</v>
      </c>
      <c r="P379" s="172">
        <v>5.9</v>
      </c>
      <c r="Q379" s="172">
        <v>6.2622</v>
      </c>
      <c r="R379" s="172">
        <v>8.0663</v>
      </c>
    </row>
    <row r="380" spans="1:18" x14ac:dyDescent="0.3">
      <c r="A380" s="168" t="s">
        <v>358</v>
      </c>
      <c r="B380" s="168" t="s">
        <v>65</v>
      </c>
      <c r="C380" s="168">
        <v>116811</v>
      </c>
      <c r="D380" s="171">
        <v>44026</v>
      </c>
      <c r="E380" s="172">
        <v>17.7134</v>
      </c>
      <c r="F380" s="172">
        <v>8.4504000000000001</v>
      </c>
      <c r="G380" s="172">
        <v>3.2465999999999999</v>
      </c>
      <c r="H380" s="172">
        <v>24.696300000000001</v>
      </c>
      <c r="I380" s="172">
        <v>31.943000000000001</v>
      </c>
      <c r="J380" s="172">
        <v>26.3322</v>
      </c>
      <c r="K380" s="172">
        <v>21.351299999999998</v>
      </c>
      <c r="L380" s="172">
        <v>13.49</v>
      </c>
      <c r="M380" s="172">
        <v>12.5715</v>
      </c>
      <c r="N380" s="172">
        <v>9.3186999999999998</v>
      </c>
      <c r="O380" s="172">
        <v>6.1043000000000003</v>
      </c>
      <c r="P380" s="172">
        <v>6.9950000000000001</v>
      </c>
      <c r="Q380" s="172">
        <v>6.7316000000000003</v>
      </c>
      <c r="R380" s="172">
        <v>9.1021999999999998</v>
      </c>
    </row>
    <row r="381" spans="1:18" x14ac:dyDescent="0.3">
      <c r="A381" s="168" t="s">
        <v>358</v>
      </c>
      <c r="B381" s="168" t="s">
        <v>66</v>
      </c>
      <c r="C381" s="168">
        <v>118416</v>
      </c>
      <c r="D381" s="171">
        <v>44026</v>
      </c>
      <c r="E381" s="172">
        <v>28.4605</v>
      </c>
      <c r="F381" s="172">
        <v>-63.372500000000002</v>
      </c>
      <c r="G381" s="172">
        <v>-16.897400000000001</v>
      </c>
      <c r="H381" s="172">
        <v>15.3063</v>
      </c>
      <c r="I381" s="172">
        <v>25.726900000000001</v>
      </c>
      <c r="J381" s="172">
        <v>20.504999999999999</v>
      </c>
      <c r="K381" s="172">
        <v>29.877600000000001</v>
      </c>
      <c r="L381" s="172">
        <v>23.539100000000001</v>
      </c>
      <c r="M381" s="172">
        <v>16.288699999999999</v>
      </c>
      <c r="N381" s="172">
        <v>13.701599999999999</v>
      </c>
      <c r="O381" s="172">
        <v>9.7212999999999994</v>
      </c>
      <c r="P381" s="172">
        <v>10.503399999999999</v>
      </c>
      <c r="Q381" s="172">
        <v>10.235200000000001</v>
      </c>
      <c r="R381" s="172">
        <v>14.5023</v>
      </c>
    </row>
    <row r="382" spans="1:18" x14ac:dyDescent="0.3">
      <c r="A382" s="168" t="s">
        <v>358</v>
      </c>
      <c r="B382" s="168" t="s">
        <v>99</v>
      </c>
      <c r="C382" s="168">
        <v>111524</v>
      </c>
      <c r="D382" s="171">
        <v>44026</v>
      </c>
      <c r="E382" s="172">
        <v>26.729900000000001</v>
      </c>
      <c r="F382" s="172">
        <v>-64.066400000000002</v>
      </c>
      <c r="G382" s="172">
        <v>-17.6492</v>
      </c>
      <c r="H382" s="172">
        <v>14.5343</v>
      </c>
      <c r="I382" s="172">
        <v>24.942399999999999</v>
      </c>
      <c r="J382" s="172">
        <v>19.716799999999999</v>
      </c>
      <c r="K382" s="172">
        <v>29.0503</v>
      </c>
      <c r="L382" s="172">
        <v>22.661000000000001</v>
      </c>
      <c r="M382" s="172">
        <v>15.4161</v>
      </c>
      <c r="N382" s="172">
        <v>12.83</v>
      </c>
      <c r="O382" s="172">
        <v>8.9179999999999993</v>
      </c>
      <c r="P382" s="172">
        <v>9.6281999999999996</v>
      </c>
      <c r="Q382" s="172">
        <v>8.8257999999999992</v>
      </c>
      <c r="R382" s="172">
        <v>13.6677</v>
      </c>
    </row>
    <row r="383" spans="1:18" x14ac:dyDescent="0.3">
      <c r="A383" s="168" t="s">
        <v>358</v>
      </c>
      <c r="B383" s="168" t="s">
        <v>67</v>
      </c>
      <c r="C383" s="168">
        <v>122715</v>
      </c>
      <c r="D383" s="171">
        <v>44026</v>
      </c>
      <c r="E383" s="172">
        <v>16.868099999999998</v>
      </c>
      <c r="F383" s="172">
        <v>-35.020699999999998</v>
      </c>
      <c r="G383" s="172">
        <v>-7.1351000000000004</v>
      </c>
      <c r="H383" s="172">
        <v>11.9284</v>
      </c>
      <c r="I383" s="172">
        <v>27.142299999999999</v>
      </c>
      <c r="J383" s="172">
        <v>25.934100000000001</v>
      </c>
      <c r="K383" s="172">
        <v>9.5550999999999995</v>
      </c>
      <c r="L383" s="172">
        <v>9.0120000000000005</v>
      </c>
      <c r="M383" s="172">
        <v>8.4931999999999999</v>
      </c>
      <c r="N383" s="172">
        <v>8.5189000000000004</v>
      </c>
      <c r="O383" s="172">
        <v>7.1951999999999998</v>
      </c>
      <c r="P383" s="172">
        <v>8.0261999999999993</v>
      </c>
      <c r="Q383" s="172">
        <v>7.6864999999999997</v>
      </c>
      <c r="R383" s="172">
        <v>8.2402999999999995</v>
      </c>
    </row>
    <row r="384" spans="1:18" x14ac:dyDescent="0.3">
      <c r="A384" s="168" t="s">
        <v>358</v>
      </c>
      <c r="B384" s="168" t="s">
        <v>100</v>
      </c>
      <c r="C384" s="168">
        <v>122612</v>
      </c>
      <c r="D384" s="171">
        <v>44026</v>
      </c>
      <c r="E384" s="172">
        <v>16.216699999999999</v>
      </c>
      <c r="F384" s="172">
        <v>-35.752099999999999</v>
      </c>
      <c r="G384" s="172">
        <v>-7.7584999999999997</v>
      </c>
      <c r="H384" s="172">
        <v>11.2782</v>
      </c>
      <c r="I384" s="172">
        <v>26.4878</v>
      </c>
      <c r="J384" s="172">
        <v>25.271000000000001</v>
      </c>
      <c r="K384" s="172">
        <v>8.8922000000000008</v>
      </c>
      <c r="L384" s="172">
        <v>8.3338000000000001</v>
      </c>
      <c r="M384" s="172">
        <v>7.8044000000000002</v>
      </c>
      <c r="N384" s="172">
        <v>7.8169000000000004</v>
      </c>
      <c r="O384" s="172">
        <v>6.5174000000000003</v>
      </c>
      <c r="P384" s="172">
        <v>7.4001999999999999</v>
      </c>
      <c r="Q384" s="172">
        <v>7.0873999999999997</v>
      </c>
      <c r="R384" s="172">
        <v>7.5400999999999998</v>
      </c>
    </row>
    <row r="385" spans="1:18" x14ac:dyDescent="0.3">
      <c r="A385" s="168" t="s">
        <v>358</v>
      </c>
      <c r="B385" s="168" t="s">
        <v>68</v>
      </c>
      <c r="C385" s="168">
        <v>145589</v>
      </c>
      <c r="D385" s="171">
        <v>44026</v>
      </c>
      <c r="E385" s="172">
        <v>1159.5884000000001</v>
      </c>
      <c r="F385" s="172">
        <v>25.154599999999999</v>
      </c>
      <c r="G385" s="172">
        <v>23.1815</v>
      </c>
      <c r="H385" s="172">
        <v>28.122399999999999</v>
      </c>
      <c r="I385" s="172">
        <v>22.964700000000001</v>
      </c>
      <c r="J385" s="172">
        <v>14.101900000000001</v>
      </c>
      <c r="K385" s="172">
        <v>14.301500000000001</v>
      </c>
      <c r="L385" s="172">
        <v>8.8521999999999998</v>
      </c>
      <c r="M385" s="172">
        <v>7.8570000000000002</v>
      </c>
      <c r="N385" s="172">
        <v>7.9844999999999997</v>
      </c>
      <c r="O385" s="172"/>
      <c r="P385" s="172"/>
      <c r="Q385" s="172">
        <v>9.6266999999999996</v>
      </c>
      <c r="R385" s="172"/>
    </row>
    <row r="386" spans="1:18" x14ac:dyDescent="0.3">
      <c r="A386" s="168" t="s">
        <v>358</v>
      </c>
      <c r="B386" s="168" t="s">
        <v>101</v>
      </c>
      <c r="C386" s="168">
        <v>145590</v>
      </c>
      <c r="D386" s="171">
        <v>44026</v>
      </c>
      <c r="E386" s="172">
        <v>1149.9933000000001</v>
      </c>
      <c r="F386" s="172">
        <v>24.662199999999999</v>
      </c>
      <c r="G386" s="172">
        <v>22.6633</v>
      </c>
      <c r="H386" s="172">
        <v>27.599399999999999</v>
      </c>
      <c r="I386" s="172">
        <v>22.4373</v>
      </c>
      <c r="J386" s="172">
        <v>13.5717</v>
      </c>
      <c r="K386" s="172">
        <v>13.759600000000001</v>
      </c>
      <c r="L386" s="172">
        <v>8.3077000000000005</v>
      </c>
      <c r="M386" s="172">
        <v>7.3045999999999998</v>
      </c>
      <c r="N386" s="172">
        <v>7.4215999999999998</v>
      </c>
      <c r="O386" s="172"/>
      <c r="P386" s="172"/>
      <c r="Q386" s="172">
        <v>9.0627999999999993</v>
      </c>
      <c r="R386" s="172"/>
    </row>
    <row r="387" spans="1:18" x14ac:dyDescent="0.3">
      <c r="A387" s="168" t="s">
        <v>358</v>
      </c>
      <c r="B387" s="168" t="s">
        <v>69</v>
      </c>
      <c r="C387" s="168">
        <v>120435</v>
      </c>
      <c r="D387" s="171">
        <v>44026</v>
      </c>
      <c r="E387" s="172">
        <v>32.955100000000002</v>
      </c>
      <c r="F387" s="172">
        <v>-36.623699999999999</v>
      </c>
      <c r="G387" s="172">
        <v>-12.194599999999999</v>
      </c>
      <c r="H387" s="172">
        <v>7.5106000000000002</v>
      </c>
      <c r="I387" s="172">
        <v>21.890599999999999</v>
      </c>
      <c r="J387" s="172">
        <v>24.244599999999998</v>
      </c>
      <c r="K387" s="172">
        <v>20.110700000000001</v>
      </c>
      <c r="L387" s="172">
        <v>11.1106</v>
      </c>
      <c r="M387" s="172">
        <v>9.1106999999999996</v>
      </c>
      <c r="N387" s="172">
        <v>8.4458000000000002</v>
      </c>
      <c r="O387" s="172">
        <v>8.016</v>
      </c>
      <c r="P387" s="172">
        <v>8.4072999999999993</v>
      </c>
      <c r="Q387" s="172">
        <v>8.6462000000000003</v>
      </c>
      <c r="R387" s="172">
        <v>8.1233000000000004</v>
      </c>
    </row>
    <row r="388" spans="1:18" x14ac:dyDescent="0.3">
      <c r="A388" s="168" t="s">
        <v>358</v>
      </c>
      <c r="B388" s="168" t="s">
        <v>102</v>
      </c>
      <c r="C388" s="168">
        <v>101806</v>
      </c>
      <c r="D388" s="171">
        <v>44026</v>
      </c>
      <c r="E388" s="172">
        <v>31.654299999999999</v>
      </c>
      <c r="F388" s="172">
        <v>-37.3217</v>
      </c>
      <c r="G388" s="172">
        <v>-12.925000000000001</v>
      </c>
      <c r="H388" s="172">
        <v>6.7956000000000003</v>
      </c>
      <c r="I388" s="172">
        <v>21.156400000000001</v>
      </c>
      <c r="J388" s="172">
        <v>23.5</v>
      </c>
      <c r="K388" s="172">
        <v>19.344999999999999</v>
      </c>
      <c r="L388" s="172">
        <v>10.3812</v>
      </c>
      <c r="M388" s="172">
        <v>8.4420999999999999</v>
      </c>
      <c r="N388" s="172">
        <v>7.8028000000000004</v>
      </c>
      <c r="O388" s="172">
        <v>7.4432999999999998</v>
      </c>
      <c r="P388" s="172">
        <v>7.7861000000000002</v>
      </c>
      <c r="Q388" s="172">
        <v>6.9851999999999999</v>
      </c>
      <c r="R388" s="172">
        <v>7.5334000000000003</v>
      </c>
    </row>
    <row r="389" spans="1:18" x14ac:dyDescent="0.3">
      <c r="A389" s="168" t="s">
        <v>358</v>
      </c>
      <c r="B389" s="168" t="s">
        <v>70</v>
      </c>
      <c r="C389" s="168">
        <v>119755</v>
      </c>
      <c r="D389" s="171">
        <v>44026</v>
      </c>
      <c r="E389" s="172">
        <v>29.668800000000001</v>
      </c>
      <c r="F389" s="172">
        <v>-50.002499999999998</v>
      </c>
      <c r="G389" s="172">
        <v>-3.0131000000000001</v>
      </c>
      <c r="H389" s="172">
        <v>34.070599999999999</v>
      </c>
      <c r="I389" s="172">
        <v>33.7806</v>
      </c>
      <c r="J389" s="172">
        <v>31.3812</v>
      </c>
      <c r="K389" s="172">
        <v>29.0748</v>
      </c>
      <c r="L389" s="172">
        <v>17.173400000000001</v>
      </c>
      <c r="M389" s="172">
        <v>14.0678</v>
      </c>
      <c r="N389" s="172">
        <v>11.8108</v>
      </c>
      <c r="O389" s="172">
        <v>10.047700000000001</v>
      </c>
      <c r="P389" s="172">
        <v>10.737500000000001</v>
      </c>
      <c r="Q389" s="172">
        <v>10.2761</v>
      </c>
      <c r="R389" s="172">
        <v>13.113200000000001</v>
      </c>
    </row>
    <row r="390" spans="1:18" x14ac:dyDescent="0.3">
      <c r="A390" s="168" t="s">
        <v>358</v>
      </c>
      <c r="B390" s="168" t="s">
        <v>103</v>
      </c>
      <c r="C390" s="168">
        <v>108511</v>
      </c>
      <c r="D390" s="171">
        <v>44026</v>
      </c>
      <c r="E390" s="172">
        <v>28.3261</v>
      </c>
      <c r="F390" s="172">
        <v>-50.570399999999999</v>
      </c>
      <c r="G390" s="172">
        <v>-3.6387</v>
      </c>
      <c r="H390" s="172">
        <v>33.439599999999999</v>
      </c>
      <c r="I390" s="172">
        <v>33.145600000000002</v>
      </c>
      <c r="J390" s="172">
        <v>30.7333</v>
      </c>
      <c r="K390" s="172">
        <v>28.391500000000001</v>
      </c>
      <c r="L390" s="172">
        <v>16.4756</v>
      </c>
      <c r="M390" s="172">
        <v>13.354699999999999</v>
      </c>
      <c r="N390" s="172">
        <v>11.083600000000001</v>
      </c>
      <c r="O390" s="172">
        <v>9.3787000000000003</v>
      </c>
      <c r="P390" s="172">
        <v>10.0562</v>
      </c>
      <c r="Q390" s="172">
        <v>8.9552999999999994</v>
      </c>
      <c r="R390" s="172">
        <v>12.392300000000001</v>
      </c>
    </row>
    <row r="391" spans="1:18" x14ac:dyDescent="0.3">
      <c r="A391" s="168" t="s">
        <v>358</v>
      </c>
      <c r="B391" s="168" t="s">
        <v>71</v>
      </c>
      <c r="C391" s="168">
        <v>119428</v>
      </c>
      <c r="D391" s="171">
        <v>44026</v>
      </c>
      <c r="E391" s="172">
        <v>24.2256</v>
      </c>
      <c r="F391" s="172">
        <v>-58.665700000000001</v>
      </c>
      <c r="G391" s="172">
        <v>-11.549099999999999</v>
      </c>
      <c r="H391" s="172">
        <v>19.270199999999999</v>
      </c>
      <c r="I391" s="172">
        <v>26.262699999999999</v>
      </c>
      <c r="J391" s="172">
        <v>18.492799999999999</v>
      </c>
      <c r="K391" s="172">
        <v>25.956099999999999</v>
      </c>
      <c r="L391" s="172">
        <v>16.864999999999998</v>
      </c>
      <c r="M391" s="172">
        <v>13.148899999999999</v>
      </c>
      <c r="N391" s="172">
        <v>11.661799999999999</v>
      </c>
      <c r="O391" s="172">
        <v>8.9855999999999998</v>
      </c>
      <c r="P391" s="172">
        <v>9.8927999999999994</v>
      </c>
      <c r="Q391" s="172">
        <v>9.6874000000000002</v>
      </c>
      <c r="R391" s="172">
        <v>12.0281</v>
      </c>
    </row>
    <row r="392" spans="1:18" x14ac:dyDescent="0.3">
      <c r="A392" s="168" t="s">
        <v>358</v>
      </c>
      <c r="B392" s="168" t="s">
        <v>104</v>
      </c>
      <c r="C392" s="168">
        <v>118053</v>
      </c>
      <c r="D392" s="171">
        <v>44026</v>
      </c>
      <c r="E392" s="172">
        <v>23.064499999999999</v>
      </c>
      <c r="F392" s="172">
        <v>-59.248100000000001</v>
      </c>
      <c r="G392" s="172">
        <v>-12.208600000000001</v>
      </c>
      <c r="H392" s="172">
        <v>18.626999999999999</v>
      </c>
      <c r="I392" s="172">
        <v>25.603200000000001</v>
      </c>
      <c r="J392" s="172">
        <v>17.825399999999998</v>
      </c>
      <c r="K392" s="172">
        <v>25.254300000000001</v>
      </c>
      <c r="L392" s="172">
        <v>16.152699999999999</v>
      </c>
      <c r="M392" s="172">
        <v>12.430199999999999</v>
      </c>
      <c r="N392" s="172">
        <v>10.9041</v>
      </c>
      <c r="O392" s="172">
        <v>8.1380999999999997</v>
      </c>
      <c r="P392" s="172">
        <v>9.0406999999999993</v>
      </c>
      <c r="Q392" s="172">
        <v>6.2049000000000003</v>
      </c>
      <c r="R392" s="172">
        <v>11.215</v>
      </c>
    </row>
    <row r="393" spans="1:18" x14ac:dyDescent="0.3">
      <c r="A393" s="168" t="s">
        <v>358</v>
      </c>
      <c r="B393" s="168" t="s">
        <v>72</v>
      </c>
      <c r="C393" s="168">
        <v>140769</v>
      </c>
      <c r="D393" s="171">
        <v>44026</v>
      </c>
      <c r="E393" s="172">
        <v>13.582000000000001</v>
      </c>
      <c r="F393" s="172">
        <v>-88.736000000000004</v>
      </c>
      <c r="G393" s="172">
        <v>-26.1937</v>
      </c>
      <c r="H393" s="172">
        <v>3.6882000000000001</v>
      </c>
      <c r="I393" s="172">
        <v>20.02</v>
      </c>
      <c r="J393" s="172">
        <v>9.5010999999999992</v>
      </c>
      <c r="K393" s="172">
        <v>21.922599999999999</v>
      </c>
      <c r="L393" s="172">
        <v>18.080200000000001</v>
      </c>
      <c r="M393" s="172">
        <v>13.855600000000001</v>
      </c>
      <c r="N393" s="172">
        <v>12.006600000000001</v>
      </c>
      <c r="O393" s="172">
        <v>9.5939999999999994</v>
      </c>
      <c r="P393" s="172"/>
      <c r="Q393" s="172">
        <v>9.6920999999999999</v>
      </c>
      <c r="R393" s="172">
        <v>13.071999999999999</v>
      </c>
    </row>
    <row r="394" spans="1:18" x14ac:dyDescent="0.3">
      <c r="A394" s="168" t="s">
        <v>358</v>
      </c>
      <c r="B394" s="168" t="s">
        <v>105</v>
      </c>
      <c r="C394" s="168">
        <v>140771</v>
      </c>
      <c r="D394" s="171">
        <v>44026</v>
      </c>
      <c r="E394" s="172">
        <v>13.007199999999999</v>
      </c>
      <c r="F394" s="172">
        <v>-89.575999999999993</v>
      </c>
      <c r="G394" s="172">
        <v>-27.0688</v>
      </c>
      <c r="H394" s="172">
        <v>2.8075999999999999</v>
      </c>
      <c r="I394" s="172">
        <v>19.080100000000002</v>
      </c>
      <c r="J394" s="172">
        <v>8.5967000000000002</v>
      </c>
      <c r="K394" s="172">
        <v>20.939800000000002</v>
      </c>
      <c r="L394" s="172">
        <v>17.133900000000001</v>
      </c>
      <c r="M394" s="172">
        <v>12.8004</v>
      </c>
      <c r="N394" s="172">
        <v>10.8643</v>
      </c>
      <c r="O394" s="172">
        <v>8.1608999999999998</v>
      </c>
      <c r="P394" s="172"/>
      <c r="Q394" s="172">
        <v>8.2682000000000002</v>
      </c>
      <c r="R394" s="172">
        <v>11.739699999999999</v>
      </c>
    </row>
    <row r="395" spans="1:18" x14ac:dyDescent="0.3">
      <c r="A395" s="168" t="s">
        <v>358</v>
      </c>
      <c r="B395" s="168" t="s">
        <v>106</v>
      </c>
      <c r="C395" s="168">
        <v>102849</v>
      </c>
      <c r="D395" s="171">
        <v>44026</v>
      </c>
      <c r="E395" s="172">
        <v>28.431000000000001</v>
      </c>
      <c r="F395" s="172">
        <v>28.9086</v>
      </c>
      <c r="G395" s="172">
        <v>35.474200000000003</v>
      </c>
      <c r="H395" s="172">
        <v>35.880099999999999</v>
      </c>
      <c r="I395" s="172">
        <v>27.906600000000001</v>
      </c>
      <c r="J395" s="172">
        <v>21.125699999999998</v>
      </c>
      <c r="K395" s="172">
        <v>26.7712</v>
      </c>
      <c r="L395" s="172">
        <v>18.918500000000002</v>
      </c>
      <c r="M395" s="172">
        <v>12.391500000000001</v>
      </c>
      <c r="N395" s="172">
        <v>10.0176</v>
      </c>
      <c r="O395" s="172">
        <v>7.0784000000000002</v>
      </c>
      <c r="P395" s="172">
        <v>8.5142000000000007</v>
      </c>
      <c r="Q395" s="172">
        <v>6.8948999999999998</v>
      </c>
      <c r="R395" s="172">
        <v>10.9756</v>
      </c>
    </row>
    <row r="396" spans="1:18" x14ac:dyDescent="0.3">
      <c r="A396" s="168" t="s">
        <v>358</v>
      </c>
      <c r="B396" s="168" t="s">
        <v>73</v>
      </c>
      <c r="C396" s="168">
        <v>118747</v>
      </c>
      <c r="D396" s="171">
        <v>44026</v>
      </c>
      <c r="E396" s="172">
        <v>29.891200000000001</v>
      </c>
      <c r="F396" s="172">
        <v>29.329799999999999</v>
      </c>
      <c r="G396" s="172">
        <v>35.918900000000001</v>
      </c>
      <c r="H396" s="172">
        <v>36.326000000000001</v>
      </c>
      <c r="I396" s="172">
        <v>28.346499999999999</v>
      </c>
      <c r="J396" s="172">
        <v>21.563199999999998</v>
      </c>
      <c r="K396" s="172">
        <v>27.264800000000001</v>
      </c>
      <c r="L396" s="172">
        <v>19.54</v>
      </c>
      <c r="M396" s="172">
        <v>13.060700000000001</v>
      </c>
      <c r="N396" s="172">
        <v>10.716900000000001</v>
      </c>
      <c r="O396" s="172">
        <v>7.7965</v>
      </c>
      <c r="P396" s="172">
        <v>9.2341999999999995</v>
      </c>
      <c r="Q396" s="172">
        <v>9.2062000000000008</v>
      </c>
      <c r="R396" s="172">
        <v>11.731299999999999</v>
      </c>
    </row>
    <row r="397" spans="1:18" x14ac:dyDescent="0.3">
      <c r="A397" s="168" t="s">
        <v>358</v>
      </c>
      <c r="B397" s="168" t="s">
        <v>107</v>
      </c>
      <c r="C397" s="168">
        <v>116485</v>
      </c>
      <c r="D397" s="171">
        <v>44026</v>
      </c>
      <c r="E397" s="172">
        <v>2042.8607</v>
      </c>
      <c r="F397" s="172">
        <v>-72.821899999999999</v>
      </c>
      <c r="G397" s="172">
        <v>-15.7249</v>
      </c>
      <c r="H397" s="172">
        <v>8.9101999999999997</v>
      </c>
      <c r="I397" s="172">
        <v>18.3627</v>
      </c>
      <c r="J397" s="172">
        <v>12.1203</v>
      </c>
      <c r="K397" s="172">
        <v>22.2181</v>
      </c>
      <c r="L397" s="172">
        <v>13.0634</v>
      </c>
      <c r="M397" s="172">
        <v>10.561999999999999</v>
      </c>
      <c r="N397" s="172">
        <v>9.2460000000000004</v>
      </c>
      <c r="O397" s="172">
        <v>7.7638999999999996</v>
      </c>
      <c r="P397" s="172">
        <v>8.9648000000000003</v>
      </c>
      <c r="Q397" s="172">
        <v>8.7570999999999994</v>
      </c>
      <c r="R397" s="172">
        <v>11.218500000000001</v>
      </c>
    </row>
    <row r="398" spans="1:18" x14ac:dyDescent="0.3">
      <c r="A398" s="168" t="s">
        <v>358</v>
      </c>
      <c r="B398" s="168" t="s">
        <v>74</v>
      </c>
      <c r="C398" s="168">
        <v>120084</v>
      </c>
      <c r="D398" s="171">
        <v>44026</v>
      </c>
      <c r="E398" s="172">
        <v>2184.5662000000002</v>
      </c>
      <c r="F398" s="172">
        <v>-71.965100000000007</v>
      </c>
      <c r="G398" s="172">
        <v>-14.8789</v>
      </c>
      <c r="H398" s="172">
        <v>9.7629000000000001</v>
      </c>
      <c r="I398" s="172">
        <v>19.2227</v>
      </c>
      <c r="J398" s="172">
        <v>13.0404</v>
      </c>
      <c r="K398" s="172">
        <v>23.204699999999999</v>
      </c>
      <c r="L398" s="172">
        <v>14.069800000000001</v>
      </c>
      <c r="M398" s="172">
        <v>11.607900000000001</v>
      </c>
      <c r="N398" s="172">
        <v>10.0983</v>
      </c>
      <c r="O398" s="172">
        <v>8.7429000000000006</v>
      </c>
      <c r="P398" s="172">
        <v>10.106199999999999</v>
      </c>
      <c r="Q398" s="172">
        <v>9.6047999999999991</v>
      </c>
      <c r="R398" s="172">
        <v>12.0914</v>
      </c>
    </row>
    <row r="399" spans="1:18" x14ac:dyDescent="0.3">
      <c r="A399" s="168" t="s">
        <v>358</v>
      </c>
      <c r="B399" s="168" t="s">
        <v>108</v>
      </c>
      <c r="C399" s="168">
        <v>100963</v>
      </c>
      <c r="D399" s="171">
        <v>44026</v>
      </c>
      <c r="E399" s="172">
        <v>31.973099999999999</v>
      </c>
      <c r="F399" s="172">
        <v>-39.228299999999997</v>
      </c>
      <c r="G399" s="172">
        <v>-8.7817000000000007</v>
      </c>
      <c r="H399" s="172">
        <v>217.7886</v>
      </c>
      <c r="I399" s="172">
        <v>121.12609999999999</v>
      </c>
      <c r="J399" s="172">
        <v>61.586199999999998</v>
      </c>
      <c r="K399" s="172">
        <v>18.873000000000001</v>
      </c>
      <c r="L399" s="172">
        <v>14.201599999999999</v>
      </c>
      <c r="M399" s="172">
        <v>10.151</v>
      </c>
      <c r="N399" s="172">
        <v>8.5517000000000003</v>
      </c>
      <c r="O399" s="172">
        <v>3.2646000000000002</v>
      </c>
      <c r="P399" s="172">
        <v>5.8640999999999996</v>
      </c>
      <c r="Q399" s="172">
        <v>6.9808000000000003</v>
      </c>
      <c r="R399" s="172">
        <v>4.3612000000000002</v>
      </c>
    </row>
    <row r="400" spans="1:18" x14ac:dyDescent="0.3">
      <c r="A400" s="168" t="s">
        <v>358</v>
      </c>
      <c r="B400" s="168" t="s">
        <v>75</v>
      </c>
      <c r="C400" s="168">
        <v>119461</v>
      </c>
      <c r="D400" s="171">
        <v>44026</v>
      </c>
      <c r="E400" s="172">
        <v>33.686900000000001</v>
      </c>
      <c r="F400" s="172">
        <v>-38.748399999999997</v>
      </c>
      <c r="G400" s="172">
        <v>-8.3623999999999992</v>
      </c>
      <c r="H400" s="172">
        <v>218.18979999999999</v>
      </c>
      <c r="I400" s="172">
        <v>121.54259999999999</v>
      </c>
      <c r="J400" s="172">
        <v>62.000300000000003</v>
      </c>
      <c r="K400" s="172">
        <v>19.282800000000002</v>
      </c>
      <c r="L400" s="172">
        <v>14.5884</v>
      </c>
      <c r="M400" s="172">
        <v>10.4841</v>
      </c>
      <c r="N400" s="172">
        <v>8.9085000000000001</v>
      </c>
      <c r="O400" s="172">
        <v>3.9013</v>
      </c>
      <c r="P400" s="172">
        <v>6.5682999999999998</v>
      </c>
      <c r="Q400" s="172">
        <v>7.2919</v>
      </c>
      <c r="R400" s="172">
        <v>4.8981000000000003</v>
      </c>
    </row>
    <row r="401" spans="1:18" x14ac:dyDescent="0.3">
      <c r="A401" s="168" t="s">
        <v>358</v>
      </c>
      <c r="B401" s="168" t="s">
        <v>109</v>
      </c>
      <c r="C401" s="168">
        <v>100172</v>
      </c>
      <c r="D401" s="171">
        <v>44026</v>
      </c>
      <c r="E401" s="172">
        <v>63.354199999999999</v>
      </c>
      <c r="F401" s="172">
        <v>5.4740000000000002</v>
      </c>
      <c r="G401" s="172">
        <v>3.9769999999999999</v>
      </c>
      <c r="H401" s="172">
        <v>5.5697000000000001</v>
      </c>
      <c r="I401" s="172">
        <v>5.5343</v>
      </c>
      <c r="J401" s="172">
        <v>5.4923000000000002</v>
      </c>
      <c r="K401" s="172">
        <v>6.1539999999999999</v>
      </c>
      <c r="L401" s="172">
        <v>6.2361000000000004</v>
      </c>
      <c r="M401" s="172">
        <v>6.0578000000000003</v>
      </c>
      <c r="N401" s="172">
        <v>5.9401999999999999</v>
      </c>
      <c r="O401" s="172">
        <v>4.1214000000000004</v>
      </c>
      <c r="P401" s="172">
        <v>5.8445</v>
      </c>
      <c r="Q401" s="172">
        <v>8.6872000000000007</v>
      </c>
      <c r="R401" s="172">
        <v>6.8979999999999997</v>
      </c>
    </row>
    <row r="402" spans="1:18" x14ac:dyDescent="0.3">
      <c r="A402" s="168" t="s">
        <v>358</v>
      </c>
      <c r="B402" s="168" t="s">
        <v>76</v>
      </c>
      <c r="C402" s="168">
        <v>120830</v>
      </c>
      <c r="D402" s="171">
        <v>44026</v>
      </c>
      <c r="E402" s="172">
        <v>64.255799999999994</v>
      </c>
      <c r="F402" s="172">
        <v>5.5677000000000003</v>
      </c>
      <c r="G402" s="172">
        <v>4.0774999999999997</v>
      </c>
      <c r="H402" s="172">
        <v>5.6703999999999999</v>
      </c>
      <c r="I402" s="172">
        <v>5.6357999999999997</v>
      </c>
      <c r="J402" s="172">
        <v>5.6101999999999999</v>
      </c>
      <c r="K402" s="172">
        <v>6.2618</v>
      </c>
      <c r="L402" s="172">
        <v>6.3423999999999996</v>
      </c>
      <c r="M402" s="172">
        <v>6.1738</v>
      </c>
      <c r="N402" s="172">
        <v>6.0541999999999998</v>
      </c>
      <c r="O402" s="172">
        <v>4.3094000000000001</v>
      </c>
      <c r="P402" s="172">
        <v>5.9634</v>
      </c>
      <c r="Q402" s="172">
        <v>7.2366999999999999</v>
      </c>
      <c r="R402" s="172">
        <v>7.0426000000000002</v>
      </c>
    </row>
    <row r="403" spans="1:18" x14ac:dyDescent="0.3">
      <c r="A403" s="168" t="s">
        <v>358</v>
      </c>
      <c r="B403" s="168" t="s">
        <v>77</v>
      </c>
      <c r="C403" s="168">
        <v>134494</v>
      </c>
      <c r="D403" s="171">
        <v>44026</v>
      </c>
      <c r="E403" s="172">
        <v>15.8917</v>
      </c>
      <c r="F403" s="172">
        <v>-32.356099999999998</v>
      </c>
      <c r="G403" s="172">
        <v>-5.7957000000000001</v>
      </c>
      <c r="H403" s="172">
        <v>1.4769000000000001</v>
      </c>
      <c r="I403" s="172">
        <v>6.3644999999999996</v>
      </c>
      <c r="J403" s="172">
        <v>7.5355999999999996</v>
      </c>
      <c r="K403" s="172">
        <v>14.8858</v>
      </c>
      <c r="L403" s="172">
        <v>13.4701</v>
      </c>
      <c r="M403" s="172">
        <v>11.6586</v>
      </c>
      <c r="N403" s="172">
        <v>9.8679000000000006</v>
      </c>
      <c r="O403" s="172">
        <v>7.2763</v>
      </c>
      <c r="P403" s="172">
        <v>9.3468</v>
      </c>
      <c r="Q403" s="172">
        <v>9.3942999999999994</v>
      </c>
      <c r="R403" s="172">
        <v>10.7927</v>
      </c>
    </row>
    <row r="404" spans="1:18" x14ac:dyDescent="0.3">
      <c r="A404" s="168" t="s">
        <v>358</v>
      </c>
      <c r="B404" s="168" t="s">
        <v>110</v>
      </c>
      <c r="C404" s="168">
        <v>141061</v>
      </c>
      <c r="D404" s="171">
        <v>44026</v>
      </c>
      <c r="E404" s="172">
        <v>15.8345</v>
      </c>
      <c r="F404" s="172">
        <v>-32.703000000000003</v>
      </c>
      <c r="G404" s="172">
        <v>-5.9318</v>
      </c>
      <c r="H404" s="172">
        <v>1.3505</v>
      </c>
      <c r="I404" s="172">
        <v>6.2385999999999999</v>
      </c>
      <c r="J404" s="172">
        <v>7.4097</v>
      </c>
      <c r="K404" s="172">
        <v>14.7555</v>
      </c>
      <c r="L404" s="172">
        <v>13.3202</v>
      </c>
      <c r="M404" s="172">
        <v>11.5145</v>
      </c>
      <c r="N404" s="172">
        <v>9.7263000000000002</v>
      </c>
      <c r="O404" s="172">
        <v>7.1558999999999999</v>
      </c>
      <c r="P404" s="172">
        <v>9.2307000000000006</v>
      </c>
      <c r="Q404" s="172">
        <v>9.2782999999999998</v>
      </c>
      <c r="R404" s="172">
        <v>10.659800000000001</v>
      </c>
    </row>
    <row r="405" spans="1:18" x14ac:dyDescent="0.3">
      <c r="A405" s="168" t="s">
        <v>358</v>
      </c>
      <c r="B405" s="168" t="s">
        <v>78</v>
      </c>
      <c r="C405" s="168">
        <v>119671</v>
      </c>
      <c r="D405" s="171">
        <v>44026</v>
      </c>
      <c r="E405" s="172">
        <v>28.619599999999998</v>
      </c>
      <c r="F405" s="172">
        <v>-81.821200000000005</v>
      </c>
      <c r="G405" s="172">
        <v>-24.738299999999999</v>
      </c>
      <c r="H405" s="172">
        <v>6.7133000000000003</v>
      </c>
      <c r="I405" s="172">
        <v>21.825700000000001</v>
      </c>
      <c r="J405" s="172">
        <v>12.4902</v>
      </c>
      <c r="K405" s="172">
        <v>24.747599999999998</v>
      </c>
      <c r="L405" s="172">
        <v>16.966000000000001</v>
      </c>
      <c r="M405" s="172">
        <v>14.381500000000001</v>
      </c>
      <c r="N405" s="172">
        <v>11.873100000000001</v>
      </c>
      <c r="O405" s="172">
        <v>9.2233000000000001</v>
      </c>
      <c r="P405" s="172">
        <v>10.4983</v>
      </c>
      <c r="Q405" s="172">
        <v>9.5762999999999998</v>
      </c>
      <c r="R405" s="172">
        <v>13.459</v>
      </c>
    </row>
    <row r="406" spans="1:18" x14ac:dyDescent="0.3">
      <c r="A406" s="168" t="s">
        <v>358</v>
      </c>
      <c r="B406" s="168" t="s">
        <v>111</v>
      </c>
      <c r="C406" s="168">
        <v>102205</v>
      </c>
      <c r="D406" s="171">
        <v>44026</v>
      </c>
      <c r="E406" s="172">
        <v>27.2026</v>
      </c>
      <c r="F406" s="172">
        <v>-82.600700000000003</v>
      </c>
      <c r="G406" s="172">
        <v>-25.5229</v>
      </c>
      <c r="H406" s="172">
        <v>5.9682000000000004</v>
      </c>
      <c r="I406" s="172">
        <v>21.120699999999999</v>
      </c>
      <c r="J406" s="172">
        <v>11.824199999999999</v>
      </c>
      <c r="K406" s="172">
        <v>24.073799999999999</v>
      </c>
      <c r="L406" s="172">
        <v>16.3005</v>
      </c>
      <c r="M406" s="172">
        <v>13.7111</v>
      </c>
      <c r="N406" s="172">
        <v>11.1988</v>
      </c>
      <c r="O406" s="172">
        <v>8.4252000000000002</v>
      </c>
      <c r="P406" s="172">
        <v>9.7322000000000006</v>
      </c>
      <c r="Q406" s="172">
        <v>6.2478999999999996</v>
      </c>
      <c r="R406" s="172">
        <v>12.6928</v>
      </c>
    </row>
    <row r="407" spans="1:18" x14ac:dyDescent="0.3">
      <c r="A407" s="168" t="s">
        <v>358</v>
      </c>
      <c r="B407" s="168" t="s">
        <v>79</v>
      </c>
      <c r="C407" s="168">
        <v>119097</v>
      </c>
      <c r="D407" s="171">
        <v>44026</v>
      </c>
      <c r="E407" s="172">
        <v>33.960999999999999</v>
      </c>
      <c r="F407" s="172">
        <v>-67.263400000000004</v>
      </c>
      <c r="G407" s="172">
        <v>-6.6050000000000004</v>
      </c>
      <c r="H407" s="172">
        <v>17.2376</v>
      </c>
      <c r="I407" s="172">
        <v>25.190899999999999</v>
      </c>
      <c r="J407" s="172">
        <v>22.966200000000001</v>
      </c>
      <c r="K407" s="172">
        <v>20.660399999999999</v>
      </c>
      <c r="L407" s="172">
        <v>15.7844</v>
      </c>
      <c r="M407" s="172">
        <v>12.426500000000001</v>
      </c>
      <c r="N407" s="172">
        <v>10.6386</v>
      </c>
      <c r="O407" s="172">
        <v>7.2610000000000001</v>
      </c>
      <c r="P407" s="172">
        <v>8.8453999999999997</v>
      </c>
      <c r="Q407" s="172">
        <v>9.7192000000000007</v>
      </c>
      <c r="R407" s="172">
        <v>10.1677</v>
      </c>
    </row>
    <row r="408" spans="1:18" x14ac:dyDescent="0.3">
      <c r="A408" s="168" t="s">
        <v>358</v>
      </c>
      <c r="B408" s="168" t="s">
        <v>112</v>
      </c>
      <c r="C408" s="168">
        <v>101909</v>
      </c>
      <c r="D408" s="171">
        <v>44026</v>
      </c>
      <c r="E408" s="172">
        <v>31.446100000000001</v>
      </c>
      <c r="F408" s="172">
        <v>-68.4696</v>
      </c>
      <c r="G408" s="172">
        <v>-7.8281000000000001</v>
      </c>
      <c r="H408" s="172">
        <v>15.9838</v>
      </c>
      <c r="I408" s="172">
        <v>23.929400000000001</v>
      </c>
      <c r="J408" s="172">
        <v>21.651700000000002</v>
      </c>
      <c r="K408" s="172">
        <v>19.350200000000001</v>
      </c>
      <c r="L408" s="172">
        <v>14.547000000000001</v>
      </c>
      <c r="M408" s="172">
        <v>11.2212</v>
      </c>
      <c r="N408" s="172">
        <v>9.4209999999999994</v>
      </c>
      <c r="O408" s="172">
        <v>6.1351000000000004</v>
      </c>
      <c r="P408" s="172">
        <v>7.7032999999999996</v>
      </c>
      <c r="Q408" s="172">
        <v>7.0255000000000001</v>
      </c>
      <c r="R408" s="172">
        <v>9.0067000000000004</v>
      </c>
    </row>
    <row r="409" spans="1:18" x14ac:dyDescent="0.3">
      <c r="A409" s="168" t="s">
        <v>358</v>
      </c>
      <c r="B409" s="168" t="s">
        <v>113</v>
      </c>
      <c r="C409" s="168">
        <v>116555</v>
      </c>
      <c r="D409" s="171">
        <v>44026</v>
      </c>
      <c r="E409" s="172">
        <v>18.584800000000001</v>
      </c>
      <c r="F409" s="172">
        <v>-50.012599999999999</v>
      </c>
      <c r="G409" s="172">
        <v>-5.1035000000000004</v>
      </c>
      <c r="H409" s="172">
        <v>30.3081</v>
      </c>
      <c r="I409" s="172">
        <v>29.566600000000001</v>
      </c>
      <c r="J409" s="172">
        <v>23.278300000000002</v>
      </c>
      <c r="K409" s="172">
        <v>26.319400000000002</v>
      </c>
      <c r="L409" s="172">
        <v>17.624300000000002</v>
      </c>
      <c r="M409" s="172">
        <v>13.4894</v>
      </c>
      <c r="N409" s="172">
        <v>10.902900000000001</v>
      </c>
      <c r="O409" s="172">
        <v>7.5240999999999998</v>
      </c>
      <c r="P409" s="172">
        <v>7.7202000000000002</v>
      </c>
      <c r="Q409" s="172">
        <v>7.6364000000000001</v>
      </c>
      <c r="R409" s="172">
        <v>11.334899999999999</v>
      </c>
    </row>
    <row r="410" spans="1:18" x14ac:dyDescent="0.3">
      <c r="A410" s="168" t="s">
        <v>358</v>
      </c>
      <c r="B410" s="168" t="s">
        <v>80</v>
      </c>
      <c r="C410" s="168">
        <v>119311</v>
      </c>
      <c r="D410" s="171">
        <v>44026</v>
      </c>
      <c r="E410" s="172">
        <v>19.389099999999999</v>
      </c>
      <c r="F410" s="172">
        <v>-50.005899999999997</v>
      </c>
      <c r="G410" s="172">
        <v>-4.9859</v>
      </c>
      <c r="H410" s="172">
        <v>30.431000000000001</v>
      </c>
      <c r="I410" s="172">
        <v>29.687799999999999</v>
      </c>
      <c r="J410" s="172">
        <v>23.401700000000002</v>
      </c>
      <c r="K410" s="172">
        <v>26.642199999999999</v>
      </c>
      <c r="L410" s="172">
        <v>17.866099999999999</v>
      </c>
      <c r="M410" s="172">
        <v>13.8171</v>
      </c>
      <c r="N410" s="172">
        <v>11.2065</v>
      </c>
      <c r="O410" s="172">
        <v>7.8456000000000001</v>
      </c>
      <c r="P410" s="172">
        <v>8.2973999999999997</v>
      </c>
      <c r="Q410" s="172">
        <v>8.0349000000000004</v>
      </c>
      <c r="R410" s="172">
        <v>11.6029</v>
      </c>
    </row>
    <row r="411" spans="1:18" x14ac:dyDescent="0.3">
      <c r="A411" s="168" t="s">
        <v>358</v>
      </c>
      <c r="B411" s="168" t="s">
        <v>363</v>
      </c>
      <c r="C411" s="168">
        <v>148118</v>
      </c>
      <c r="D411" s="171">
        <v>44026</v>
      </c>
      <c r="E411" s="172">
        <v>0.38700000000000001</v>
      </c>
      <c r="F411" s="172">
        <v>9.4339999999999993</v>
      </c>
      <c r="G411" s="172">
        <v>9.4413</v>
      </c>
      <c r="H411" s="172">
        <v>8.0967000000000002</v>
      </c>
      <c r="I411" s="172">
        <v>8.7873999999999999</v>
      </c>
      <c r="J411" s="172">
        <v>8.6119000000000003</v>
      </c>
      <c r="K411" s="172">
        <v>8.8025000000000002</v>
      </c>
      <c r="L411" s="172"/>
      <c r="M411" s="172"/>
      <c r="N411" s="172"/>
      <c r="O411" s="172"/>
      <c r="P411" s="172"/>
      <c r="Q411" s="172">
        <v>8.8455999999999992</v>
      </c>
      <c r="R411" s="172"/>
    </row>
    <row r="412" spans="1:18" x14ac:dyDescent="0.3">
      <c r="A412" s="168" t="s">
        <v>358</v>
      </c>
      <c r="B412" s="168" t="s">
        <v>367</v>
      </c>
      <c r="C412" s="168">
        <v>148117</v>
      </c>
      <c r="D412" s="171">
        <v>44026</v>
      </c>
      <c r="E412" s="172">
        <v>0.36980000000000002</v>
      </c>
      <c r="F412" s="172">
        <v>9.8728999999999996</v>
      </c>
      <c r="G412" s="172">
        <v>9.8809000000000005</v>
      </c>
      <c r="H412" s="172">
        <v>8.4739000000000004</v>
      </c>
      <c r="I412" s="172">
        <v>8.4877000000000002</v>
      </c>
      <c r="J412" s="172">
        <v>8.7022999999999993</v>
      </c>
      <c r="K412" s="172">
        <v>8.7726000000000006</v>
      </c>
      <c r="L412" s="172"/>
      <c r="M412" s="172"/>
      <c r="N412" s="172"/>
      <c r="O412" s="172"/>
      <c r="P412" s="172"/>
      <c r="Q412" s="172">
        <v>8.8424999999999994</v>
      </c>
      <c r="R412" s="172"/>
    </row>
    <row r="413" spans="1:18" x14ac:dyDescent="0.3">
      <c r="A413" s="168" t="s">
        <v>358</v>
      </c>
      <c r="B413" s="168" t="s">
        <v>81</v>
      </c>
      <c r="C413" s="168">
        <v>120762</v>
      </c>
      <c r="D413" s="171">
        <v>44026</v>
      </c>
      <c r="E413" s="172">
        <v>21.9102</v>
      </c>
      <c r="F413" s="172">
        <v>-48.9116</v>
      </c>
      <c r="G413" s="172">
        <v>-1.3742000000000001</v>
      </c>
      <c r="H413" s="172">
        <v>32.519799999999996</v>
      </c>
      <c r="I413" s="172">
        <v>26.978200000000001</v>
      </c>
      <c r="J413" s="172">
        <v>23.2453</v>
      </c>
      <c r="K413" s="172">
        <v>26.9239</v>
      </c>
      <c r="L413" s="172">
        <v>10.3667</v>
      </c>
      <c r="M413" s="172">
        <v>8.0836000000000006</v>
      </c>
      <c r="N413" s="172">
        <v>6.1753999999999998</v>
      </c>
      <c r="O413" s="172">
        <v>2.4697</v>
      </c>
      <c r="P413" s="172">
        <v>6.4112999999999998</v>
      </c>
      <c r="Q413" s="172">
        <v>7.6980000000000004</v>
      </c>
      <c r="R413" s="172">
        <v>2.5792999999999999</v>
      </c>
    </row>
    <row r="414" spans="1:18" x14ac:dyDescent="0.3">
      <c r="A414" s="168" t="s">
        <v>358</v>
      </c>
      <c r="B414" s="168" t="s">
        <v>114</v>
      </c>
      <c r="C414" s="168">
        <v>113077</v>
      </c>
      <c r="D414" s="171">
        <v>44026</v>
      </c>
      <c r="E414" s="172">
        <v>20.8855</v>
      </c>
      <c r="F414" s="172">
        <v>-49.565100000000001</v>
      </c>
      <c r="G414" s="172">
        <v>-1.9657</v>
      </c>
      <c r="H414" s="172">
        <v>31.926100000000002</v>
      </c>
      <c r="I414" s="172">
        <v>26.391500000000001</v>
      </c>
      <c r="J414" s="172">
        <v>22.646599999999999</v>
      </c>
      <c r="K414" s="172">
        <v>26.294899999999998</v>
      </c>
      <c r="L414" s="172">
        <v>9.7425999999999995</v>
      </c>
      <c r="M414" s="172">
        <v>7.4593999999999996</v>
      </c>
      <c r="N414" s="172">
        <v>5.5396999999999998</v>
      </c>
      <c r="O414" s="172">
        <v>1.7725</v>
      </c>
      <c r="P414" s="172">
        <v>5.6802999999999999</v>
      </c>
      <c r="Q414" s="172">
        <v>7.5909000000000004</v>
      </c>
      <c r="R414" s="172">
        <v>1.9069</v>
      </c>
    </row>
    <row r="415" spans="1:18" x14ac:dyDescent="0.3">
      <c r="A415" s="173" t="s">
        <v>27</v>
      </c>
      <c r="B415" s="168"/>
      <c r="C415" s="168"/>
      <c r="D415" s="168"/>
      <c r="E415" s="168"/>
      <c r="F415" s="174">
        <v>-32.92012173913043</v>
      </c>
      <c r="G415" s="174">
        <v>-5.3928507246376824</v>
      </c>
      <c r="H415" s="174">
        <v>22.588950746268647</v>
      </c>
      <c r="I415" s="174">
        <v>25.408611940298503</v>
      </c>
      <c r="J415" s="174">
        <v>18.909694029850737</v>
      </c>
      <c r="K415" s="174">
        <v>18.913959701492541</v>
      </c>
      <c r="L415" s="174">
        <v>10.760179999999998</v>
      </c>
      <c r="M415" s="174">
        <v>10.58444677419355</v>
      </c>
      <c r="N415" s="174">
        <v>9.0036564516129065</v>
      </c>
      <c r="O415" s="174">
        <v>6.731543333333331</v>
      </c>
      <c r="P415" s="174">
        <v>8.1567810344827603</v>
      </c>
      <c r="Q415" s="174">
        <v>6.1122956521739127</v>
      </c>
      <c r="R415" s="174">
        <v>9.4574066666666639</v>
      </c>
    </row>
    <row r="416" spans="1:18" x14ac:dyDescent="0.3">
      <c r="A416" s="173" t="s">
        <v>409</v>
      </c>
      <c r="B416" s="168"/>
      <c r="C416" s="168"/>
      <c r="D416" s="168"/>
      <c r="E416" s="168"/>
      <c r="F416" s="174">
        <v>-36.623699999999999</v>
      </c>
      <c r="G416" s="174">
        <v>-5.9318</v>
      </c>
      <c r="H416" s="174">
        <v>13.9735</v>
      </c>
      <c r="I416" s="174">
        <v>22.4373</v>
      </c>
      <c r="J416" s="174">
        <v>18.867899999999999</v>
      </c>
      <c r="K416" s="174">
        <v>20.529800000000002</v>
      </c>
      <c r="L416" s="174">
        <v>13.809900000000001</v>
      </c>
      <c r="M416" s="174">
        <v>11.353</v>
      </c>
      <c r="N416" s="174">
        <v>9.282350000000001</v>
      </c>
      <c r="O416" s="174">
        <v>7.2686500000000001</v>
      </c>
      <c r="P416" s="174">
        <v>8.3022999999999989</v>
      </c>
      <c r="Q416" s="174">
        <v>8.2797999999999998</v>
      </c>
      <c r="R416" s="174">
        <v>10.656750000000001</v>
      </c>
    </row>
    <row r="417" spans="1:18" x14ac:dyDescent="0.3">
      <c r="A417" s="117"/>
      <c r="B417" s="117"/>
      <c r="C417" s="117"/>
      <c r="D417" s="117"/>
      <c r="E417" s="117"/>
      <c r="F417" s="117"/>
      <c r="G417" s="117"/>
      <c r="H417" s="117"/>
      <c r="I417" s="117"/>
      <c r="J417" s="117"/>
      <c r="K417" s="117"/>
      <c r="L417" s="117"/>
      <c r="M417" s="117"/>
      <c r="N417" s="117"/>
      <c r="O417" s="117"/>
      <c r="P417" s="117"/>
      <c r="Q417" s="117"/>
      <c r="R417" s="117"/>
    </row>
    <row r="418" spans="1:18" x14ac:dyDescent="0.3">
      <c r="A418" s="170" t="s">
        <v>384</v>
      </c>
      <c r="B418" s="170"/>
      <c r="C418" s="170"/>
      <c r="D418" s="170"/>
      <c r="E418" s="170"/>
      <c r="F418" s="170"/>
      <c r="G418" s="170"/>
      <c r="H418" s="170"/>
      <c r="I418" s="170"/>
      <c r="J418" s="170"/>
      <c r="K418" s="170"/>
      <c r="L418" s="170"/>
      <c r="M418" s="170"/>
      <c r="N418" s="170"/>
      <c r="O418" s="170"/>
      <c r="P418" s="170"/>
      <c r="Q418" s="170"/>
      <c r="R418" s="170"/>
    </row>
    <row r="419" spans="1:18" x14ac:dyDescent="0.3">
      <c r="A419" s="168" t="s">
        <v>368</v>
      </c>
      <c r="B419" s="168" t="s">
        <v>266</v>
      </c>
      <c r="C419" s="168">
        <v>104331</v>
      </c>
      <c r="D419" s="171">
        <v>44026</v>
      </c>
      <c r="E419" s="172">
        <v>36.4</v>
      </c>
      <c r="F419" s="172">
        <v>-1.3015000000000001</v>
      </c>
      <c r="G419" s="172">
        <v>-1.3015000000000001</v>
      </c>
      <c r="H419" s="172">
        <v>-2.0188000000000001</v>
      </c>
      <c r="I419" s="172">
        <v>0.74729999999999996</v>
      </c>
      <c r="J419" s="172">
        <v>4.8085000000000004</v>
      </c>
      <c r="K419" s="172">
        <v>14.1424</v>
      </c>
      <c r="L419" s="172">
        <v>-9.8564000000000007</v>
      </c>
      <c r="M419" s="172">
        <v>-2.0188000000000001</v>
      </c>
      <c r="N419" s="172">
        <v>-2.5695999999999999</v>
      </c>
      <c r="O419" s="172">
        <v>1.0749</v>
      </c>
      <c r="P419" s="172">
        <v>5.7</v>
      </c>
      <c r="Q419" s="172">
        <v>9.8225999999999996</v>
      </c>
      <c r="R419" s="172">
        <v>-3.7502</v>
      </c>
    </row>
    <row r="420" spans="1:18" x14ac:dyDescent="0.3">
      <c r="A420" s="168" t="s">
        <v>368</v>
      </c>
      <c r="B420" s="168" t="s">
        <v>163</v>
      </c>
      <c r="C420" s="168">
        <v>119661</v>
      </c>
      <c r="D420" s="171">
        <v>44026</v>
      </c>
      <c r="E420" s="172">
        <v>39.090000000000003</v>
      </c>
      <c r="F420" s="172">
        <v>-1.2879</v>
      </c>
      <c r="G420" s="172">
        <v>-1.2628999999999999</v>
      </c>
      <c r="H420" s="172">
        <v>-2.0055000000000001</v>
      </c>
      <c r="I420" s="172">
        <v>0.7994</v>
      </c>
      <c r="J420" s="172">
        <v>4.8833000000000002</v>
      </c>
      <c r="K420" s="172">
        <v>14.3317</v>
      </c>
      <c r="L420" s="172">
        <v>-9.5557999999999996</v>
      </c>
      <c r="M420" s="172">
        <v>-1.5117</v>
      </c>
      <c r="N420" s="172">
        <v>-1.9072</v>
      </c>
      <c r="O420" s="172">
        <v>1.9662999999999999</v>
      </c>
      <c r="P420" s="172">
        <v>6.7336999999999998</v>
      </c>
      <c r="Q420" s="172">
        <v>13.077500000000001</v>
      </c>
      <c r="R420" s="172">
        <v>-3.0089999999999999</v>
      </c>
    </row>
    <row r="421" spans="1:18" x14ac:dyDescent="0.3">
      <c r="A421" s="168" t="s">
        <v>368</v>
      </c>
      <c r="B421" s="168" t="s">
        <v>403</v>
      </c>
      <c r="C421" s="168"/>
      <c r="D421" s="171">
        <v>44026</v>
      </c>
      <c r="E421" s="172">
        <v>29.72</v>
      </c>
      <c r="F421" s="172">
        <v>-1.2296</v>
      </c>
      <c r="G421" s="172">
        <v>-1.2296</v>
      </c>
      <c r="H421" s="172">
        <v>-1.9141999999999999</v>
      </c>
      <c r="I421" s="172">
        <v>0.81410000000000005</v>
      </c>
      <c r="J421" s="172">
        <v>4.8693999999999997</v>
      </c>
      <c r="K421" s="172">
        <v>14.219799999999999</v>
      </c>
      <c r="L421" s="172">
        <v>-9.0017999999999994</v>
      </c>
      <c r="M421" s="172">
        <v>-1.1639999999999999</v>
      </c>
      <c r="N421" s="172">
        <v>-1.3935</v>
      </c>
      <c r="O421" s="172">
        <v>1.86</v>
      </c>
      <c r="P421" s="172">
        <v>6.3871000000000002</v>
      </c>
      <c r="Q421" s="172">
        <v>9.3245000000000005</v>
      </c>
      <c r="R421" s="172">
        <v>-2.7355</v>
      </c>
    </row>
    <row r="422" spans="1:18" x14ac:dyDescent="0.3">
      <c r="A422" s="168" t="s">
        <v>368</v>
      </c>
      <c r="B422" s="168" t="s">
        <v>267</v>
      </c>
      <c r="C422" s="168">
        <v>107745</v>
      </c>
      <c r="D422" s="171">
        <v>44026</v>
      </c>
      <c r="E422" s="172">
        <v>29.72</v>
      </c>
      <c r="F422" s="172">
        <v>-1.2296</v>
      </c>
      <c r="G422" s="172">
        <v>-1.2296</v>
      </c>
      <c r="H422" s="172">
        <v>-1.9141999999999999</v>
      </c>
      <c r="I422" s="172">
        <v>0.81410000000000005</v>
      </c>
      <c r="J422" s="172">
        <v>4.8693999999999997</v>
      </c>
      <c r="K422" s="172">
        <v>14.219799999999999</v>
      </c>
      <c r="L422" s="172">
        <v>-9.0017999999999994</v>
      </c>
      <c r="M422" s="172">
        <v>-1.1639999999999999</v>
      </c>
      <c r="N422" s="172">
        <v>-1.3935</v>
      </c>
      <c r="O422" s="172">
        <v>1.86</v>
      </c>
      <c r="P422" s="172">
        <v>6.3871000000000002</v>
      </c>
      <c r="Q422" s="172">
        <v>9.3245000000000005</v>
      </c>
      <c r="R422" s="172">
        <v>-2.7355</v>
      </c>
    </row>
    <row r="423" spans="1:18" x14ac:dyDescent="0.3">
      <c r="A423" s="168" t="s">
        <v>368</v>
      </c>
      <c r="B423" s="168" t="s">
        <v>164</v>
      </c>
      <c r="C423" s="168">
        <v>119544</v>
      </c>
      <c r="D423" s="171">
        <v>44026</v>
      </c>
      <c r="E423" s="172">
        <v>31.85</v>
      </c>
      <c r="F423" s="172">
        <v>-1.2708999999999999</v>
      </c>
      <c r="G423" s="172">
        <v>-1.2403</v>
      </c>
      <c r="H423" s="172">
        <v>-1.9095</v>
      </c>
      <c r="I423" s="172">
        <v>0.79110000000000003</v>
      </c>
      <c r="J423" s="172">
        <v>4.9077999999999999</v>
      </c>
      <c r="K423" s="172">
        <v>14.486000000000001</v>
      </c>
      <c r="L423" s="172">
        <v>-8.6082999999999998</v>
      </c>
      <c r="M423" s="172">
        <v>-0.43759999999999999</v>
      </c>
      <c r="N423" s="172">
        <v>-0.43759999999999999</v>
      </c>
      <c r="O423" s="172">
        <v>2.9352</v>
      </c>
      <c r="P423" s="172">
        <v>7.4484000000000004</v>
      </c>
      <c r="Q423" s="172">
        <v>13.8651</v>
      </c>
      <c r="R423" s="172">
        <v>-1.7531000000000001</v>
      </c>
    </row>
    <row r="424" spans="1:18" x14ac:dyDescent="0.3">
      <c r="A424" s="168" t="s">
        <v>368</v>
      </c>
      <c r="B424" s="168" t="s">
        <v>165</v>
      </c>
      <c r="C424" s="168">
        <v>120503</v>
      </c>
      <c r="D424" s="171">
        <v>44026</v>
      </c>
      <c r="E424" s="172">
        <v>47.269399999999997</v>
      </c>
      <c r="F424" s="172">
        <v>-1.5682</v>
      </c>
      <c r="G424" s="172">
        <v>-2.2523</v>
      </c>
      <c r="H424" s="172">
        <v>-3.5461999999999998</v>
      </c>
      <c r="I424" s="172">
        <v>0.4879</v>
      </c>
      <c r="J424" s="172">
        <v>2.4470999999999998</v>
      </c>
      <c r="K424" s="172">
        <v>10.1959</v>
      </c>
      <c r="L424" s="172">
        <v>-12.647</v>
      </c>
      <c r="M424" s="172">
        <v>-6.1296999999999997</v>
      </c>
      <c r="N424" s="172">
        <v>-2.3275000000000001</v>
      </c>
      <c r="O424" s="172">
        <v>6.1589999999999998</v>
      </c>
      <c r="P424" s="172">
        <v>8.0169999999999995</v>
      </c>
      <c r="Q424" s="172">
        <v>16.537800000000001</v>
      </c>
      <c r="R424" s="172">
        <v>-9.8199999999999996E-2</v>
      </c>
    </row>
    <row r="425" spans="1:18" x14ac:dyDescent="0.3">
      <c r="A425" s="168" t="s">
        <v>368</v>
      </c>
      <c r="B425" s="168" t="s">
        <v>268</v>
      </c>
      <c r="C425" s="168">
        <v>112323</v>
      </c>
      <c r="D425" s="171">
        <v>44026</v>
      </c>
      <c r="E425" s="172">
        <v>43.557000000000002</v>
      </c>
      <c r="F425" s="172">
        <v>-1.5703</v>
      </c>
      <c r="G425" s="172">
        <v>-2.2610000000000001</v>
      </c>
      <c r="H425" s="172">
        <v>-3.5611000000000002</v>
      </c>
      <c r="I425" s="172">
        <v>0.45669999999999999</v>
      </c>
      <c r="J425" s="172">
        <v>2.3746</v>
      </c>
      <c r="K425" s="172">
        <v>9.9726999999999997</v>
      </c>
      <c r="L425" s="172">
        <v>-12.9864</v>
      </c>
      <c r="M425" s="172">
        <v>-6.6715999999999998</v>
      </c>
      <c r="N425" s="172">
        <v>-3.0977000000000001</v>
      </c>
      <c r="O425" s="172">
        <v>5.1547999999999998</v>
      </c>
      <c r="P425" s="172">
        <v>6.9303999999999997</v>
      </c>
      <c r="Q425" s="172">
        <v>14.9704</v>
      </c>
      <c r="R425" s="172">
        <v>-0.99339999999999995</v>
      </c>
    </row>
    <row r="426" spans="1:18" x14ac:dyDescent="0.3">
      <c r="A426" s="168" t="s">
        <v>368</v>
      </c>
      <c r="B426" s="168" t="s">
        <v>269</v>
      </c>
      <c r="C426" s="168">
        <v>134044</v>
      </c>
      <c r="D426" s="171">
        <v>44026</v>
      </c>
      <c r="E426" s="172">
        <v>40.01</v>
      </c>
      <c r="F426" s="172">
        <v>-1.2343</v>
      </c>
      <c r="G426" s="172">
        <v>-0.9163</v>
      </c>
      <c r="H426" s="172">
        <v>-0.94079999999999997</v>
      </c>
      <c r="I426" s="172">
        <v>3.2783000000000002</v>
      </c>
      <c r="J426" s="172">
        <v>6.2965</v>
      </c>
      <c r="K426" s="172">
        <v>15.2362</v>
      </c>
      <c r="L426" s="172">
        <v>-12.201000000000001</v>
      </c>
      <c r="M426" s="172">
        <v>-6.1459000000000001</v>
      </c>
      <c r="N426" s="172">
        <v>-7.4271000000000003</v>
      </c>
      <c r="O426" s="172">
        <v>-3.5666000000000002</v>
      </c>
      <c r="P426" s="172">
        <v>1.8011999999999999</v>
      </c>
      <c r="Q426" s="172">
        <v>0.53469999999999995</v>
      </c>
      <c r="R426" s="172">
        <v>-6.5476999999999999</v>
      </c>
    </row>
    <row r="427" spans="1:18" x14ac:dyDescent="0.3">
      <c r="A427" s="168" t="s">
        <v>368</v>
      </c>
      <c r="B427" s="168" t="s">
        <v>166</v>
      </c>
      <c r="C427" s="168">
        <v>134045</v>
      </c>
      <c r="D427" s="171">
        <v>44026</v>
      </c>
      <c r="E427" s="172">
        <v>43.34</v>
      </c>
      <c r="F427" s="172">
        <v>-1.2305999999999999</v>
      </c>
      <c r="G427" s="172">
        <v>-0.89180000000000004</v>
      </c>
      <c r="H427" s="172">
        <v>-0.91449999999999998</v>
      </c>
      <c r="I427" s="172">
        <v>3.3134999999999999</v>
      </c>
      <c r="J427" s="172">
        <v>6.3558000000000003</v>
      </c>
      <c r="K427" s="172">
        <v>15.4194</v>
      </c>
      <c r="L427" s="172">
        <v>-11.910600000000001</v>
      </c>
      <c r="M427" s="172">
        <v>-5.6596000000000002</v>
      </c>
      <c r="N427" s="172">
        <v>-6.7756999999999996</v>
      </c>
      <c r="O427" s="172">
        <v>-2.7464</v>
      </c>
      <c r="P427" s="172">
        <v>2.6671</v>
      </c>
      <c r="Q427" s="172">
        <v>1.4394</v>
      </c>
      <c r="R427" s="172">
        <v>-5.8217999999999996</v>
      </c>
    </row>
    <row r="428" spans="1:18" x14ac:dyDescent="0.3">
      <c r="A428" s="168" t="s">
        <v>368</v>
      </c>
      <c r="B428" s="168" t="s">
        <v>270</v>
      </c>
      <c r="C428" s="168">
        <v>113463</v>
      </c>
      <c r="D428" s="171">
        <v>44026</v>
      </c>
      <c r="E428" s="172">
        <v>37.776000000000003</v>
      </c>
      <c r="F428" s="172">
        <v>-1.4325000000000001</v>
      </c>
      <c r="G428" s="172">
        <v>-1.3398000000000001</v>
      </c>
      <c r="H428" s="172">
        <v>-2.1829000000000001</v>
      </c>
      <c r="I428" s="172">
        <v>1.4557</v>
      </c>
      <c r="J428" s="172">
        <v>4.782</v>
      </c>
      <c r="K428" s="172">
        <v>13.0815</v>
      </c>
      <c r="L428" s="172">
        <v>-10.4961</v>
      </c>
      <c r="M428" s="172">
        <v>-3.1657999999999999</v>
      </c>
      <c r="N428" s="172">
        <v>-1.5558000000000001</v>
      </c>
      <c r="O428" s="172">
        <v>1.42</v>
      </c>
      <c r="P428" s="172">
        <v>4.0479000000000003</v>
      </c>
      <c r="Q428" s="172">
        <v>9.5776000000000003</v>
      </c>
      <c r="R428" s="172">
        <v>1.4169</v>
      </c>
    </row>
    <row r="429" spans="1:18" x14ac:dyDescent="0.3">
      <c r="A429" s="168" t="s">
        <v>368</v>
      </c>
      <c r="B429" s="168" t="s">
        <v>167</v>
      </c>
      <c r="C429" s="168">
        <v>120147</v>
      </c>
      <c r="D429" s="171">
        <v>44026</v>
      </c>
      <c r="E429" s="172">
        <v>40.018000000000001</v>
      </c>
      <c r="F429" s="172">
        <v>-1.4311</v>
      </c>
      <c r="G429" s="172">
        <v>-1.329</v>
      </c>
      <c r="H429" s="172">
        <v>-2.1589</v>
      </c>
      <c r="I429" s="172">
        <v>1.5041</v>
      </c>
      <c r="J429" s="172">
        <v>4.8936999999999999</v>
      </c>
      <c r="K429" s="172">
        <v>13.404</v>
      </c>
      <c r="L429" s="172">
        <v>-9.9647000000000006</v>
      </c>
      <c r="M429" s="172">
        <v>-2.2997999999999998</v>
      </c>
      <c r="N429" s="172">
        <v>-0.371</v>
      </c>
      <c r="O429" s="172">
        <v>2.6059999999999999</v>
      </c>
      <c r="P429" s="172">
        <v>5.0937999999999999</v>
      </c>
      <c r="Q429" s="172">
        <v>12.005800000000001</v>
      </c>
      <c r="R429" s="172">
        <v>2.5935000000000001</v>
      </c>
    </row>
    <row r="430" spans="1:18" x14ac:dyDescent="0.3">
      <c r="A430" s="168" t="s">
        <v>368</v>
      </c>
      <c r="B430" s="168" t="s">
        <v>168</v>
      </c>
      <c r="C430" s="168">
        <v>141950</v>
      </c>
      <c r="D430" s="171">
        <v>44026</v>
      </c>
      <c r="E430" s="172">
        <v>8.99</v>
      </c>
      <c r="F430" s="172">
        <v>-0.66300000000000003</v>
      </c>
      <c r="G430" s="172">
        <v>-0.99119999999999997</v>
      </c>
      <c r="H430" s="172">
        <v>-0.443</v>
      </c>
      <c r="I430" s="172">
        <v>2.8603999999999998</v>
      </c>
      <c r="J430" s="172">
        <v>5.5164</v>
      </c>
      <c r="K430" s="172">
        <v>11.9552</v>
      </c>
      <c r="L430" s="172">
        <v>-4.6660000000000004</v>
      </c>
      <c r="M430" s="172">
        <v>4.7786</v>
      </c>
      <c r="N430" s="172">
        <v>7.7938000000000001</v>
      </c>
      <c r="O430" s="172"/>
      <c r="P430" s="172"/>
      <c r="Q430" s="172">
        <v>-4.3394000000000004</v>
      </c>
      <c r="R430" s="172">
        <v>-3.7193000000000001</v>
      </c>
    </row>
    <row r="431" spans="1:18" x14ac:dyDescent="0.3">
      <c r="A431" s="168" t="s">
        <v>368</v>
      </c>
      <c r="B431" s="168" t="s">
        <v>271</v>
      </c>
      <c r="C431" s="168">
        <v>141952</v>
      </c>
      <c r="D431" s="171">
        <v>44026</v>
      </c>
      <c r="E431" s="172">
        <v>8.82</v>
      </c>
      <c r="F431" s="172">
        <v>-0.67569999999999997</v>
      </c>
      <c r="G431" s="172">
        <v>-0.89890000000000003</v>
      </c>
      <c r="H431" s="172">
        <v>-0.45150000000000001</v>
      </c>
      <c r="I431" s="172">
        <v>2.9171999999999998</v>
      </c>
      <c r="J431" s="172">
        <v>5.5023999999999997</v>
      </c>
      <c r="K431" s="172">
        <v>11.787100000000001</v>
      </c>
      <c r="L431" s="172">
        <v>-4.9569000000000001</v>
      </c>
      <c r="M431" s="172">
        <v>4.1322000000000001</v>
      </c>
      <c r="N431" s="172">
        <v>7.0388000000000002</v>
      </c>
      <c r="O431" s="172"/>
      <c r="P431" s="172"/>
      <c r="Q431" s="172">
        <v>-5.0972999999999997</v>
      </c>
      <c r="R431" s="172">
        <v>-4.4348000000000001</v>
      </c>
    </row>
    <row r="432" spans="1:18" x14ac:dyDescent="0.3">
      <c r="A432" s="168" t="s">
        <v>368</v>
      </c>
      <c r="B432" s="168" t="s">
        <v>169</v>
      </c>
      <c r="C432" s="168">
        <v>144315</v>
      </c>
      <c r="D432" s="171">
        <v>44026</v>
      </c>
      <c r="E432" s="172">
        <v>10.85</v>
      </c>
      <c r="F432" s="172">
        <v>-0.64100000000000001</v>
      </c>
      <c r="G432" s="172">
        <v>-1.0036</v>
      </c>
      <c r="H432" s="172">
        <v>-0.64100000000000001</v>
      </c>
      <c r="I432" s="172">
        <v>3.0388999999999999</v>
      </c>
      <c r="J432" s="172">
        <v>5.3398000000000003</v>
      </c>
      <c r="K432" s="172">
        <v>11.740500000000001</v>
      </c>
      <c r="L432" s="172">
        <v>-8.8234999999999992</v>
      </c>
      <c r="M432" s="172">
        <v>-0.7319</v>
      </c>
      <c r="N432" s="172">
        <v>3.4318</v>
      </c>
      <c r="O432" s="172"/>
      <c r="P432" s="172"/>
      <c r="Q432" s="172">
        <v>4.8087</v>
      </c>
      <c r="R432" s="172"/>
    </row>
    <row r="433" spans="1:18" x14ac:dyDescent="0.3">
      <c r="A433" s="168" t="s">
        <v>368</v>
      </c>
      <c r="B433" s="168" t="s">
        <v>272</v>
      </c>
      <c r="C433" s="168">
        <v>144314</v>
      </c>
      <c r="D433" s="171">
        <v>44026</v>
      </c>
      <c r="E433" s="172">
        <v>10.64</v>
      </c>
      <c r="F433" s="172">
        <v>-0.65359999999999996</v>
      </c>
      <c r="G433" s="172">
        <v>-1.0233000000000001</v>
      </c>
      <c r="H433" s="172">
        <v>-0.65359999999999996</v>
      </c>
      <c r="I433" s="172">
        <v>2.9014000000000002</v>
      </c>
      <c r="J433" s="172">
        <v>5.2423000000000002</v>
      </c>
      <c r="K433" s="172">
        <v>11.413600000000001</v>
      </c>
      <c r="L433" s="172">
        <v>-9.2924000000000007</v>
      </c>
      <c r="M433" s="172">
        <v>-1.5726</v>
      </c>
      <c r="N433" s="172">
        <v>2.3077000000000001</v>
      </c>
      <c r="O433" s="172"/>
      <c r="P433" s="172"/>
      <c r="Q433" s="172">
        <v>3.6360000000000001</v>
      </c>
      <c r="R433" s="172"/>
    </row>
    <row r="434" spans="1:18" x14ac:dyDescent="0.3">
      <c r="A434" s="168" t="s">
        <v>368</v>
      </c>
      <c r="B434" s="168" t="s">
        <v>170</v>
      </c>
      <c r="C434" s="168">
        <v>119351</v>
      </c>
      <c r="D434" s="171">
        <v>44026</v>
      </c>
      <c r="E434" s="172">
        <v>58.63</v>
      </c>
      <c r="F434" s="172">
        <v>-0.96279999999999999</v>
      </c>
      <c r="G434" s="172">
        <v>-0.99629999999999996</v>
      </c>
      <c r="H434" s="172">
        <v>-0.64400000000000002</v>
      </c>
      <c r="I434" s="172">
        <v>3.2037</v>
      </c>
      <c r="J434" s="172">
        <v>5.8685</v>
      </c>
      <c r="K434" s="172">
        <v>11.485099999999999</v>
      </c>
      <c r="L434" s="172">
        <v>-5.0065</v>
      </c>
      <c r="M434" s="172">
        <v>3.5133999999999999</v>
      </c>
      <c r="N434" s="172">
        <v>7.8352000000000004</v>
      </c>
      <c r="O434" s="172">
        <v>4.9862000000000002</v>
      </c>
      <c r="P434" s="172">
        <v>7.7987000000000002</v>
      </c>
      <c r="Q434" s="172">
        <v>12.9732</v>
      </c>
      <c r="R434" s="172">
        <v>-0.2288</v>
      </c>
    </row>
    <row r="435" spans="1:18" x14ac:dyDescent="0.3">
      <c r="A435" s="168" t="s">
        <v>368</v>
      </c>
      <c r="B435" s="168" t="s">
        <v>273</v>
      </c>
      <c r="C435" s="168">
        <v>111710</v>
      </c>
      <c r="D435" s="171">
        <v>44026</v>
      </c>
      <c r="E435" s="172">
        <v>53.19</v>
      </c>
      <c r="F435" s="172">
        <v>-0.94969999999999999</v>
      </c>
      <c r="G435" s="172">
        <v>-1.0049999999999999</v>
      </c>
      <c r="H435" s="172">
        <v>-0.65369999999999995</v>
      </c>
      <c r="I435" s="172">
        <v>3.1814</v>
      </c>
      <c r="J435" s="172">
        <v>5.7876000000000003</v>
      </c>
      <c r="K435" s="172">
        <v>11.2064</v>
      </c>
      <c r="L435" s="172">
        <v>-5.4904000000000002</v>
      </c>
      <c r="M435" s="172">
        <v>2.6636000000000002</v>
      </c>
      <c r="N435" s="172">
        <v>6.6573000000000002</v>
      </c>
      <c r="O435" s="172">
        <v>3.7381000000000002</v>
      </c>
      <c r="P435" s="172">
        <v>6.3846999999999996</v>
      </c>
      <c r="Q435" s="172">
        <v>15.805899999999999</v>
      </c>
      <c r="R435" s="172">
        <v>-1.3682000000000001</v>
      </c>
    </row>
    <row r="436" spans="1:18" x14ac:dyDescent="0.3">
      <c r="A436" s="168" t="s">
        <v>368</v>
      </c>
      <c r="B436" s="168" t="s">
        <v>410</v>
      </c>
      <c r="C436" s="168">
        <v>111709</v>
      </c>
      <c r="D436" s="171">
        <v>44026</v>
      </c>
      <c r="E436" s="172">
        <v>56.63</v>
      </c>
      <c r="F436" s="172">
        <v>-0.96189999999999998</v>
      </c>
      <c r="G436" s="172">
        <v>-0.99650000000000005</v>
      </c>
      <c r="H436" s="172">
        <v>-0.64910000000000001</v>
      </c>
      <c r="I436" s="172">
        <v>3.1888000000000001</v>
      </c>
      <c r="J436" s="172">
        <v>5.8307000000000002</v>
      </c>
      <c r="K436" s="172">
        <v>11.344900000000001</v>
      </c>
      <c r="L436" s="172">
        <v>-5.2058999999999997</v>
      </c>
      <c r="M436" s="172">
        <v>3.17</v>
      </c>
      <c r="N436" s="172">
        <v>7.3555000000000001</v>
      </c>
      <c r="O436" s="172">
        <v>4.5201000000000002</v>
      </c>
      <c r="P436" s="172">
        <v>7.1711</v>
      </c>
      <c r="Q436" s="172">
        <v>16.444800000000001</v>
      </c>
      <c r="R436" s="172">
        <v>-0.65390000000000004</v>
      </c>
    </row>
    <row r="437" spans="1:18" x14ac:dyDescent="0.3">
      <c r="A437" s="168" t="s">
        <v>368</v>
      </c>
      <c r="B437" s="168" t="s">
        <v>171</v>
      </c>
      <c r="C437" s="168">
        <v>118285</v>
      </c>
      <c r="D437" s="171">
        <v>44026</v>
      </c>
      <c r="E437" s="172">
        <v>68</v>
      </c>
      <c r="F437" s="172">
        <v>-1.0477000000000001</v>
      </c>
      <c r="G437" s="172">
        <v>-0.78790000000000004</v>
      </c>
      <c r="H437" s="172">
        <v>-0.99009999999999998</v>
      </c>
      <c r="I437" s="172">
        <v>2.7035</v>
      </c>
      <c r="J437" s="172">
        <v>5.8860000000000001</v>
      </c>
      <c r="K437" s="172">
        <v>12.452500000000001</v>
      </c>
      <c r="L437" s="172">
        <v>-6.4649000000000001</v>
      </c>
      <c r="M437" s="172">
        <v>0.51739999999999997</v>
      </c>
      <c r="N437" s="172">
        <v>0.10299999999999999</v>
      </c>
      <c r="O437" s="172">
        <v>6.2080000000000002</v>
      </c>
      <c r="P437" s="172">
        <v>7.2510000000000003</v>
      </c>
      <c r="Q437" s="172">
        <v>11.5328</v>
      </c>
      <c r="R437" s="172">
        <v>3.4161999999999999</v>
      </c>
    </row>
    <row r="438" spans="1:18" x14ac:dyDescent="0.3">
      <c r="A438" s="168" t="s">
        <v>368</v>
      </c>
      <c r="B438" s="168" t="s">
        <v>274</v>
      </c>
      <c r="C438" s="168">
        <v>111722</v>
      </c>
      <c r="D438" s="171">
        <v>44026</v>
      </c>
      <c r="E438" s="172">
        <v>64.680000000000007</v>
      </c>
      <c r="F438" s="172">
        <v>-1.0555000000000001</v>
      </c>
      <c r="G438" s="172">
        <v>-0.79749999999999999</v>
      </c>
      <c r="H438" s="172">
        <v>-1.0101</v>
      </c>
      <c r="I438" s="172">
        <v>2.6667000000000001</v>
      </c>
      <c r="J438" s="172">
        <v>5.79</v>
      </c>
      <c r="K438" s="172">
        <v>12.1554</v>
      </c>
      <c r="L438" s="172">
        <v>-6.9218999999999999</v>
      </c>
      <c r="M438" s="172">
        <v>-0.2006</v>
      </c>
      <c r="N438" s="172">
        <v>-0.90390000000000004</v>
      </c>
      <c r="O438" s="172">
        <v>5.2676999999999996</v>
      </c>
      <c r="P438" s="172">
        <v>6.4111000000000002</v>
      </c>
      <c r="Q438" s="172">
        <v>17.2834</v>
      </c>
      <c r="R438" s="172">
        <v>2.4792999999999998</v>
      </c>
    </row>
    <row r="439" spans="1:18" x14ac:dyDescent="0.3">
      <c r="A439" s="168" t="s">
        <v>368</v>
      </c>
      <c r="B439" s="168" t="s">
        <v>172</v>
      </c>
      <c r="C439" s="168">
        <v>119242</v>
      </c>
      <c r="D439" s="171">
        <v>44026</v>
      </c>
      <c r="E439" s="172">
        <v>48.491</v>
      </c>
      <c r="F439" s="172">
        <v>-1.2544</v>
      </c>
      <c r="G439" s="172">
        <v>-1.0851999999999999</v>
      </c>
      <c r="H439" s="172">
        <v>-1.4371</v>
      </c>
      <c r="I439" s="172">
        <v>2.4249000000000001</v>
      </c>
      <c r="J439" s="172">
        <v>6.2489999999999997</v>
      </c>
      <c r="K439" s="172">
        <v>16.9529</v>
      </c>
      <c r="L439" s="172">
        <v>-12.5989</v>
      </c>
      <c r="M439" s="172">
        <v>-5.3224999999999998</v>
      </c>
      <c r="N439" s="172">
        <v>-4.0199999999999996</v>
      </c>
      <c r="O439" s="172">
        <v>2.5535999999999999</v>
      </c>
      <c r="P439" s="172">
        <v>7.8853999999999997</v>
      </c>
      <c r="Q439" s="172">
        <v>13.2873</v>
      </c>
      <c r="R439" s="172">
        <v>1.5404</v>
      </c>
    </row>
    <row r="440" spans="1:18" x14ac:dyDescent="0.3">
      <c r="A440" s="168" t="s">
        <v>368</v>
      </c>
      <c r="B440" s="168" t="s">
        <v>275</v>
      </c>
      <c r="C440" s="168">
        <v>104772</v>
      </c>
      <c r="D440" s="171">
        <v>44026</v>
      </c>
      <c r="E440" s="172">
        <v>45.771999999999998</v>
      </c>
      <c r="F440" s="172">
        <v>-1.2577</v>
      </c>
      <c r="G440" s="172">
        <v>-1.0954999999999999</v>
      </c>
      <c r="H440" s="172">
        <v>-1.4554</v>
      </c>
      <c r="I440" s="172">
        <v>2.3868</v>
      </c>
      <c r="J440" s="172">
        <v>6.1600999999999999</v>
      </c>
      <c r="K440" s="172">
        <v>16.667100000000001</v>
      </c>
      <c r="L440" s="172">
        <v>-13.005800000000001</v>
      </c>
      <c r="M440" s="172">
        <v>-6.0007000000000001</v>
      </c>
      <c r="N440" s="172">
        <v>-4.9505999999999997</v>
      </c>
      <c r="O440" s="172">
        <v>1.5184</v>
      </c>
      <c r="P440" s="172">
        <v>6.8613999999999997</v>
      </c>
      <c r="Q440" s="172">
        <v>11.930400000000001</v>
      </c>
      <c r="R440" s="172">
        <v>0.55249999999999999</v>
      </c>
    </row>
    <row r="441" spans="1:18" x14ac:dyDescent="0.3">
      <c r="A441" s="168" t="s">
        <v>368</v>
      </c>
      <c r="B441" s="168" t="s">
        <v>173</v>
      </c>
      <c r="C441" s="168">
        <v>118620</v>
      </c>
      <c r="D441" s="171">
        <v>44026</v>
      </c>
      <c r="E441" s="172">
        <v>45.85</v>
      </c>
      <c r="F441" s="172">
        <v>-1.3977999999999999</v>
      </c>
      <c r="G441" s="172">
        <v>-1.2705</v>
      </c>
      <c r="H441" s="172">
        <v>-1.2492000000000001</v>
      </c>
      <c r="I441" s="172">
        <v>2.8256999999999999</v>
      </c>
      <c r="J441" s="172">
        <v>6.0115999999999996</v>
      </c>
      <c r="K441" s="172">
        <v>14.596399999999999</v>
      </c>
      <c r="L441" s="172">
        <v>-13.4579</v>
      </c>
      <c r="M441" s="172">
        <v>-6.8845999999999998</v>
      </c>
      <c r="N441" s="172">
        <v>-6.8278999999999996</v>
      </c>
      <c r="O441" s="172">
        <v>0.34370000000000001</v>
      </c>
      <c r="P441" s="172">
        <v>3.8721000000000001</v>
      </c>
      <c r="Q441" s="172">
        <v>10.446899999999999</v>
      </c>
      <c r="R441" s="172">
        <v>-3.2391999999999999</v>
      </c>
    </row>
    <row r="442" spans="1:18" x14ac:dyDescent="0.3">
      <c r="A442" s="168" t="s">
        <v>368</v>
      </c>
      <c r="B442" s="168" t="s">
        <v>276</v>
      </c>
      <c r="C442" s="168">
        <v>111638</v>
      </c>
      <c r="D442" s="171">
        <v>44026</v>
      </c>
      <c r="E442" s="172">
        <v>42.17</v>
      </c>
      <c r="F442" s="172">
        <v>-1.3797999999999999</v>
      </c>
      <c r="G442" s="172">
        <v>-1.2643</v>
      </c>
      <c r="H442" s="172">
        <v>-1.2643</v>
      </c>
      <c r="I442" s="172">
        <v>2.7534000000000001</v>
      </c>
      <c r="J442" s="172">
        <v>5.875</v>
      </c>
      <c r="K442" s="172">
        <v>14.096299999999999</v>
      </c>
      <c r="L442" s="172">
        <v>-14.2014</v>
      </c>
      <c r="M442" s="172">
        <v>-8.0862999999999996</v>
      </c>
      <c r="N442" s="172">
        <v>-8.4255999999999993</v>
      </c>
      <c r="O442" s="172">
        <v>-1.2175</v>
      </c>
      <c r="P442" s="172">
        <v>2.6031</v>
      </c>
      <c r="Q442" s="172">
        <v>13.2753</v>
      </c>
      <c r="R442" s="172">
        <v>-4.8691000000000004</v>
      </c>
    </row>
    <row r="443" spans="1:18" x14ac:dyDescent="0.3">
      <c r="A443" s="168" t="s">
        <v>368</v>
      </c>
      <c r="B443" s="168" t="s">
        <v>174</v>
      </c>
      <c r="C443" s="168">
        <v>135654</v>
      </c>
      <c r="D443" s="171">
        <v>44026</v>
      </c>
      <c r="E443" s="172">
        <v>13.8545</v>
      </c>
      <c r="F443" s="172">
        <v>-1.6294999999999999</v>
      </c>
      <c r="G443" s="172">
        <v>-1.6735</v>
      </c>
      <c r="H443" s="172">
        <v>-1.647</v>
      </c>
      <c r="I443" s="172">
        <v>1.0879000000000001</v>
      </c>
      <c r="J443" s="172">
        <v>4.1355000000000004</v>
      </c>
      <c r="K443" s="172">
        <v>17.630299999999998</v>
      </c>
      <c r="L443" s="172">
        <v>-14.4895</v>
      </c>
      <c r="M443" s="172">
        <v>-7.7798999999999996</v>
      </c>
      <c r="N443" s="172">
        <v>-8.3170000000000002</v>
      </c>
      <c r="O443" s="172">
        <v>0.30570000000000003</v>
      </c>
      <c r="P443" s="172"/>
      <c r="Q443" s="172">
        <v>7.4410999999999996</v>
      </c>
      <c r="R443" s="172">
        <v>-2.2021000000000002</v>
      </c>
    </row>
    <row r="444" spans="1:18" x14ac:dyDescent="0.3">
      <c r="A444" s="168" t="s">
        <v>368</v>
      </c>
      <c r="B444" s="168" t="s">
        <v>277</v>
      </c>
      <c r="C444" s="168">
        <v>135655</v>
      </c>
      <c r="D444" s="171">
        <v>44026</v>
      </c>
      <c r="E444" s="172">
        <v>12.8668</v>
      </c>
      <c r="F444" s="172">
        <v>-1.6345000000000001</v>
      </c>
      <c r="G444" s="172">
        <v>-1.6923999999999999</v>
      </c>
      <c r="H444" s="172">
        <v>-1.6802999999999999</v>
      </c>
      <c r="I444" s="172">
        <v>1.0199</v>
      </c>
      <c r="J444" s="172">
        <v>3.9775</v>
      </c>
      <c r="K444" s="172">
        <v>17.160499999999999</v>
      </c>
      <c r="L444" s="172">
        <v>-15.135</v>
      </c>
      <c r="M444" s="172">
        <v>-8.7913999999999994</v>
      </c>
      <c r="N444" s="172">
        <v>-9.6972000000000005</v>
      </c>
      <c r="O444" s="172">
        <v>-1.3198000000000001</v>
      </c>
      <c r="P444" s="172"/>
      <c r="Q444" s="172">
        <v>5.7058999999999997</v>
      </c>
      <c r="R444" s="172">
        <v>-3.8357000000000001</v>
      </c>
    </row>
    <row r="445" spans="1:18" x14ac:dyDescent="0.3">
      <c r="A445" s="168" t="s">
        <v>368</v>
      </c>
      <c r="B445" s="168" t="s">
        <v>278</v>
      </c>
      <c r="C445" s="168">
        <v>100526</v>
      </c>
      <c r="D445" s="171">
        <v>44026</v>
      </c>
      <c r="E445" s="172">
        <v>471.7672</v>
      </c>
      <c r="F445" s="172">
        <v>-1.5705</v>
      </c>
      <c r="G445" s="172">
        <v>-1.5228999999999999</v>
      </c>
      <c r="H445" s="172">
        <v>-2.3405999999999998</v>
      </c>
      <c r="I445" s="172">
        <v>1.3203</v>
      </c>
      <c r="J445" s="172">
        <v>3.3986000000000001</v>
      </c>
      <c r="K445" s="172">
        <v>13.0054</v>
      </c>
      <c r="L445" s="172">
        <v>-19.6157</v>
      </c>
      <c r="M445" s="172">
        <v>-14.2256</v>
      </c>
      <c r="N445" s="172">
        <v>-16.233000000000001</v>
      </c>
      <c r="O445" s="172">
        <v>-3.1850999999999998</v>
      </c>
      <c r="P445" s="172">
        <v>1.6947000000000001</v>
      </c>
      <c r="Q445" s="172">
        <v>19.857399999999998</v>
      </c>
      <c r="R445" s="172">
        <v>-7.8768000000000002</v>
      </c>
    </row>
    <row r="446" spans="1:18" x14ac:dyDescent="0.3">
      <c r="A446" s="168" t="s">
        <v>368</v>
      </c>
      <c r="B446" s="168" t="s">
        <v>175</v>
      </c>
      <c r="C446" s="168">
        <v>118540</v>
      </c>
      <c r="D446" s="171">
        <v>44026</v>
      </c>
      <c r="E446" s="172">
        <v>504.56319999999999</v>
      </c>
      <c r="F446" s="172">
        <v>-1.5681</v>
      </c>
      <c r="G446" s="172">
        <v>-1.5122</v>
      </c>
      <c r="H446" s="172">
        <v>-2.3220000000000001</v>
      </c>
      <c r="I446" s="172">
        <v>1.3573</v>
      </c>
      <c r="J446" s="172">
        <v>3.4842</v>
      </c>
      <c r="K446" s="172">
        <v>13.277900000000001</v>
      </c>
      <c r="L446" s="172">
        <v>-19.230599999999999</v>
      </c>
      <c r="M446" s="172">
        <v>-13.588200000000001</v>
      </c>
      <c r="N446" s="172">
        <v>-15.400600000000001</v>
      </c>
      <c r="O446" s="172">
        <v>-2.2301000000000002</v>
      </c>
      <c r="P446" s="172">
        <v>2.6999</v>
      </c>
      <c r="Q446" s="172">
        <v>10.2014</v>
      </c>
      <c r="R446" s="172">
        <v>-6.9805000000000001</v>
      </c>
    </row>
    <row r="447" spans="1:18" x14ac:dyDescent="0.3">
      <c r="A447" s="168" t="s">
        <v>368</v>
      </c>
      <c r="B447" s="168" t="s">
        <v>279</v>
      </c>
      <c r="C447" s="168">
        <v>100998</v>
      </c>
      <c r="D447" s="171">
        <v>44026</v>
      </c>
      <c r="E447" s="172">
        <v>315.89100000000002</v>
      </c>
      <c r="F447" s="172">
        <v>-1.5896999999999999</v>
      </c>
      <c r="G447" s="172">
        <v>-1.6523000000000001</v>
      </c>
      <c r="H447" s="172">
        <v>-1.629</v>
      </c>
      <c r="I447" s="172">
        <v>2.3304</v>
      </c>
      <c r="J447" s="172">
        <v>5.9305000000000003</v>
      </c>
      <c r="K447" s="172">
        <v>17.7011</v>
      </c>
      <c r="L447" s="172">
        <v>-17.157299999999999</v>
      </c>
      <c r="M447" s="172">
        <v>-9.5669000000000004</v>
      </c>
      <c r="N447" s="172">
        <v>-13.0771</v>
      </c>
      <c r="O447" s="172">
        <v>-0.56110000000000004</v>
      </c>
      <c r="P447" s="172">
        <v>5.9397000000000002</v>
      </c>
      <c r="Q447" s="172">
        <v>19.325199999999999</v>
      </c>
      <c r="R447" s="172">
        <v>-3.3412000000000002</v>
      </c>
    </row>
    <row r="448" spans="1:18" x14ac:dyDescent="0.3">
      <c r="A448" s="168" t="s">
        <v>368</v>
      </c>
      <c r="B448" s="168" t="s">
        <v>176</v>
      </c>
      <c r="C448" s="168">
        <v>118929</v>
      </c>
      <c r="D448" s="171">
        <v>44026</v>
      </c>
      <c r="E448" s="172">
        <v>329.78300000000002</v>
      </c>
      <c r="F448" s="172">
        <v>-1.5882000000000001</v>
      </c>
      <c r="G448" s="172">
        <v>-1.6469</v>
      </c>
      <c r="H448" s="172">
        <v>-1.6193</v>
      </c>
      <c r="I448" s="172">
        <v>2.3502999999999998</v>
      </c>
      <c r="J448" s="172">
        <v>5.9767999999999999</v>
      </c>
      <c r="K448" s="172">
        <v>17.849900000000002</v>
      </c>
      <c r="L448" s="172">
        <v>-16.950700000000001</v>
      </c>
      <c r="M448" s="172">
        <v>-9.2277000000000005</v>
      </c>
      <c r="N448" s="172">
        <v>-12.6386</v>
      </c>
      <c r="O448" s="172">
        <v>7.7999999999999996E-3</v>
      </c>
      <c r="P448" s="172">
        <v>6.5795000000000003</v>
      </c>
      <c r="Q448" s="172">
        <v>11.333</v>
      </c>
      <c r="R448" s="172">
        <v>-2.8553999999999999</v>
      </c>
    </row>
    <row r="449" spans="1:18" x14ac:dyDescent="0.3">
      <c r="A449" s="168" t="s">
        <v>368</v>
      </c>
      <c r="B449" s="168" t="s">
        <v>280</v>
      </c>
      <c r="C449" s="168">
        <v>101979</v>
      </c>
      <c r="D449" s="171">
        <v>44026</v>
      </c>
      <c r="E449" s="172">
        <v>1405.31248626356</v>
      </c>
      <c r="F449" s="172">
        <v>-1.6029</v>
      </c>
      <c r="G449" s="172">
        <v>-1.4710000000000001</v>
      </c>
      <c r="H449" s="172">
        <v>-1.7565999999999999</v>
      </c>
      <c r="I449" s="172">
        <v>1.3738999999999999</v>
      </c>
      <c r="J449" s="172">
        <v>4.1631999999999998</v>
      </c>
      <c r="K449" s="172">
        <v>14.1426</v>
      </c>
      <c r="L449" s="172">
        <v>-18.361699999999999</v>
      </c>
      <c r="M449" s="172">
        <v>-11.961600000000001</v>
      </c>
      <c r="N449" s="172">
        <v>-16.409800000000001</v>
      </c>
      <c r="O449" s="172">
        <v>-5.0868000000000002</v>
      </c>
      <c r="P449" s="172">
        <v>1.6704000000000001</v>
      </c>
      <c r="Q449" s="172">
        <v>22.566199999999998</v>
      </c>
      <c r="R449" s="172">
        <v>-6.9953000000000003</v>
      </c>
    </row>
    <row r="450" spans="1:18" x14ac:dyDescent="0.3">
      <c r="A450" s="168" t="s">
        <v>368</v>
      </c>
      <c r="B450" s="168" t="s">
        <v>177</v>
      </c>
      <c r="C450" s="168">
        <v>119060</v>
      </c>
      <c r="D450" s="171">
        <v>44026</v>
      </c>
      <c r="E450" s="172">
        <v>451.18599999999998</v>
      </c>
      <c r="F450" s="172">
        <v>-1.6008</v>
      </c>
      <c r="G450" s="172">
        <v>-1.4642999999999999</v>
      </c>
      <c r="H450" s="172">
        <v>-1.7445999999999999</v>
      </c>
      <c r="I450" s="172">
        <v>1.399</v>
      </c>
      <c r="J450" s="172">
        <v>4.2225999999999999</v>
      </c>
      <c r="K450" s="172">
        <v>14.301299999999999</v>
      </c>
      <c r="L450" s="172">
        <v>-18.139299999999999</v>
      </c>
      <c r="M450" s="172">
        <v>-11.5921</v>
      </c>
      <c r="N450" s="172">
        <v>-15.934699999999999</v>
      </c>
      <c r="O450" s="172">
        <v>-4.4638999999999998</v>
      </c>
      <c r="P450" s="172">
        <v>2.3313000000000001</v>
      </c>
      <c r="Q450" s="172">
        <v>8.4956999999999994</v>
      </c>
      <c r="R450" s="172">
        <v>-6.4372999999999996</v>
      </c>
    </row>
    <row r="451" spans="1:18" x14ac:dyDescent="0.3">
      <c r="A451" s="168" t="s">
        <v>368</v>
      </c>
      <c r="B451" s="168" t="s">
        <v>281</v>
      </c>
      <c r="C451" s="168">
        <v>104707</v>
      </c>
      <c r="D451" s="171">
        <v>44026</v>
      </c>
      <c r="E451" s="172">
        <v>32.902299999999997</v>
      </c>
      <c r="F451" s="172">
        <v>-1.4585999999999999</v>
      </c>
      <c r="G451" s="172">
        <v>-1.327</v>
      </c>
      <c r="H451" s="172">
        <v>-1.6884999999999999</v>
      </c>
      <c r="I451" s="172">
        <v>2.2198000000000002</v>
      </c>
      <c r="J451" s="172">
        <v>6.4076000000000004</v>
      </c>
      <c r="K451" s="172">
        <v>13.3604</v>
      </c>
      <c r="L451" s="172">
        <v>-15.3673</v>
      </c>
      <c r="M451" s="172">
        <v>-7.3724999999999996</v>
      </c>
      <c r="N451" s="172">
        <v>-9.6240000000000006</v>
      </c>
      <c r="O451" s="172">
        <v>-3.1756000000000002</v>
      </c>
      <c r="P451" s="172">
        <v>3.8422999999999998</v>
      </c>
      <c r="Q451" s="172">
        <v>9.2003000000000004</v>
      </c>
      <c r="R451" s="172">
        <v>-4.4051999999999998</v>
      </c>
    </row>
    <row r="452" spans="1:18" x14ac:dyDescent="0.3">
      <c r="A452" s="168" t="s">
        <v>368</v>
      </c>
      <c r="B452" s="168" t="s">
        <v>178</v>
      </c>
      <c r="C452" s="168">
        <v>120079</v>
      </c>
      <c r="D452" s="171">
        <v>44026</v>
      </c>
      <c r="E452" s="172">
        <v>34.973399999999998</v>
      </c>
      <c r="F452" s="172">
        <v>-1.4551000000000001</v>
      </c>
      <c r="G452" s="172">
        <v>-1.3134999999999999</v>
      </c>
      <c r="H452" s="172">
        <v>-1.6651</v>
      </c>
      <c r="I452" s="172">
        <v>2.2686000000000002</v>
      </c>
      <c r="J452" s="172">
        <v>6.5242000000000004</v>
      </c>
      <c r="K452" s="172">
        <v>13.717599999999999</v>
      </c>
      <c r="L452" s="172">
        <v>-14.8284</v>
      </c>
      <c r="M452" s="172">
        <v>-6.4797000000000002</v>
      </c>
      <c r="N452" s="172">
        <v>-8.4488000000000003</v>
      </c>
      <c r="O452" s="172">
        <v>-2.2675000000000001</v>
      </c>
      <c r="P452" s="172">
        <v>4.7206999999999999</v>
      </c>
      <c r="Q452" s="172">
        <v>10.078900000000001</v>
      </c>
      <c r="R452" s="172">
        <v>-3.4013</v>
      </c>
    </row>
    <row r="453" spans="1:18" x14ac:dyDescent="0.3">
      <c r="A453" s="168" t="s">
        <v>368</v>
      </c>
      <c r="B453" s="168" t="s">
        <v>282</v>
      </c>
      <c r="C453" s="168">
        <v>100354</v>
      </c>
      <c r="D453" s="171">
        <v>44026</v>
      </c>
      <c r="E453" s="172">
        <v>339.44</v>
      </c>
      <c r="F453" s="172">
        <v>-1.5117</v>
      </c>
      <c r="G453" s="172">
        <v>-1.3284</v>
      </c>
      <c r="H453" s="172">
        <v>-1.2624</v>
      </c>
      <c r="I453" s="172">
        <v>1.7171000000000001</v>
      </c>
      <c r="J453" s="172">
        <v>4.2698</v>
      </c>
      <c r="K453" s="172">
        <v>14.9475</v>
      </c>
      <c r="L453" s="172">
        <v>-15.226900000000001</v>
      </c>
      <c r="M453" s="172">
        <v>-5.8183999999999996</v>
      </c>
      <c r="N453" s="172">
        <v>-10.1226</v>
      </c>
      <c r="O453" s="172">
        <v>1.1072</v>
      </c>
      <c r="P453" s="172">
        <v>4.6345999999999998</v>
      </c>
      <c r="Q453" s="172">
        <v>18.353200000000001</v>
      </c>
      <c r="R453" s="172">
        <v>-2.6494</v>
      </c>
    </row>
    <row r="454" spans="1:18" x14ac:dyDescent="0.3">
      <c r="A454" s="168" t="s">
        <v>368</v>
      </c>
      <c r="B454" s="168" t="s">
        <v>179</v>
      </c>
      <c r="C454" s="168">
        <v>120592</v>
      </c>
      <c r="D454" s="171">
        <v>44026</v>
      </c>
      <c r="E454" s="172">
        <v>364.37</v>
      </c>
      <c r="F454" s="172">
        <v>-1.5083</v>
      </c>
      <c r="G454" s="172">
        <v>-1.3189</v>
      </c>
      <c r="H454" s="172">
        <v>-1.2466999999999999</v>
      </c>
      <c r="I454" s="172">
        <v>1.7508999999999999</v>
      </c>
      <c r="J454" s="172">
        <v>4.3472</v>
      </c>
      <c r="K454" s="172">
        <v>15.183</v>
      </c>
      <c r="L454" s="172">
        <v>-15.025700000000001</v>
      </c>
      <c r="M454" s="172">
        <v>-5.3855000000000004</v>
      </c>
      <c r="N454" s="172">
        <v>-9.4979999999999993</v>
      </c>
      <c r="O454" s="172">
        <v>2.0154000000000001</v>
      </c>
      <c r="P454" s="172">
        <v>5.7176</v>
      </c>
      <c r="Q454" s="172">
        <v>11.626099999999999</v>
      </c>
      <c r="R454" s="172">
        <v>-1.8947000000000001</v>
      </c>
    </row>
    <row r="455" spans="1:18" x14ac:dyDescent="0.3">
      <c r="A455" s="168" t="s">
        <v>368</v>
      </c>
      <c r="B455" s="168" t="s">
        <v>283</v>
      </c>
      <c r="C455" s="168">
        <v>142136</v>
      </c>
      <c r="D455" s="171">
        <v>44026</v>
      </c>
      <c r="E455" s="172">
        <v>9.23</v>
      </c>
      <c r="F455" s="172">
        <v>-1.8085</v>
      </c>
      <c r="G455" s="172">
        <v>-2.2246000000000001</v>
      </c>
      <c r="H455" s="172">
        <v>-3.6534</v>
      </c>
      <c r="I455" s="172">
        <v>1.2060999999999999</v>
      </c>
      <c r="J455" s="172">
        <v>4.6485000000000003</v>
      </c>
      <c r="K455" s="172">
        <v>17.280799999999999</v>
      </c>
      <c r="L455" s="172">
        <v>-21.5136</v>
      </c>
      <c r="M455" s="172">
        <v>-13.738300000000001</v>
      </c>
      <c r="N455" s="172">
        <v>-13.9795</v>
      </c>
      <c r="O455" s="172"/>
      <c r="P455" s="172"/>
      <c r="Q455" s="172">
        <v>-3.4058000000000002</v>
      </c>
      <c r="R455" s="172">
        <v>-6.6680999999999999</v>
      </c>
    </row>
    <row r="456" spans="1:18" x14ac:dyDescent="0.3">
      <c r="A456" s="168" t="s">
        <v>368</v>
      </c>
      <c r="B456" s="168" t="s">
        <v>180</v>
      </c>
      <c r="C456" s="168">
        <v>142134</v>
      </c>
      <c r="D456" s="171">
        <v>44026</v>
      </c>
      <c r="E456" s="172">
        <v>9.44</v>
      </c>
      <c r="F456" s="172">
        <v>-1.7689999999999999</v>
      </c>
      <c r="G456" s="172">
        <v>-2.2774000000000001</v>
      </c>
      <c r="H456" s="172">
        <v>-3.6735000000000002</v>
      </c>
      <c r="I456" s="172">
        <v>1.179</v>
      </c>
      <c r="J456" s="172">
        <v>4.6562999999999999</v>
      </c>
      <c r="K456" s="172">
        <v>17.4129</v>
      </c>
      <c r="L456" s="172">
        <v>-21.333300000000001</v>
      </c>
      <c r="M456" s="172">
        <v>-13.394500000000001</v>
      </c>
      <c r="N456" s="172">
        <v>-13.632199999999999</v>
      </c>
      <c r="O456" s="172"/>
      <c r="P456" s="172"/>
      <c r="Q456" s="172">
        <v>-2.4615</v>
      </c>
      <c r="R456" s="172">
        <v>-5.8365</v>
      </c>
    </row>
    <row r="457" spans="1:18" x14ac:dyDescent="0.3">
      <c r="A457" s="168" t="s">
        <v>368</v>
      </c>
      <c r="B457" s="168" t="s">
        <v>181</v>
      </c>
      <c r="C457" s="168">
        <v>123637</v>
      </c>
      <c r="D457" s="171">
        <v>44026</v>
      </c>
      <c r="E457" s="172">
        <v>26.4</v>
      </c>
      <c r="F457" s="172">
        <v>-0.97519999999999996</v>
      </c>
      <c r="G457" s="172">
        <v>-0.56499999999999995</v>
      </c>
      <c r="H457" s="172">
        <v>-1.9681</v>
      </c>
      <c r="I457" s="172">
        <v>-0.189</v>
      </c>
      <c r="J457" s="172">
        <v>4.0598999999999998</v>
      </c>
      <c r="K457" s="172">
        <v>9.7713000000000001</v>
      </c>
      <c r="L457" s="172">
        <v>-14.257899999999999</v>
      </c>
      <c r="M457" s="172">
        <v>-8.6504999999999992</v>
      </c>
      <c r="N457" s="172">
        <v>-2.6549</v>
      </c>
      <c r="O457" s="172">
        <v>0.97750000000000004</v>
      </c>
      <c r="P457" s="172">
        <v>4.4306999999999999</v>
      </c>
      <c r="Q457" s="172">
        <v>15.233499999999999</v>
      </c>
      <c r="R457" s="172">
        <v>-3.5588000000000002</v>
      </c>
    </row>
    <row r="458" spans="1:18" x14ac:dyDescent="0.3">
      <c r="A458" s="168" t="s">
        <v>368</v>
      </c>
      <c r="B458" s="168" t="s">
        <v>284</v>
      </c>
      <c r="C458" s="168">
        <v>123638</v>
      </c>
      <c r="D458" s="171">
        <v>44026</v>
      </c>
      <c r="E458" s="172">
        <v>24.36</v>
      </c>
      <c r="F458" s="172">
        <v>-0.97560000000000002</v>
      </c>
      <c r="G458" s="172">
        <v>-0.57140000000000002</v>
      </c>
      <c r="H458" s="172">
        <v>-1.9718</v>
      </c>
      <c r="I458" s="172">
        <v>-0.2457</v>
      </c>
      <c r="J458" s="172">
        <v>3.9693000000000001</v>
      </c>
      <c r="K458" s="172">
        <v>9.4831000000000003</v>
      </c>
      <c r="L458" s="172">
        <v>-14.765599999999999</v>
      </c>
      <c r="M458" s="172">
        <v>-9.4423999999999992</v>
      </c>
      <c r="N458" s="172">
        <v>-3.8294999999999999</v>
      </c>
      <c r="O458" s="172">
        <v>-0.54090000000000005</v>
      </c>
      <c r="P458" s="172">
        <v>3.0291999999999999</v>
      </c>
      <c r="Q458" s="172">
        <v>13.8879</v>
      </c>
      <c r="R458" s="172">
        <v>-4.8958000000000004</v>
      </c>
    </row>
    <row r="459" spans="1:18" x14ac:dyDescent="0.3">
      <c r="A459" s="168" t="s">
        <v>368</v>
      </c>
      <c r="B459" s="168" t="s">
        <v>182</v>
      </c>
      <c r="C459" s="168">
        <v>118473</v>
      </c>
      <c r="D459" s="171">
        <v>44026</v>
      </c>
      <c r="E459" s="172">
        <v>52.25</v>
      </c>
      <c r="F459" s="172">
        <v>-1.1727000000000001</v>
      </c>
      <c r="G459" s="172">
        <v>-0.83509999999999995</v>
      </c>
      <c r="H459" s="172">
        <v>-1.1166</v>
      </c>
      <c r="I459" s="172">
        <v>2.8746</v>
      </c>
      <c r="J459" s="172">
        <v>6.5022000000000002</v>
      </c>
      <c r="K459" s="172">
        <v>21.286000000000001</v>
      </c>
      <c r="L459" s="172">
        <v>-14.596299999999999</v>
      </c>
      <c r="M459" s="172">
        <v>-5.9744000000000002</v>
      </c>
      <c r="N459" s="172">
        <v>-12.2439</v>
      </c>
      <c r="O459" s="172">
        <v>-1.1079000000000001</v>
      </c>
      <c r="P459" s="172">
        <v>4.3815999999999997</v>
      </c>
      <c r="Q459" s="172">
        <v>11.952199999999999</v>
      </c>
      <c r="R459" s="172">
        <v>-6.0655000000000001</v>
      </c>
    </row>
    <row r="460" spans="1:18" x14ac:dyDescent="0.3">
      <c r="A460" s="168" t="s">
        <v>368</v>
      </c>
      <c r="B460" s="168" t="s">
        <v>285</v>
      </c>
      <c r="C460" s="168">
        <v>111569</v>
      </c>
      <c r="D460" s="171">
        <v>44026</v>
      </c>
      <c r="E460" s="172">
        <v>48.15</v>
      </c>
      <c r="F460" s="172">
        <v>-1.17</v>
      </c>
      <c r="G460" s="172">
        <v>-0.84430000000000005</v>
      </c>
      <c r="H460" s="172">
        <v>-1.1294</v>
      </c>
      <c r="I460" s="172">
        <v>2.8407</v>
      </c>
      <c r="J460" s="172">
        <v>6.3853</v>
      </c>
      <c r="K460" s="172">
        <v>20.9495</v>
      </c>
      <c r="L460" s="172">
        <v>-15.0344</v>
      </c>
      <c r="M460" s="172">
        <v>-6.7041000000000004</v>
      </c>
      <c r="N460" s="172">
        <v>-13.1807</v>
      </c>
      <c r="O460" s="172">
        <v>-2.2898000000000001</v>
      </c>
      <c r="P460" s="172">
        <v>3.1816</v>
      </c>
      <c r="Q460" s="172">
        <v>14.5692</v>
      </c>
      <c r="R460" s="172">
        <v>-7.1771000000000003</v>
      </c>
    </row>
    <row r="461" spans="1:18" x14ac:dyDescent="0.3">
      <c r="A461" s="168" t="s">
        <v>368</v>
      </c>
      <c r="B461" s="168" t="s">
        <v>183</v>
      </c>
      <c r="C461" s="168">
        <v>141808</v>
      </c>
      <c r="D461" s="171">
        <v>44026</v>
      </c>
      <c r="E461" s="172">
        <v>8.94</v>
      </c>
      <c r="F461" s="172">
        <v>-1.3245</v>
      </c>
      <c r="G461" s="172">
        <v>-1.2155</v>
      </c>
      <c r="H461" s="172">
        <v>-1.7582</v>
      </c>
      <c r="I461" s="172">
        <v>2.0548000000000002</v>
      </c>
      <c r="J461" s="172">
        <v>5.1764999999999999</v>
      </c>
      <c r="K461" s="172">
        <v>13.4518</v>
      </c>
      <c r="L461" s="172">
        <v>-14.121</v>
      </c>
      <c r="M461" s="172">
        <v>-7.7398999999999996</v>
      </c>
      <c r="N461" s="172">
        <v>-8.4016000000000002</v>
      </c>
      <c r="O461" s="172"/>
      <c r="P461" s="172"/>
      <c r="Q461" s="172">
        <v>-4.3068999999999997</v>
      </c>
      <c r="R461" s="172">
        <v>-3.6892</v>
      </c>
    </row>
    <row r="462" spans="1:18" x14ac:dyDescent="0.3">
      <c r="A462" s="168" t="s">
        <v>368</v>
      </c>
      <c r="B462" s="168" t="s">
        <v>286</v>
      </c>
      <c r="C462" s="168">
        <v>141862</v>
      </c>
      <c r="D462" s="171">
        <v>44026</v>
      </c>
      <c r="E462" s="172">
        <v>8.6999999999999993</v>
      </c>
      <c r="F462" s="172">
        <v>-1.3605</v>
      </c>
      <c r="G462" s="172">
        <v>-1.2485999999999999</v>
      </c>
      <c r="H462" s="172">
        <v>-1.8059000000000001</v>
      </c>
      <c r="I462" s="172">
        <v>1.9930000000000001</v>
      </c>
      <c r="J462" s="172">
        <v>5.0724999999999998</v>
      </c>
      <c r="K462" s="172">
        <v>12.987</v>
      </c>
      <c r="L462" s="172">
        <v>-14.8728</v>
      </c>
      <c r="M462" s="172">
        <v>-8.6134000000000004</v>
      </c>
      <c r="N462" s="172">
        <v>-9.5633999999999997</v>
      </c>
      <c r="O462" s="172"/>
      <c r="P462" s="172"/>
      <c r="Q462" s="172">
        <v>-5.3244999999999996</v>
      </c>
      <c r="R462" s="172">
        <v>-4.7404999999999999</v>
      </c>
    </row>
    <row r="463" spans="1:18" x14ac:dyDescent="0.3">
      <c r="A463" s="168" t="s">
        <v>368</v>
      </c>
      <c r="B463" s="168" t="s">
        <v>287</v>
      </c>
      <c r="C463" s="168">
        <v>104636</v>
      </c>
      <c r="D463" s="171">
        <v>44026</v>
      </c>
      <c r="E463" s="172">
        <v>49.02</v>
      </c>
      <c r="F463" s="172">
        <v>-0.96970000000000001</v>
      </c>
      <c r="G463" s="172">
        <v>-0.74909999999999999</v>
      </c>
      <c r="H463" s="172">
        <v>-1.1094999999999999</v>
      </c>
      <c r="I463" s="172">
        <v>2.2528000000000001</v>
      </c>
      <c r="J463" s="172">
        <v>4.8331999999999997</v>
      </c>
      <c r="K463" s="172">
        <v>14.881600000000001</v>
      </c>
      <c r="L463" s="172">
        <v>-9.9558999999999997</v>
      </c>
      <c r="M463" s="172">
        <v>-2.37</v>
      </c>
      <c r="N463" s="172">
        <v>-2.4866000000000001</v>
      </c>
      <c r="O463" s="172">
        <v>3.5617000000000001</v>
      </c>
      <c r="P463" s="172">
        <v>6.1912000000000003</v>
      </c>
      <c r="Q463" s="172">
        <v>12.446899999999999</v>
      </c>
      <c r="R463" s="172">
        <v>-1.6177999999999999</v>
      </c>
    </row>
    <row r="464" spans="1:18" x14ac:dyDescent="0.3">
      <c r="A464" s="168" t="s">
        <v>368</v>
      </c>
      <c r="B464" s="168" t="s">
        <v>184</v>
      </c>
      <c r="C464" s="168">
        <v>120416</v>
      </c>
      <c r="D464" s="171">
        <v>44026</v>
      </c>
      <c r="E464" s="172">
        <v>54.56</v>
      </c>
      <c r="F464" s="172">
        <v>-0.96209999999999996</v>
      </c>
      <c r="G464" s="172">
        <v>-0.74590000000000001</v>
      </c>
      <c r="H464" s="172">
        <v>-1.1056999999999999</v>
      </c>
      <c r="I464" s="172">
        <v>2.3064</v>
      </c>
      <c r="J464" s="172">
        <v>4.9432999999999998</v>
      </c>
      <c r="K464" s="172">
        <v>15.1784</v>
      </c>
      <c r="L464" s="172">
        <v>-9.4740000000000002</v>
      </c>
      <c r="M464" s="172">
        <v>-1.605</v>
      </c>
      <c r="N464" s="172">
        <v>-1.3916999999999999</v>
      </c>
      <c r="O464" s="172">
        <v>5.0183</v>
      </c>
      <c r="P464" s="172">
        <v>7.8132000000000001</v>
      </c>
      <c r="Q464" s="172">
        <v>14.440899999999999</v>
      </c>
      <c r="R464" s="172">
        <v>-0.32740000000000002</v>
      </c>
    </row>
    <row r="465" spans="1:18" x14ac:dyDescent="0.3">
      <c r="A465" s="168" t="s">
        <v>368</v>
      </c>
      <c r="B465" s="168" t="s">
        <v>185</v>
      </c>
      <c r="C465" s="168">
        <v>147541</v>
      </c>
      <c r="D465" s="171">
        <v>44026</v>
      </c>
      <c r="E465" s="172">
        <v>9.3278999999999996</v>
      </c>
      <c r="F465" s="172">
        <v>-0.39510000000000001</v>
      </c>
      <c r="G465" s="172">
        <v>6.3299999999999995E-2</v>
      </c>
      <c r="H465" s="172">
        <v>-0.50129999999999997</v>
      </c>
      <c r="I465" s="172">
        <v>1.589</v>
      </c>
      <c r="J465" s="172">
        <v>5.0936000000000003</v>
      </c>
      <c r="K465" s="172">
        <v>17.8003</v>
      </c>
      <c r="L465" s="172">
        <v>-14.362399999999999</v>
      </c>
      <c r="M465" s="172"/>
      <c r="N465" s="172"/>
      <c r="O465" s="172"/>
      <c r="P465" s="172"/>
      <c r="Q465" s="172">
        <v>-6.7210000000000001</v>
      </c>
      <c r="R465" s="172"/>
    </row>
    <row r="466" spans="1:18" x14ac:dyDescent="0.3">
      <c r="A466" s="168" t="s">
        <v>368</v>
      </c>
      <c r="B466" s="168" t="s">
        <v>288</v>
      </c>
      <c r="C466" s="168">
        <v>147544</v>
      </c>
      <c r="D466" s="171">
        <v>44026</v>
      </c>
      <c r="E466" s="172">
        <v>9.1786999999999992</v>
      </c>
      <c r="F466" s="172">
        <v>-0.40039999999999998</v>
      </c>
      <c r="G466" s="172">
        <v>3.9199999999999999E-2</v>
      </c>
      <c r="H466" s="172">
        <v>-0.54290000000000005</v>
      </c>
      <c r="I466" s="172">
        <v>1.504</v>
      </c>
      <c r="J466" s="172">
        <v>4.8921999999999999</v>
      </c>
      <c r="K466" s="172">
        <v>17.133500000000002</v>
      </c>
      <c r="L466" s="172">
        <v>-15.2897</v>
      </c>
      <c r="M466" s="172"/>
      <c r="N466" s="172"/>
      <c r="O466" s="172"/>
      <c r="P466" s="172"/>
      <c r="Q466" s="172">
        <v>-8.2129999999999992</v>
      </c>
      <c r="R466" s="172"/>
    </row>
    <row r="467" spans="1:18" x14ac:dyDescent="0.3">
      <c r="A467" s="168" t="s">
        <v>368</v>
      </c>
      <c r="B467" s="168" t="s">
        <v>289</v>
      </c>
      <c r="C467" s="168">
        <v>107288</v>
      </c>
      <c r="D467" s="171">
        <v>44026</v>
      </c>
      <c r="E467" s="172">
        <v>16.071400000000001</v>
      </c>
      <c r="F467" s="172">
        <v>-0.9839</v>
      </c>
      <c r="G467" s="172">
        <v>-0.8085</v>
      </c>
      <c r="H467" s="172">
        <v>-1.9516</v>
      </c>
      <c r="I467" s="172">
        <v>2.5432999999999999</v>
      </c>
      <c r="J467" s="172">
        <v>7.1748000000000003</v>
      </c>
      <c r="K467" s="172">
        <v>17.353999999999999</v>
      </c>
      <c r="L467" s="172">
        <v>-14.6944</v>
      </c>
      <c r="M467" s="172">
        <v>-9.0439000000000007</v>
      </c>
      <c r="N467" s="172">
        <v>-4.5602</v>
      </c>
      <c r="O467" s="172">
        <v>2.044</v>
      </c>
      <c r="P467" s="172">
        <v>5.5918999999999999</v>
      </c>
      <c r="Q467" s="172">
        <v>3.9340999999999999</v>
      </c>
      <c r="R467" s="172">
        <v>-1.6556</v>
      </c>
    </row>
    <row r="468" spans="1:18" x14ac:dyDescent="0.3">
      <c r="A468" s="168" t="s">
        <v>368</v>
      </c>
      <c r="B468" s="168" t="s">
        <v>186</v>
      </c>
      <c r="C468" s="168">
        <v>120494</v>
      </c>
      <c r="D468" s="171">
        <v>44026</v>
      </c>
      <c r="E468" s="172">
        <v>17.471699999999998</v>
      </c>
      <c r="F468" s="172">
        <v>-0.98209999999999997</v>
      </c>
      <c r="G468" s="172">
        <v>-0.80059999999999998</v>
      </c>
      <c r="H468" s="172">
        <v>-1.9379999999999999</v>
      </c>
      <c r="I468" s="172">
        <v>2.5726</v>
      </c>
      <c r="J468" s="172">
        <v>7.2449000000000003</v>
      </c>
      <c r="K468" s="172">
        <v>17.5762</v>
      </c>
      <c r="L468" s="172">
        <v>-14.374599999999999</v>
      </c>
      <c r="M468" s="172">
        <v>-8.5333000000000006</v>
      </c>
      <c r="N468" s="172">
        <v>-3.8389000000000002</v>
      </c>
      <c r="O468" s="172">
        <v>2.8108</v>
      </c>
      <c r="P468" s="172">
        <v>6.9363999999999999</v>
      </c>
      <c r="Q468" s="172">
        <v>12.593500000000001</v>
      </c>
      <c r="R468" s="172">
        <v>-0.91759999999999997</v>
      </c>
    </row>
    <row r="469" spans="1:18" x14ac:dyDescent="0.3">
      <c r="A469" s="168" t="s">
        <v>368</v>
      </c>
      <c r="B469" s="168" t="s">
        <v>290</v>
      </c>
      <c r="C469" s="168">
        <v>103339</v>
      </c>
      <c r="D469" s="171">
        <v>44026</v>
      </c>
      <c r="E469" s="172">
        <v>41.850999999999999</v>
      </c>
      <c r="F469" s="172">
        <v>-1.0754999999999999</v>
      </c>
      <c r="G469" s="172">
        <v>-0.79179999999999995</v>
      </c>
      <c r="H469" s="172">
        <v>-1.2109000000000001</v>
      </c>
      <c r="I469" s="172">
        <v>1.9686999999999999</v>
      </c>
      <c r="J469" s="172">
        <v>6.0244</v>
      </c>
      <c r="K469" s="172">
        <v>16.162400000000002</v>
      </c>
      <c r="L469" s="172">
        <v>-12.9283</v>
      </c>
      <c r="M469" s="172">
        <v>-3.42</v>
      </c>
      <c r="N469" s="172">
        <v>-5.8151999999999999</v>
      </c>
      <c r="O469" s="172">
        <v>1.1079000000000001</v>
      </c>
      <c r="P469" s="172">
        <v>5.6204000000000001</v>
      </c>
      <c r="Q469" s="172">
        <v>10.2654</v>
      </c>
      <c r="R469" s="172">
        <v>0.7056</v>
      </c>
    </row>
    <row r="470" spans="1:18" x14ac:dyDescent="0.3">
      <c r="A470" s="168" t="s">
        <v>368</v>
      </c>
      <c r="B470" s="168" t="s">
        <v>187</v>
      </c>
      <c r="C470" s="168">
        <v>119773</v>
      </c>
      <c r="D470" s="171">
        <v>44026</v>
      </c>
      <c r="E470" s="172">
        <v>45.991999999999997</v>
      </c>
      <c r="F470" s="172">
        <v>-1.0711999999999999</v>
      </c>
      <c r="G470" s="172">
        <v>-0.77669999999999995</v>
      </c>
      <c r="H470" s="172">
        <v>-1.1859999999999999</v>
      </c>
      <c r="I470" s="172">
        <v>2.0207999999999999</v>
      </c>
      <c r="J470" s="172">
        <v>6.1483999999999996</v>
      </c>
      <c r="K470" s="172">
        <v>16.532800000000002</v>
      </c>
      <c r="L470" s="172">
        <v>-12.3795</v>
      </c>
      <c r="M470" s="172">
        <v>-2.5242</v>
      </c>
      <c r="N470" s="172">
        <v>-4.6482000000000001</v>
      </c>
      <c r="O470" s="172">
        <v>2.3075000000000001</v>
      </c>
      <c r="P470" s="172">
        <v>7.0186000000000002</v>
      </c>
      <c r="Q470" s="172">
        <v>11.4457</v>
      </c>
      <c r="R470" s="172">
        <v>1.8923000000000001</v>
      </c>
    </row>
    <row r="471" spans="1:18" x14ac:dyDescent="0.3">
      <c r="A471" s="168" t="s">
        <v>368</v>
      </c>
      <c r="B471" s="168" t="s">
        <v>188</v>
      </c>
      <c r="C471" s="168">
        <v>119417</v>
      </c>
      <c r="D471" s="171">
        <v>44026</v>
      </c>
      <c r="E471" s="172">
        <v>50.598999999999997</v>
      </c>
      <c r="F471" s="172">
        <v>-0.89119999999999999</v>
      </c>
      <c r="G471" s="172">
        <v>-0.48580000000000001</v>
      </c>
      <c r="H471" s="172">
        <v>-1.2259</v>
      </c>
      <c r="I471" s="172">
        <v>1.7966</v>
      </c>
      <c r="J471" s="172">
        <v>5.1539000000000001</v>
      </c>
      <c r="K471" s="172">
        <v>15.8826</v>
      </c>
      <c r="L471" s="172">
        <v>-14.8308</v>
      </c>
      <c r="M471" s="172">
        <v>-5.8254999999999999</v>
      </c>
      <c r="N471" s="172">
        <v>-9.2068999999999992</v>
      </c>
      <c r="O471" s="172">
        <v>-1.5530999999999999</v>
      </c>
      <c r="P471" s="172">
        <v>5.1932</v>
      </c>
      <c r="Q471" s="172">
        <v>10.615399999999999</v>
      </c>
      <c r="R471" s="172">
        <v>-6.1494</v>
      </c>
    </row>
    <row r="472" spans="1:18" x14ac:dyDescent="0.3">
      <c r="A472" s="168" t="s">
        <v>368</v>
      </c>
      <c r="B472" s="168" t="s">
        <v>291</v>
      </c>
      <c r="C472" s="168">
        <v>118047</v>
      </c>
      <c r="D472" s="171">
        <v>44026</v>
      </c>
      <c r="E472" s="172">
        <v>48.226999999999997</v>
      </c>
      <c r="F472" s="172">
        <v>-0.89190000000000003</v>
      </c>
      <c r="G472" s="172">
        <v>-0.49109999999999998</v>
      </c>
      <c r="H472" s="172">
        <v>-1.2369000000000001</v>
      </c>
      <c r="I472" s="172">
        <v>1.7726</v>
      </c>
      <c r="J472" s="172">
        <v>5.0972</v>
      </c>
      <c r="K472" s="172">
        <v>15.702199999999999</v>
      </c>
      <c r="L472" s="172">
        <v>-15.085800000000001</v>
      </c>
      <c r="M472" s="172">
        <v>-6.2279</v>
      </c>
      <c r="N472" s="172">
        <v>-9.7177000000000007</v>
      </c>
      <c r="O472" s="172">
        <v>-2.1901999999999999</v>
      </c>
      <c r="P472" s="172">
        <v>4.4927000000000001</v>
      </c>
      <c r="Q472" s="172">
        <v>11.556800000000001</v>
      </c>
      <c r="R472" s="172">
        <v>-6.6763000000000003</v>
      </c>
    </row>
    <row r="473" spans="1:18" x14ac:dyDescent="0.3">
      <c r="A473" s="168" t="s">
        <v>368</v>
      </c>
      <c r="B473" s="168" t="s">
        <v>292</v>
      </c>
      <c r="C473" s="168">
        <v>100865</v>
      </c>
      <c r="D473" s="171">
        <v>44026</v>
      </c>
      <c r="E473" s="172">
        <v>60.0867</v>
      </c>
      <c r="F473" s="172">
        <v>-1.0366</v>
      </c>
      <c r="G473" s="172">
        <v>-1.6243000000000001</v>
      </c>
      <c r="H473" s="172">
        <v>-2.4235000000000002</v>
      </c>
      <c r="I473" s="172">
        <v>1.5017</v>
      </c>
      <c r="J473" s="172">
        <v>4.1856999999999998</v>
      </c>
      <c r="K473" s="172">
        <v>10.755800000000001</v>
      </c>
      <c r="L473" s="172">
        <v>-19.0562</v>
      </c>
      <c r="M473" s="172">
        <v>-11.9945</v>
      </c>
      <c r="N473" s="172">
        <v>-8.9171999999999993</v>
      </c>
      <c r="O473" s="172">
        <v>0.69720000000000004</v>
      </c>
      <c r="P473" s="172">
        <v>3.3725000000000001</v>
      </c>
      <c r="Q473" s="172">
        <v>8.2141999999999999</v>
      </c>
      <c r="R473" s="172">
        <v>-3.6703999999999999</v>
      </c>
    </row>
    <row r="474" spans="1:18" x14ac:dyDescent="0.3">
      <c r="A474" s="168" t="s">
        <v>368</v>
      </c>
      <c r="B474" s="168" t="s">
        <v>189</v>
      </c>
      <c r="C474" s="168">
        <v>120270</v>
      </c>
      <c r="D474" s="171">
        <v>44026</v>
      </c>
      <c r="E474" s="172">
        <v>64.676000000000002</v>
      </c>
      <c r="F474" s="172">
        <v>-1.0331999999999999</v>
      </c>
      <c r="G474" s="172">
        <v>-1.6109</v>
      </c>
      <c r="H474" s="172">
        <v>-2.4001999999999999</v>
      </c>
      <c r="I474" s="172">
        <v>1.5504</v>
      </c>
      <c r="J474" s="172">
        <v>4.3007999999999997</v>
      </c>
      <c r="K474" s="172">
        <v>11.11</v>
      </c>
      <c r="L474" s="172">
        <v>-18.5318</v>
      </c>
      <c r="M474" s="172">
        <v>-11.233000000000001</v>
      </c>
      <c r="N474" s="172">
        <v>-7.8853</v>
      </c>
      <c r="O474" s="172">
        <v>1.8823000000000001</v>
      </c>
      <c r="P474" s="172">
        <v>4.4581999999999997</v>
      </c>
      <c r="Q474" s="172">
        <v>10.7303</v>
      </c>
      <c r="R474" s="172">
        <v>-2.5754999999999999</v>
      </c>
    </row>
    <row r="475" spans="1:18" x14ac:dyDescent="0.3">
      <c r="A475" s="168" t="s">
        <v>368</v>
      </c>
      <c r="B475" s="168" t="s">
        <v>435</v>
      </c>
      <c r="C475" s="168">
        <v>139781</v>
      </c>
      <c r="D475" s="171">
        <v>44026</v>
      </c>
      <c r="E475" s="172">
        <v>11.2745</v>
      </c>
      <c r="F475" s="172">
        <v>-1.1624000000000001</v>
      </c>
      <c r="G475" s="172">
        <v>-0.87919999999999998</v>
      </c>
      <c r="H475" s="172">
        <v>-1.395</v>
      </c>
      <c r="I475" s="172">
        <v>2.2797000000000001</v>
      </c>
      <c r="J475" s="172">
        <v>5.9433999999999996</v>
      </c>
      <c r="K475" s="172">
        <v>14.8058</v>
      </c>
      <c r="L475" s="172">
        <v>-12.1739</v>
      </c>
      <c r="M475" s="172">
        <v>-6.6387</v>
      </c>
      <c r="N475" s="172">
        <v>-6.2521000000000004</v>
      </c>
      <c r="O475" s="172">
        <v>-1.6769000000000001</v>
      </c>
      <c r="P475" s="172"/>
      <c r="Q475" s="172">
        <v>3.2597</v>
      </c>
      <c r="R475" s="172">
        <v>-2.6781000000000001</v>
      </c>
    </row>
    <row r="476" spans="1:18" x14ac:dyDescent="0.3">
      <c r="A476" s="168" t="s">
        <v>368</v>
      </c>
      <c r="B476" s="168" t="s">
        <v>436</v>
      </c>
      <c r="C476" s="168">
        <v>139783</v>
      </c>
      <c r="D476" s="171">
        <v>44026</v>
      </c>
      <c r="E476" s="172">
        <v>10.4366</v>
      </c>
      <c r="F476" s="172">
        <v>-1.1676</v>
      </c>
      <c r="G476" s="172">
        <v>-0.89829999999999999</v>
      </c>
      <c r="H476" s="172">
        <v>-1.4280999999999999</v>
      </c>
      <c r="I476" s="172">
        <v>2.2113999999999998</v>
      </c>
      <c r="J476" s="172">
        <v>5.7835000000000001</v>
      </c>
      <c r="K476" s="172">
        <v>14.3086</v>
      </c>
      <c r="L476" s="172">
        <v>-12.918799999999999</v>
      </c>
      <c r="M476" s="172">
        <v>-7.8103999999999996</v>
      </c>
      <c r="N476" s="172">
        <v>-7.8266999999999998</v>
      </c>
      <c r="O476" s="172">
        <v>-3.5958000000000001</v>
      </c>
      <c r="P476" s="172"/>
      <c r="Q476" s="172">
        <v>1.1493</v>
      </c>
      <c r="R476" s="172">
        <v>-4.4086999999999996</v>
      </c>
    </row>
    <row r="477" spans="1:18" x14ac:dyDescent="0.3">
      <c r="A477" s="168" t="s">
        <v>368</v>
      </c>
      <c r="B477" s="168" t="s">
        <v>191</v>
      </c>
      <c r="C477" s="168">
        <v>135781</v>
      </c>
      <c r="D477" s="171">
        <v>44026</v>
      </c>
      <c r="E477" s="172">
        <v>18.349</v>
      </c>
      <c r="F477" s="172">
        <v>-1.6718999999999999</v>
      </c>
      <c r="G477" s="172">
        <v>-1.429</v>
      </c>
      <c r="H477" s="172">
        <v>-2.0394000000000001</v>
      </c>
      <c r="I477" s="172">
        <v>2.9224000000000001</v>
      </c>
      <c r="J477" s="172">
        <v>7.5934999999999997</v>
      </c>
      <c r="K477" s="172">
        <v>19.5063</v>
      </c>
      <c r="L477" s="172">
        <v>-11.1988</v>
      </c>
      <c r="M477" s="172">
        <v>0.1966</v>
      </c>
      <c r="N477" s="172">
        <v>-1.3494999999999999</v>
      </c>
      <c r="O477" s="172">
        <v>5.9192999999999998</v>
      </c>
      <c r="P477" s="172"/>
      <c r="Q477" s="172">
        <v>14.2781</v>
      </c>
      <c r="R477" s="172">
        <v>4.2855999999999996</v>
      </c>
    </row>
    <row r="478" spans="1:18" x14ac:dyDescent="0.3">
      <c r="A478" s="168" t="s">
        <v>368</v>
      </c>
      <c r="B478" s="168" t="s">
        <v>294</v>
      </c>
      <c r="C478" s="168">
        <v>135784</v>
      </c>
      <c r="D478" s="171">
        <v>44026</v>
      </c>
      <c r="E478" s="172">
        <v>17.184999999999999</v>
      </c>
      <c r="F478" s="172">
        <v>-1.6763999999999999</v>
      </c>
      <c r="G478" s="172">
        <v>-1.4452</v>
      </c>
      <c r="H478" s="172">
        <v>-2.0686</v>
      </c>
      <c r="I478" s="172">
        <v>2.8611</v>
      </c>
      <c r="J478" s="172">
        <v>7.4532999999999996</v>
      </c>
      <c r="K478" s="172">
        <v>19.034400000000002</v>
      </c>
      <c r="L478" s="172">
        <v>-11.8582</v>
      </c>
      <c r="M478" s="172">
        <v>-0.96809999999999996</v>
      </c>
      <c r="N478" s="172">
        <v>-2.9150999999999998</v>
      </c>
      <c r="O478" s="172">
        <v>4.4362000000000004</v>
      </c>
      <c r="P478" s="172"/>
      <c r="Q478" s="172">
        <v>12.6431</v>
      </c>
      <c r="R478" s="172">
        <v>2.6589</v>
      </c>
    </row>
    <row r="479" spans="1:18" x14ac:dyDescent="0.3">
      <c r="A479" s="168" t="s">
        <v>368</v>
      </c>
      <c r="B479" s="168" t="s">
        <v>192</v>
      </c>
      <c r="C479" s="168">
        <v>133386</v>
      </c>
      <c r="D479" s="171">
        <v>44026</v>
      </c>
      <c r="E479" s="172">
        <v>17.010000000000002</v>
      </c>
      <c r="F479" s="172">
        <v>-1.123</v>
      </c>
      <c r="G479" s="172">
        <v>-0.82099999999999995</v>
      </c>
      <c r="H479" s="172">
        <v>-1.5494000000000001</v>
      </c>
      <c r="I479" s="172">
        <v>1.4771000000000001</v>
      </c>
      <c r="J479" s="172">
        <v>5.0285000000000002</v>
      </c>
      <c r="K479" s="172">
        <v>13.144299999999999</v>
      </c>
      <c r="L479" s="172">
        <v>-16.786899999999999</v>
      </c>
      <c r="M479" s="172">
        <v>-8.2247000000000003</v>
      </c>
      <c r="N479" s="172">
        <v>-4.4785000000000004</v>
      </c>
      <c r="O479" s="172">
        <v>-9.3399999999999997E-2</v>
      </c>
      <c r="P479" s="172">
        <v>8.3337000000000003</v>
      </c>
      <c r="Q479" s="172">
        <v>10.174899999999999</v>
      </c>
      <c r="R479" s="172">
        <v>-4.8367000000000004</v>
      </c>
    </row>
    <row r="480" spans="1:18" x14ac:dyDescent="0.3">
      <c r="A480" s="168" t="s">
        <v>368</v>
      </c>
      <c r="B480" s="168" t="s">
        <v>295</v>
      </c>
      <c r="C480" s="168">
        <v>133385</v>
      </c>
      <c r="D480" s="171">
        <v>44026</v>
      </c>
      <c r="E480" s="172">
        <v>15.798400000000001</v>
      </c>
      <c r="F480" s="172">
        <v>-1.1271</v>
      </c>
      <c r="G480" s="172">
        <v>-0.8367</v>
      </c>
      <c r="H480" s="172">
        <v>-1.5768</v>
      </c>
      <c r="I480" s="172">
        <v>1.4207000000000001</v>
      </c>
      <c r="J480" s="172">
        <v>4.8954000000000004</v>
      </c>
      <c r="K480" s="172">
        <v>12.7483</v>
      </c>
      <c r="L480" s="172">
        <v>-17.3413</v>
      </c>
      <c r="M480" s="172">
        <v>-9.1288999999999998</v>
      </c>
      <c r="N480" s="172">
        <v>-5.742</v>
      </c>
      <c r="O480" s="172">
        <v>-1.3701000000000001</v>
      </c>
      <c r="P480" s="172">
        <v>6.8537999999999997</v>
      </c>
      <c r="Q480" s="172">
        <v>8.6997999999999998</v>
      </c>
      <c r="R480" s="172">
        <v>-6.0617000000000001</v>
      </c>
    </row>
    <row r="481" spans="1:18" x14ac:dyDescent="0.3">
      <c r="A481" s="168" t="s">
        <v>368</v>
      </c>
      <c r="B481" s="168" t="s">
        <v>296</v>
      </c>
      <c r="C481" s="168">
        <v>103196</v>
      </c>
      <c r="D481" s="171">
        <v>44026</v>
      </c>
      <c r="E481" s="172">
        <v>42.2806</v>
      </c>
      <c r="F481" s="172">
        <v>-1.635</v>
      </c>
      <c r="G481" s="172">
        <v>-1.4403999999999999</v>
      </c>
      <c r="H481" s="172">
        <v>-1.8909</v>
      </c>
      <c r="I481" s="172">
        <v>2.3508</v>
      </c>
      <c r="J481" s="172">
        <v>4.7866999999999997</v>
      </c>
      <c r="K481" s="172">
        <v>11.6859</v>
      </c>
      <c r="L481" s="172">
        <v>-25.808</v>
      </c>
      <c r="M481" s="172">
        <v>-14.4095</v>
      </c>
      <c r="N481" s="172">
        <v>-22.327000000000002</v>
      </c>
      <c r="O481" s="172">
        <v>-11.000500000000001</v>
      </c>
      <c r="P481" s="172">
        <v>-2.3492999999999999</v>
      </c>
      <c r="Q481" s="172">
        <v>10.2159</v>
      </c>
      <c r="R481" s="172">
        <v>-11.814299999999999</v>
      </c>
    </row>
    <row r="482" spans="1:18" x14ac:dyDescent="0.3">
      <c r="A482" s="168" t="s">
        <v>368</v>
      </c>
      <c r="B482" s="168" t="s">
        <v>193</v>
      </c>
      <c r="C482" s="168">
        <v>118803</v>
      </c>
      <c r="D482" s="171">
        <v>44026</v>
      </c>
      <c r="E482" s="172">
        <v>44.814999999999998</v>
      </c>
      <c r="F482" s="172">
        <v>-1.6338999999999999</v>
      </c>
      <c r="G482" s="172">
        <v>-1.4353</v>
      </c>
      <c r="H482" s="172">
        <v>-1.8794</v>
      </c>
      <c r="I482" s="172">
        <v>2.3765000000000001</v>
      </c>
      <c r="J482" s="172">
        <v>4.8517000000000001</v>
      </c>
      <c r="K482" s="172">
        <v>11.885899999999999</v>
      </c>
      <c r="L482" s="172">
        <v>-25.535499999999999</v>
      </c>
      <c r="M482" s="172">
        <v>-13.9598</v>
      </c>
      <c r="N482" s="172">
        <v>-21.790199999999999</v>
      </c>
      <c r="O482" s="172">
        <v>-10.2601</v>
      </c>
      <c r="P482" s="172">
        <v>-1.5569</v>
      </c>
      <c r="Q482" s="172">
        <v>8.1692</v>
      </c>
      <c r="R482" s="172">
        <v>-11.154999999999999</v>
      </c>
    </row>
    <row r="483" spans="1:18" x14ac:dyDescent="0.3">
      <c r="A483" s="168" t="s">
        <v>368</v>
      </c>
      <c r="B483" s="168" t="s">
        <v>194</v>
      </c>
      <c r="C483" s="168">
        <v>147481</v>
      </c>
      <c r="D483" s="171">
        <v>44026</v>
      </c>
      <c r="E483" s="172">
        <v>10.682600000000001</v>
      </c>
      <c r="F483" s="172">
        <v>-0.93110000000000004</v>
      </c>
      <c r="G483" s="172">
        <v>-1.0742</v>
      </c>
      <c r="H483" s="172">
        <v>-2.1076999999999999</v>
      </c>
      <c r="I483" s="172">
        <v>2.8418999999999999</v>
      </c>
      <c r="J483" s="172">
        <v>6.8955000000000002</v>
      </c>
      <c r="K483" s="172">
        <v>17.902999999999999</v>
      </c>
      <c r="L483" s="172">
        <v>-3.1513</v>
      </c>
      <c r="M483" s="172">
        <v>3.7357</v>
      </c>
      <c r="N483" s="172"/>
      <c r="O483" s="172"/>
      <c r="P483" s="172"/>
      <c r="Q483" s="172">
        <v>6.8259999999999996</v>
      </c>
      <c r="R483" s="172"/>
    </row>
    <row r="484" spans="1:18" x14ac:dyDescent="0.3">
      <c r="A484" s="168" t="s">
        <v>368</v>
      </c>
      <c r="B484" s="168" t="s">
        <v>297</v>
      </c>
      <c r="C484" s="168">
        <v>147482</v>
      </c>
      <c r="D484" s="171">
        <v>44026</v>
      </c>
      <c r="E484" s="172">
        <v>10.555</v>
      </c>
      <c r="F484" s="172">
        <v>-0.93389999999999995</v>
      </c>
      <c r="G484" s="172">
        <v>-1.0880000000000001</v>
      </c>
      <c r="H484" s="172">
        <v>-2.1280999999999999</v>
      </c>
      <c r="I484" s="172">
        <v>2.7951000000000001</v>
      </c>
      <c r="J484" s="172">
        <v>6.7812000000000001</v>
      </c>
      <c r="K484" s="172">
        <v>17.539000000000001</v>
      </c>
      <c r="L484" s="172">
        <v>-3.7654999999999998</v>
      </c>
      <c r="M484" s="172">
        <v>2.7601</v>
      </c>
      <c r="N484" s="172"/>
      <c r="O484" s="172"/>
      <c r="P484" s="172"/>
      <c r="Q484" s="172">
        <v>5.55</v>
      </c>
      <c r="R484" s="172"/>
    </row>
    <row r="485" spans="1:18" x14ac:dyDescent="0.3">
      <c r="A485" s="168" t="s">
        <v>368</v>
      </c>
      <c r="B485" s="168" t="s">
        <v>195</v>
      </c>
      <c r="C485" s="168">
        <v>135601</v>
      </c>
      <c r="D485" s="171">
        <v>44026</v>
      </c>
      <c r="E485" s="172">
        <v>14.07</v>
      </c>
      <c r="F485" s="172">
        <v>-1.2632000000000001</v>
      </c>
      <c r="G485" s="172">
        <v>-1.4015</v>
      </c>
      <c r="H485" s="172">
        <v>-1.3324</v>
      </c>
      <c r="I485" s="172">
        <v>2.0305</v>
      </c>
      <c r="J485" s="172">
        <v>5.5514000000000001</v>
      </c>
      <c r="K485" s="172">
        <v>17.347799999999999</v>
      </c>
      <c r="L485" s="172">
        <v>-11.286300000000001</v>
      </c>
      <c r="M485" s="172">
        <v>-5.2525000000000004</v>
      </c>
      <c r="N485" s="172">
        <v>-6.6356999999999999</v>
      </c>
      <c r="O485" s="172">
        <v>1.5876999999999999</v>
      </c>
      <c r="P485" s="172"/>
      <c r="Q485" s="172">
        <v>7.7149999999999999</v>
      </c>
      <c r="R485" s="172">
        <v>-1.8938999999999999</v>
      </c>
    </row>
    <row r="486" spans="1:18" x14ac:dyDescent="0.3">
      <c r="A486" s="168" t="s">
        <v>368</v>
      </c>
      <c r="B486" s="168" t="s">
        <v>298</v>
      </c>
      <c r="C486" s="168">
        <v>135598</v>
      </c>
      <c r="D486" s="171">
        <v>44026</v>
      </c>
      <c r="E486" s="172">
        <v>13.18</v>
      </c>
      <c r="F486" s="172">
        <v>-1.2734000000000001</v>
      </c>
      <c r="G486" s="172">
        <v>-1.4211</v>
      </c>
      <c r="H486" s="172">
        <v>-1.3472999999999999</v>
      </c>
      <c r="I486" s="172">
        <v>2.0124</v>
      </c>
      <c r="J486" s="172">
        <v>5.44</v>
      </c>
      <c r="K486" s="172">
        <v>16.947600000000001</v>
      </c>
      <c r="L486" s="172">
        <v>-11.9572</v>
      </c>
      <c r="M486" s="172">
        <v>-6.3254999999999999</v>
      </c>
      <c r="N486" s="172">
        <v>-8.0251000000000001</v>
      </c>
      <c r="O486" s="172">
        <v>-0.15110000000000001</v>
      </c>
      <c r="P486" s="172"/>
      <c r="Q486" s="172">
        <v>6.1939000000000002</v>
      </c>
      <c r="R486" s="172">
        <v>-3.4790000000000001</v>
      </c>
    </row>
    <row r="487" spans="1:18" x14ac:dyDescent="0.3">
      <c r="A487" s="168" t="s">
        <v>368</v>
      </c>
      <c r="B487" s="168" t="s">
        <v>299</v>
      </c>
      <c r="C487" s="168">
        <v>101815</v>
      </c>
      <c r="D487" s="171">
        <v>44026</v>
      </c>
      <c r="E487" s="172">
        <v>518.08103251773696</v>
      </c>
      <c r="F487" s="172">
        <v>-1.6145</v>
      </c>
      <c r="G487" s="172">
        <v>-1.5425</v>
      </c>
      <c r="H487" s="172">
        <v>-1.6975</v>
      </c>
      <c r="I487" s="172">
        <v>2.8039000000000001</v>
      </c>
      <c r="J487" s="172">
        <v>6.5297999999999998</v>
      </c>
      <c r="K487" s="172">
        <v>17.6126</v>
      </c>
      <c r="L487" s="172">
        <v>-11.6896</v>
      </c>
      <c r="M487" s="172">
        <v>-3.8168000000000002</v>
      </c>
      <c r="N487" s="172">
        <v>-8.8021999999999991</v>
      </c>
      <c r="O487" s="172">
        <v>-2.8241000000000001</v>
      </c>
      <c r="P487" s="172">
        <v>2.4769999999999999</v>
      </c>
      <c r="Q487" s="172">
        <v>17.6358</v>
      </c>
      <c r="R487" s="172">
        <v>-4.5400999999999998</v>
      </c>
    </row>
    <row r="488" spans="1:18" x14ac:dyDescent="0.3">
      <c r="A488" s="168" t="s">
        <v>368</v>
      </c>
      <c r="B488" s="168" t="s">
        <v>196</v>
      </c>
      <c r="C488" s="168">
        <v>119486</v>
      </c>
      <c r="D488" s="171">
        <v>44026</v>
      </c>
      <c r="E488" s="172">
        <v>182.09</v>
      </c>
      <c r="F488" s="172">
        <v>-1.6208</v>
      </c>
      <c r="G488" s="172">
        <v>-1.5409999999999999</v>
      </c>
      <c r="H488" s="172">
        <v>-1.6952</v>
      </c>
      <c r="I488" s="172">
        <v>2.8176000000000001</v>
      </c>
      <c r="J488" s="172">
        <v>6.5602</v>
      </c>
      <c r="K488" s="172">
        <v>17.728100000000001</v>
      </c>
      <c r="L488" s="172">
        <v>-11.5123</v>
      </c>
      <c r="M488" s="172">
        <v>-3.5285000000000002</v>
      </c>
      <c r="N488" s="172">
        <v>-8.5021000000000004</v>
      </c>
      <c r="O488" s="172">
        <v>-2.4051999999999998</v>
      </c>
      <c r="P488" s="172">
        <v>3.0062000000000002</v>
      </c>
      <c r="Q488" s="172">
        <v>8.0136000000000003</v>
      </c>
      <c r="R488" s="172">
        <v>-4.1776999999999997</v>
      </c>
    </row>
    <row r="489" spans="1:18" x14ac:dyDescent="0.3">
      <c r="A489" s="168" t="s">
        <v>368</v>
      </c>
      <c r="B489" s="168" t="s">
        <v>300</v>
      </c>
      <c r="C489" s="168">
        <v>100156</v>
      </c>
      <c r="D489" s="171">
        <v>44026</v>
      </c>
      <c r="E489" s="172">
        <v>283.62765473022699</v>
      </c>
      <c r="F489" s="172">
        <v>-1.5963000000000001</v>
      </c>
      <c r="G489" s="172">
        <v>-1.5241</v>
      </c>
      <c r="H489" s="172">
        <v>-1.6735</v>
      </c>
      <c r="I489" s="172">
        <v>2.7544</v>
      </c>
      <c r="J489" s="172">
        <v>6.4364999999999997</v>
      </c>
      <c r="K489" s="172">
        <v>17.446400000000001</v>
      </c>
      <c r="L489" s="172">
        <v>-11.1647</v>
      </c>
      <c r="M489" s="172">
        <v>-3.3565</v>
      </c>
      <c r="N489" s="172">
        <v>-8.1216000000000008</v>
      </c>
      <c r="O489" s="172">
        <v>-1.4116</v>
      </c>
      <c r="P489" s="172">
        <v>5.4836</v>
      </c>
      <c r="Q489" s="172">
        <v>14.755599999999999</v>
      </c>
      <c r="R489" s="172">
        <v>-4.1870000000000003</v>
      </c>
    </row>
    <row r="490" spans="1:18" x14ac:dyDescent="0.3">
      <c r="A490" s="168" t="s">
        <v>368</v>
      </c>
      <c r="B490" s="168" t="s">
        <v>197</v>
      </c>
      <c r="C490" s="168">
        <v>119489</v>
      </c>
      <c r="D490" s="171">
        <v>44026</v>
      </c>
      <c r="E490" s="172">
        <v>195.52</v>
      </c>
      <c r="F490" s="172">
        <v>-1.5954999999999999</v>
      </c>
      <c r="G490" s="172">
        <v>-1.5210999999999999</v>
      </c>
      <c r="H490" s="172">
        <v>-1.6647000000000001</v>
      </c>
      <c r="I490" s="172">
        <v>2.7753999999999999</v>
      </c>
      <c r="J490" s="172">
        <v>6.4866000000000001</v>
      </c>
      <c r="K490" s="172">
        <v>17.5989</v>
      </c>
      <c r="L490" s="172">
        <v>-10.9411</v>
      </c>
      <c r="M490" s="172">
        <v>-2.9918</v>
      </c>
      <c r="N490" s="172">
        <v>-7.6821000000000002</v>
      </c>
      <c r="O490" s="172">
        <v>-0.82750000000000001</v>
      </c>
      <c r="P490" s="172">
        <v>6.0431999999999997</v>
      </c>
      <c r="Q490" s="172">
        <v>11.5665</v>
      </c>
      <c r="R490" s="172">
        <v>-3.6141000000000001</v>
      </c>
    </row>
    <row r="491" spans="1:18" x14ac:dyDescent="0.3">
      <c r="A491" s="168" t="s">
        <v>368</v>
      </c>
      <c r="B491" s="168" t="s">
        <v>301</v>
      </c>
      <c r="C491" s="168">
        <v>100175</v>
      </c>
      <c r="D491" s="171">
        <v>44026</v>
      </c>
      <c r="E491" s="172">
        <v>94.937899999999999</v>
      </c>
      <c r="F491" s="172">
        <v>-0.64219999999999999</v>
      </c>
      <c r="G491" s="172">
        <v>1.0672999999999999</v>
      </c>
      <c r="H491" s="172">
        <v>1.7904</v>
      </c>
      <c r="I491" s="172">
        <v>4.2522000000000002</v>
      </c>
      <c r="J491" s="172">
        <v>10.0466</v>
      </c>
      <c r="K491" s="172">
        <v>22.570599999999999</v>
      </c>
      <c r="L491" s="172">
        <v>-0.75060000000000004</v>
      </c>
      <c r="M491" s="172">
        <v>7.3895</v>
      </c>
      <c r="N491" s="172">
        <v>8.5300000000000001E-2</v>
      </c>
      <c r="O491" s="172">
        <v>2.8485</v>
      </c>
      <c r="P491" s="172">
        <v>10.103199999999999</v>
      </c>
      <c r="Q491" s="172">
        <v>11.724</v>
      </c>
      <c r="R491" s="172">
        <v>2.5278999999999998</v>
      </c>
    </row>
    <row r="492" spans="1:18" x14ac:dyDescent="0.3">
      <c r="A492" s="168" t="s">
        <v>368</v>
      </c>
      <c r="B492" s="168" t="s">
        <v>198</v>
      </c>
      <c r="C492" s="168">
        <v>120847</v>
      </c>
      <c r="D492" s="171">
        <v>44026</v>
      </c>
      <c r="E492" s="172">
        <v>98.442700000000002</v>
      </c>
      <c r="F492" s="172">
        <v>-0.63749999999999996</v>
      </c>
      <c r="G492" s="172">
        <v>1.0866</v>
      </c>
      <c r="H492" s="172">
        <v>1.8246</v>
      </c>
      <c r="I492" s="172">
        <v>4.3213999999999997</v>
      </c>
      <c r="J492" s="172">
        <v>10.218299999999999</v>
      </c>
      <c r="K492" s="172">
        <v>23.1266</v>
      </c>
      <c r="L492" s="172">
        <v>0.1177</v>
      </c>
      <c r="M492" s="172">
        <v>8.8047000000000004</v>
      </c>
      <c r="N492" s="172">
        <v>1.8602000000000001</v>
      </c>
      <c r="O492" s="172">
        <v>3.7985000000000002</v>
      </c>
      <c r="P492" s="172">
        <v>10.748699999999999</v>
      </c>
      <c r="Q492" s="172">
        <v>13.0433</v>
      </c>
      <c r="R492" s="172">
        <v>3.7711999999999999</v>
      </c>
    </row>
    <row r="493" spans="1:18" x14ac:dyDescent="0.3">
      <c r="A493" s="168" t="s">
        <v>368</v>
      </c>
      <c r="B493" s="168" t="s">
        <v>199</v>
      </c>
      <c r="C493" s="168">
        <v>111549</v>
      </c>
      <c r="D493" s="171">
        <v>44026</v>
      </c>
      <c r="E493" s="172">
        <v>44.59</v>
      </c>
      <c r="F493" s="172">
        <v>-1.9137999999999999</v>
      </c>
      <c r="G493" s="172">
        <v>-1.8706</v>
      </c>
      <c r="H493" s="172">
        <v>-2.6844000000000001</v>
      </c>
      <c r="I493" s="172">
        <v>0.56379999999999997</v>
      </c>
      <c r="J493" s="172">
        <v>2.1067</v>
      </c>
      <c r="K493" s="172">
        <v>13.1152</v>
      </c>
      <c r="L493" s="172">
        <v>-17.532800000000002</v>
      </c>
      <c r="M493" s="172">
        <v>-11.246</v>
      </c>
      <c r="N493" s="172">
        <v>-17.502300000000002</v>
      </c>
      <c r="O493" s="172">
        <v>-3.7738999999999998</v>
      </c>
      <c r="P493" s="172">
        <v>3.0790999999999999</v>
      </c>
      <c r="Q493" s="172">
        <v>13.7997</v>
      </c>
      <c r="R493" s="172">
        <v>-8.0296000000000003</v>
      </c>
    </row>
    <row r="494" spans="1:18" x14ac:dyDescent="0.3">
      <c r="A494" s="168" t="s">
        <v>368</v>
      </c>
      <c r="B494" s="168" t="s">
        <v>302</v>
      </c>
      <c r="C494" s="168">
        <v>141070</v>
      </c>
      <c r="D494" s="171">
        <v>44026</v>
      </c>
      <c r="E494" s="172">
        <v>44.13</v>
      </c>
      <c r="F494" s="172">
        <v>-1.8896999999999999</v>
      </c>
      <c r="G494" s="172">
        <v>-1.8678999999999999</v>
      </c>
      <c r="H494" s="172">
        <v>-2.6901999999999999</v>
      </c>
      <c r="I494" s="172">
        <v>0.56969999999999998</v>
      </c>
      <c r="J494" s="172">
        <v>2.0819000000000001</v>
      </c>
      <c r="K494" s="172">
        <v>12.98</v>
      </c>
      <c r="L494" s="172">
        <v>-17.744599999999998</v>
      </c>
      <c r="M494" s="172">
        <v>-11.5808</v>
      </c>
      <c r="N494" s="172">
        <v>-17.9129</v>
      </c>
      <c r="O494" s="172">
        <v>-4.0928000000000004</v>
      </c>
      <c r="P494" s="172">
        <v>2.7801999999999998</v>
      </c>
      <c r="Q494" s="172">
        <v>13.493600000000001</v>
      </c>
      <c r="R494" s="172">
        <v>-8.3999000000000006</v>
      </c>
    </row>
    <row r="495" spans="1:18" x14ac:dyDescent="0.3">
      <c r="A495" s="168" t="s">
        <v>368</v>
      </c>
      <c r="B495" s="168" t="s">
        <v>370</v>
      </c>
      <c r="C495" s="168">
        <v>119723</v>
      </c>
      <c r="D495" s="171">
        <v>44026</v>
      </c>
      <c r="E495" s="172">
        <v>136.9667</v>
      </c>
      <c r="F495" s="172">
        <v>-1.2644</v>
      </c>
      <c r="G495" s="172">
        <v>-0.72770000000000001</v>
      </c>
      <c r="H495" s="172">
        <v>-0.96879999999999999</v>
      </c>
      <c r="I495" s="172">
        <v>2.7303000000000002</v>
      </c>
      <c r="J495" s="172">
        <v>6.4360999999999997</v>
      </c>
      <c r="K495" s="172">
        <v>17.0472</v>
      </c>
      <c r="L495" s="172">
        <v>-10.914999999999999</v>
      </c>
      <c r="M495" s="172">
        <v>-2.4893000000000001</v>
      </c>
      <c r="N495" s="172">
        <v>-6.5388000000000002</v>
      </c>
      <c r="O495" s="172">
        <v>-1.2421</v>
      </c>
      <c r="P495" s="172">
        <v>3.0369999999999999</v>
      </c>
      <c r="Q495" s="172">
        <v>9.8303999999999991</v>
      </c>
      <c r="R495" s="172">
        <v>-0.9738</v>
      </c>
    </row>
    <row r="496" spans="1:18" x14ac:dyDescent="0.3">
      <c r="A496" s="168" t="s">
        <v>368</v>
      </c>
      <c r="B496" s="168" t="s">
        <v>373</v>
      </c>
      <c r="C496" s="168">
        <v>105628</v>
      </c>
      <c r="D496" s="171">
        <v>44026</v>
      </c>
      <c r="E496" s="172">
        <v>406.540056381787</v>
      </c>
      <c r="F496" s="172">
        <v>-1.2663</v>
      </c>
      <c r="G496" s="172">
        <v>-0.73409999999999997</v>
      </c>
      <c r="H496" s="172">
        <v>-0.97889999999999999</v>
      </c>
      <c r="I496" s="172">
        <v>2.7107999999999999</v>
      </c>
      <c r="J496" s="172">
        <v>6.3840000000000003</v>
      </c>
      <c r="K496" s="172">
        <v>16.8582</v>
      </c>
      <c r="L496" s="172">
        <v>-11.1958</v>
      </c>
      <c r="M496" s="172">
        <v>-2.9613</v>
      </c>
      <c r="N496" s="172">
        <v>-7.1409000000000002</v>
      </c>
      <c r="O496" s="172">
        <v>-1.8985000000000001</v>
      </c>
      <c r="P496" s="172">
        <v>2.3757000000000001</v>
      </c>
      <c r="Q496" s="172">
        <v>14.532</v>
      </c>
      <c r="R496" s="172">
        <v>-1.5972999999999999</v>
      </c>
    </row>
    <row r="497" spans="1:18" x14ac:dyDescent="0.3">
      <c r="A497" s="168" t="s">
        <v>368</v>
      </c>
      <c r="B497" s="168" t="s">
        <v>201</v>
      </c>
      <c r="C497" s="168">
        <v>132933</v>
      </c>
      <c r="D497" s="171">
        <v>44026</v>
      </c>
      <c r="E497" s="172">
        <v>12.6258</v>
      </c>
      <c r="F497" s="172">
        <v>-0.81069999999999998</v>
      </c>
      <c r="G497" s="172">
        <v>-1.1299999999999999</v>
      </c>
      <c r="H497" s="172">
        <v>-1.0998000000000001</v>
      </c>
      <c r="I497" s="172">
        <v>2.9409000000000001</v>
      </c>
      <c r="J497" s="172">
        <v>7.9710000000000001</v>
      </c>
      <c r="K497" s="172">
        <v>20.561499999999999</v>
      </c>
      <c r="L497" s="172">
        <v>-13.118499999999999</v>
      </c>
      <c r="M497" s="172">
        <v>-5.4600999999999997</v>
      </c>
      <c r="N497" s="172">
        <v>-8.5907999999999998</v>
      </c>
      <c r="O497" s="172">
        <v>-2.6389</v>
      </c>
      <c r="P497" s="172">
        <v>3.8631000000000002</v>
      </c>
      <c r="Q497" s="172">
        <v>4.4638999999999998</v>
      </c>
      <c r="R497" s="172">
        <v>-2.1284999999999998</v>
      </c>
    </row>
    <row r="498" spans="1:18" x14ac:dyDescent="0.3">
      <c r="A498" s="168" t="s">
        <v>368</v>
      </c>
      <c r="B498" s="168" t="s">
        <v>306</v>
      </c>
      <c r="C498" s="168">
        <v>132924</v>
      </c>
      <c r="D498" s="171">
        <v>44026</v>
      </c>
      <c r="E498" s="172">
        <v>12.357799999999999</v>
      </c>
      <c r="F498" s="172">
        <v>-0.8115</v>
      </c>
      <c r="G498" s="172">
        <v>-1.1335999999999999</v>
      </c>
      <c r="H498" s="172">
        <v>-1.1067</v>
      </c>
      <c r="I498" s="172">
        <v>2.9276</v>
      </c>
      <c r="J498" s="172">
        <v>7.9387999999999996</v>
      </c>
      <c r="K498" s="172">
        <v>20.454599999999999</v>
      </c>
      <c r="L498" s="172">
        <v>-13.2658</v>
      </c>
      <c r="M498" s="172">
        <v>-5.7038000000000002</v>
      </c>
      <c r="N498" s="172">
        <v>-8.9108000000000001</v>
      </c>
      <c r="O498" s="172">
        <v>-3.2018</v>
      </c>
      <c r="P498" s="172">
        <v>3.4470000000000001</v>
      </c>
      <c r="Q498" s="172">
        <v>4.0518000000000001</v>
      </c>
      <c r="R498" s="172">
        <v>-2.7418999999999998</v>
      </c>
    </row>
    <row r="499" spans="1:18" x14ac:dyDescent="0.3">
      <c r="A499" s="168" t="s">
        <v>368</v>
      </c>
      <c r="B499" s="168" t="s">
        <v>202</v>
      </c>
      <c r="C499" s="168">
        <v>133364</v>
      </c>
      <c r="D499" s="171">
        <v>44026</v>
      </c>
      <c r="E499" s="172">
        <v>13.484500000000001</v>
      </c>
      <c r="F499" s="172">
        <v>-0.74709999999999999</v>
      </c>
      <c r="G499" s="172">
        <v>-0.93810000000000004</v>
      </c>
      <c r="H499" s="172">
        <v>-0.94320000000000004</v>
      </c>
      <c r="I499" s="172">
        <v>2.9712999999999998</v>
      </c>
      <c r="J499" s="172">
        <v>7.5747999999999998</v>
      </c>
      <c r="K499" s="172">
        <v>19.5731</v>
      </c>
      <c r="L499" s="172">
        <v>-10.5482</v>
      </c>
      <c r="M499" s="172">
        <v>-2.4502000000000002</v>
      </c>
      <c r="N499" s="172">
        <v>-5.9546999999999999</v>
      </c>
      <c r="O499" s="172">
        <v>-1.1067</v>
      </c>
      <c r="P499" s="172">
        <v>5.7686000000000002</v>
      </c>
      <c r="Q499" s="172">
        <v>5.7651000000000003</v>
      </c>
      <c r="R499" s="172">
        <v>0.49509999999999998</v>
      </c>
    </row>
    <row r="500" spans="1:18" x14ac:dyDescent="0.3">
      <c r="A500" s="168" t="s">
        <v>368</v>
      </c>
      <c r="B500" s="168" t="s">
        <v>305</v>
      </c>
      <c r="C500" s="168">
        <v>133361</v>
      </c>
      <c r="D500" s="171">
        <v>44026</v>
      </c>
      <c r="E500" s="172">
        <v>13.201499999999999</v>
      </c>
      <c r="F500" s="172">
        <v>-0.74809999999999999</v>
      </c>
      <c r="G500" s="172">
        <v>-0.94169999999999998</v>
      </c>
      <c r="H500" s="172">
        <v>-0.94910000000000005</v>
      </c>
      <c r="I500" s="172">
        <v>2.9582000000000002</v>
      </c>
      <c r="J500" s="172">
        <v>7.5416999999999996</v>
      </c>
      <c r="K500" s="172">
        <v>19.468399999999999</v>
      </c>
      <c r="L500" s="172">
        <v>-10.696300000000001</v>
      </c>
      <c r="M500" s="172">
        <v>-2.6968999999999999</v>
      </c>
      <c r="N500" s="172">
        <v>-6.2773000000000003</v>
      </c>
      <c r="O500" s="172">
        <v>-1.6616</v>
      </c>
      <c r="P500" s="172">
        <v>5.3472</v>
      </c>
      <c r="Q500" s="172">
        <v>5.3422999999999998</v>
      </c>
      <c r="R500" s="172">
        <v>-0.13159999999999999</v>
      </c>
    </row>
    <row r="501" spans="1:18" x14ac:dyDescent="0.3">
      <c r="A501" s="168" t="s">
        <v>368</v>
      </c>
      <c r="B501" s="168" t="s">
        <v>203</v>
      </c>
      <c r="C501" s="168">
        <v>136007</v>
      </c>
      <c r="D501" s="171">
        <v>44026</v>
      </c>
      <c r="E501" s="172">
        <v>13.231299999999999</v>
      </c>
      <c r="F501" s="172">
        <v>-0.7762</v>
      </c>
      <c r="G501" s="172">
        <v>-1.0537000000000001</v>
      </c>
      <c r="H501" s="172">
        <v>-0.96109999999999995</v>
      </c>
      <c r="I501" s="172">
        <v>2.8504999999999998</v>
      </c>
      <c r="J501" s="172">
        <v>7.3532999999999999</v>
      </c>
      <c r="K501" s="172">
        <v>18.913799999999998</v>
      </c>
      <c r="L501" s="172">
        <v>-11.3398</v>
      </c>
      <c r="M501" s="172">
        <v>-3.0979000000000001</v>
      </c>
      <c r="N501" s="172">
        <v>-7.1188000000000002</v>
      </c>
      <c r="O501" s="172">
        <v>-1.5234000000000001</v>
      </c>
      <c r="P501" s="172"/>
      <c r="Q501" s="172">
        <v>6.7438000000000002</v>
      </c>
      <c r="R501" s="172">
        <v>1.6863999999999999</v>
      </c>
    </row>
    <row r="502" spans="1:18" x14ac:dyDescent="0.3">
      <c r="A502" s="168" t="s">
        <v>368</v>
      </c>
      <c r="B502" s="168" t="s">
        <v>304</v>
      </c>
      <c r="C502" s="168">
        <v>136004</v>
      </c>
      <c r="D502" s="171">
        <v>44026</v>
      </c>
      <c r="E502" s="172">
        <v>12.6797</v>
      </c>
      <c r="F502" s="172">
        <v>-0.77710000000000001</v>
      </c>
      <c r="G502" s="172">
        <v>-1.0589</v>
      </c>
      <c r="H502" s="172">
        <v>-0.9708</v>
      </c>
      <c r="I502" s="172">
        <v>2.8311999999999999</v>
      </c>
      <c r="J502" s="172">
        <v>7.3059000000000003</v>
      </c>
      <c r="K502" s="172">
        <v>18.7638</v>
      </c>
      <c r="L502" s="172">
        <v>-11.548500000000001</v>
      </c>
      <c r="M502" s="172">
        <v>-3.4479000000000002</v>
      </c>
      <c r="N502" s="172">
        <v>-7.5728999999999997</v>
      </c>
      <c r="O502" s="172">
        <v>-2.3079000000000001</v>
      </c>
      <c r="P502" s="172"/>
      <c r="Q502" s="172">
        <v>5.6896000000000004</v>
      </c>
      <c r="R502" s="172">
        <v>0.96020000000000005</v>
      </c>
    </row>
    <row r="503" spans="1:18" x14ac:dyDescent="0.3">
      <c r="A503" s="168" t="s">
        <v>368</v>
      </c>
      <c r="B503" s="168" t="s">
        <v>204</v>
      </c>
      <c r="C503" s="168">
        <v>140487</v>
      </c>
      <c r="D503" s="171">
        <v>44026</v>
      </c>
      <c r="E503" s="172">
        <v>13.4962</v>
      </c>
      <c r="F503" s="172">
        <v>-1.0122</v>
      </c>
      <c r="G503" s="172">
        <v>-1.8865000000000001</v>
      </c>
      <c r="H503" s="172">
        <v>-1.8935999999999999</v>
      </c>
      <c r="I503" s="172">
        <v>2.7686999999999999</v>
      </c>
      <c r="J503" s="172">
        <v>7.5934999999999997</v>
      </c>
      <c r="K503" s="172">
        <v>14.516299999999999</v>
      </c>
      <c r="L503" s="172">
        <v>-8.9405000000000001</v>
      </c>
      <c r="M503" s="172">
        <v>-0.55559999999999998</v>
      </c>
      <c r="N503" s="172">
        <v>4.0795000000000003</v>
      </c>
      <c r="O503" s="172">
        <v>5.5622999999999996</v>
      </c>
      <c r="P503" s="172"/>
      <c r="Q503" s="172">
        <v>9.5401000000000007</v>
      </c>
      <c r="R503" s="172">
        <v>3.1343000000000001</v>
      </c>
    </row>
    <row r="504" spans="1:18" x14ac:dyDescent="0.3">
      <c r="A504" s="168" t="s">
        <v>368</v>
      </c>
      <c r="B504" s="168" t="s">
        <v>307</v>
      </c>
      <c r="C504" s="168">
        <v>140488</v>
      </c>
      <c r="D504" s="171">
        <v>44026</v>
      </c>
      <c r="E504" s="172">
        <v>13.150600000000001</v>
      </c>
      <c r="F504" s="172">
        <v>-1.0132000000000001</v>
      </c>
      <c r="G504" s="172">
        <v>-1.8918999999999999</v>
      </c>
      <c r="H504" s="172">
        <v>-1.9029</v>
      </c>
      <c r="I504" s="172">
        <v>2.7494999999999998</v>
      </c>
      <c r="J504" s="172">
        <v>7.5467000000000004</v>
      </c>
      <c r="K504" s="172">
        <v>14.367000000000001</v>
      </c>
      <c r="L504" s="172">
        <v>-9.1684000000000001</v>
      </c>
      <c r="M504" s="172">
        <v>-0.92889999999999995</v>
      </c>
      <c r="N504" s="172">
        <v>3.5554000000000001</v>
      </c>
      <c r="O504" s="172">
        <v>4.7426000000000004</v>
      </c>
      <c r="P504" s="172"/>
      <c r="Q504" s="172">
        <v>8.6798999999999999</v>
      </c>
      <c r="R504" s="172">
        <v>2.4316</v>
      </c>
    </row>
    <row r="505" spans="1:18" x14ac:dyDescent="0.3">
      <c r="A505" s="168" t="s">
        <v>368</v>
      </c>
      <c r="B505" s="168" t="s">
        <v>205</v>
      </c>
      <c r="C505" s="168">
        <v>142138</v>
      </c>
      <c r="D505" s="171">
        <v>44026</v>
      </c>
      <c r="E505" s="172">
        <v>9.5787999999999993</v>
      </c>
      <c r="F505" s="172">
        <v>-0.91139999999999999</v>
      </c>
      <c r="G505" s="172">
        <v>-0.42830000000000001</v>
      </c>
      <c r="H505" s="172">
        <v>-0.33090000000000003</v>
      </c>
      <c r="I505" s="172">
        <v>2.8462999999999998</v>
      </c>
      <c r="J505" s="172">
        <v>4.6680000000000001</v>
      </c>
      <c r="K505" s="172">
        <v>10.7645</v>
      </c>
      <c r="L505" s="172">
        <v>-14.042899999999999</v>
      </c>
      <c r="M505" s="172">
        <v>-6.7892999999999999</v>
      </c>
      <c r="N505" s="172">
        <v>-6.6512000000000002</v>
      </c>
      <c r="O505" s="172"/>
      <c r="P505" s="172"/>
      <c r="Q505" s="172">
        <v>-1.8525</v>
      </c>
      <c r="R505" s="172">
        <v>-1.2229000000000001</v>
      </c>
    </row>
    <row r="506" spans="1:18" x14ac:dyDescent="0.3">
      <c r="A506" s="168" t="s">
        <v>368</v>
      </c>
      <c r="B506" s="168" t="s">
        <v>309</v>
      </c>
      <c r="C506" s="168">
        <v>142139</v>
      </c>
      <c r="D506" s="171">
        <v>44026</v>
      </c>
      <c r="E506" s="172">
        <v>9.4015000000000004</v>
      </c>
      <c r="F506" s="172">
        <v>-0.91269999999999996</v>
      </c>
      <c r="G506" s="172">
        <v>-0.43419999999999997</v>
      </c>
      <c r="H506" s="172">
        <v>-0.34239999999999998</v>
      </c>
      <c r="I506" s="172">
        <v>2.8228</v>
      </c>
      <c r="J506" s="172">
        <v>4.6134000000000004</v>
      </c>
      <c r="K506" s="172">
        <v>10.5968</v>
      </c>
      <c r="L506" s="172">
        <v>-14.2965</v>
      </c>
      <c r="M506" s="172">
        <v>-7.2042999999999999</v>
      </c>
      <c r="N506" s="172">
        <v>-7.2098000000000004</v>
      </c>
      <c r="O506" s="172"/>
      <c r="P506" s="172"/>
      <c r="Q506" s="172">
        <v>-2.6461000000000001</v>
      </c>
      <c r="R506" s="172">
        <v>-1.9559</v>
      </c>
    </row>
    <row r="507" spans="1:18" x14ac:dyDescent="0.3">
      <c r="A507" s="168" t="s">
        <v>368</v>
      </c>
      <c r="B507" s="168" t="s">
        <v>206</v>
      </c>
      <c r="C507" s="168">
        <v>143178</v>
      </c>
      <c r="D507" s="171">
        <v>44026</v>
      </c>
      <c r="E507" s="172">
        <v>10.0848</v>
      </c>
      <c r="F507" s="172">
        <v>-1.3364</v>
      </c>
      <c r="G507" s="172">
        <v>-1.5079</v>
      </c>
      <c r="H507" s="172">
        <v>-2.1168999999999998</v>
      </c>
      <c r="I507" s="172">
        <v>1.9500999999999999</v>
      </c>
      <c r="J507" s="172">
        <v>4.1387999999999998</v>
      </c>
      <c r="K507" s="172">
        <v>15.006399999999999</v>
      </c>
      <c r="L507" s="172">
        <v>-12.841200000000001</v>
      </c>
      <c r="M507" s="172">
        <v>-3.9872000000000001</v>
      </c>
      <c r="N507" s="172">
        <v>-5.3292999999999999</v>
      </c>
      <c r="O507" s="172"/>
      <c r="P507" s="172"/>
      <c r="Q507" s="172">
        <v>0.42430000000000001</v>
      </c>
      <c r="R507" s="172"/>
    </row>
    <row r="508" spans="1:18" x14ac:dyDescent="0.3">
      <c r="A508" s="168" t="s">
        <v>368</v>
      </c>
      <c r="B508" s="168" t="s">
        <v>308</v>
      </c>
      <c r="C508" s="168">
        <v>143176</v>
      </c>
      <c r="D508" s="171">
        <v>44026</v>
      </c>
      <c r="E508" s="172">
        <v>9.9038000000000004</v>
      </c>
      <c r="F508" s="172">
        <v>-1.3379000000000001</v>
      </c>
      <c r="G508" s="172">
        <v>-1.5155000000000001</v>
      </c>
      <c r="H508" s="172">
        <v>-2.1286</v>
      </c>
      <c r="I508" s="172">
        <v>1.9245000000000001</v>
      </c>
      <c r="J508" s="172">
        <v>4.0796000000000001</v>
      </c>
      <c r="K508" s="172">
        <v>14.817299999999999</v>
      </c>
      <c r="L508" s="172">
        <v>-13.112399999999999</v>
      </c>
      <c r="M508" s="172">
        <v>-4.4421999999999997</v>
      </c>
      <c r="N508" s="172">
        <v>-5.9424000000000001</v>
      </c>
      <c r="O508" s="172"/>
      <c r="P508" s="172"/>
      <c r="Q508" s="172">
        <v>-0.48349999999999999</v>
      </c>
      <c r="R508" s="172"/>
    </row>
    <row r="509" spans="1:18" x14ac:dyDescent="0.3">
      <c r="A509" s="168" t="s">
        <v>368</v>
      </c>
      <c r="B509" s="168" t="s">
        <v>310</v>
      </c>
      <c r="C509" s="168">
        <v>116352</v>
      </c>
      <c r="D509" s="171">
        <v>44026</v>
      </c>
      <c r="E509" s="172">
        <v>39.2607</v>
      </c>
      <c r="F509" s="172">
        <v>-0.27639999999999998</v>
      </c>
      <c r="G509" s="172">
        <v>-1.1165</v>
      </c>
      <c r="H509" s="172">
        <v>-1.1113</v>
      </c>
      <c r="I509" s="172">
        <v>3.2029999999999998</v>
      </c>
      <c r="J509" s="172">
        <v>8.3451000000000004</v>
      </c>
      <c r="K509" s="172">
        <v>16.396999999999998</v>
      </c>
      <c r="L509" s="172">
        <v>-4.72</v>
      </c>
      <c r="M509" s="172">
        <v>4.3312999999999997</v>
      </c>
      <c r="N509" s="172">
        <v>6.0758999999999999</v>
      </c>
      <c r="O509" s="172">
        <v>4.7023999999999999</v>
      </c>
      <c r="P509" s="172">
        <v>11.019299999999999</v>
      </c>
      <c r="Q509" s="172">
        <v>17.9161</v>
      </c>
      <c r="R509" s="172">
        <v>8.9354999999999993</v>
      </c>
    </row>
    <row r="510" spans="1:18" x14ac:dyDescent="0.3">
      <c r="A510" s="168" t="s">
        <v>368</v>
      </c>
      <c r="B510" s="168" t="s">
        <v>207</v>
      </c>
      <c r="C510" s="168">
        <v>126279</v>
      </c>
      <c r="D510" s="171">
        <v>44026</v>
      </c>
      <c r="E510" s="172">
        <v>28.403500000000001</v>
      </c>
      <c r="F510" s="172">
        <v>-0.36199999999999999</v>
      </c>
      <c r="G510" s="172">
        <v>-0.9758</v>
      </c>
      <c r="H510" s="172">
        <v>-0.6704</v>
      </c>
      <c r="I510" s="172">
        <v>3.3866000000000001</v>
      </c>
      <c r="J510" s="172">
        <v>7.0122</v>
      </c>
      <c r="K510" s="172">
        <v>12.457000000000001</v>
      </c>
      <c r="L510" s="172">
        <v>-3.5070000000000001</v>
      </c>
      <c r="M510" s="172">
        <v>6.0393999999999997</v>
      </c>
      <c r="N510" s="172">
        <v>9.6897000000000002</v>
      </c>
      <c r="O510" s="172">
        <v>8.9917999999999996</v>
      </c>
      <c r="P510" s="172">
        <v>10.907</v>
      </c>
      <c r="Q510" s="172">
        <v>18.018000000000001</v>
      </c>
      <c r="R510" s="172">
        <v>11.134399999999999</v>
      </c>
    </row>
    <row r="511" spans="1:18" x14ac:dyDescent="0.3">
      <c r="A511" s="168" t="s">
        <v>368</v>
      </c>
      <c r="B511" s="168" t="s">
        <v>311</v>
      </c>
      <c r="C511" s="168">
        <v>126379</v>
      </c>
      <c r="D511" s="171">
        <v>44026</v>
      </c>
      <c r="E511" s="172">
        <v>27.6952</v>
      </c>
      <c r="F511" s="172">
        <v>-0.3634</v>
      </c>
      <c r="G511" s="172">
        <v>-0.98109999999999997</v>
      </c>
      <c r="H511" s="172">
        <v>-0.67989999999999995</v>
      </c>
      <c r="I511" s="172">
        <v>3.3673000000000002</v>
      </c>
      <c r="J511" s="172">
        <v>6.9656000000000002</v>
      </c>
      <c r="K511" s="172">
        <v>12.315899999999999</v>
      </c>
      <c r="L511" s="172">
        <v>-3.7425000000000002</v>
      </c>
      <c r="M511" s="172">
        <v>5.6475999999999997</v>
      </c>
      <c r="N511" s="172">
        <v>9.1445000000000007</v>
      </c>
      <c r="O511" s="172">
        <v>8.2881</v>
      </c>
      <c r="P511" s="172">
        <v>10.428100000000001</v>
      </c>
      <c r="Q511" s="172">
        <v>17.545999999999999</v>
      </c>
      <c r="R511" s="172">
        <v>10.3262</v>
      </c>
    </row>
    <row r="512" spans="1:18" x14ac:dyDescent="0.3">
      <c r="A512" s="168" t="s">
        <v>368</v>
      </c>
      <c r="B512" s="168" t="s">
        <v>208</v>
      </c>
      <c r="C512" s="168">
        <v>145819</v>
      </c>
      <c r="D512" s="171">
        <v>44026</v>
      </c>
      <c r="E512" s="172">
        <v>10.7645</v>
      </c>
      <c r="F512" s="172">
        <v>-1.2196</v>
      </c>
      <c r="G512" s="172">
        <v>-1.1552</v>
      </c>
      <c r="H512" s="172">
        <v>-1.4401999999999999</v>
      </c>
      <c r="I512" s="172">
        <v>2.5933000000000002</v>
      </c>
      <c r="J512" s="172">
        <v>5.9497999999999998</v>
      </c>
      <c r="K512" s="172">
        <v>14.094799999999999</v>
      </c>
      <c r="L512" s="172">
        <v>-6.5719000000000003</v>
      </c>
      <c r="M512" s="172">
        <v>1.1415999999999999</v>
      </c>
      <c r="N512" s="172">
        <v>2.4927000000000001</v>
      </c>
      <c r="O512" s="172"/>
      <c r="P512" s="172"/>
      <c r="Q512" s="172">
        <v>5.1445999999999996</v>
      </c>
      <c r="R512" s="172"/>
    </row>
    <row r="513" spans="1:18" x14ac:dyDescent="0.3">
      <c r="A513" s="168" t="s">
        <v>368</v>
      </c>
      <c r="B513" s="168" t="s">
        <v>312</v>
      </c>
      <c r="C513" s="168">
        <v>145820</v>
      </c>
      <c r="D513" s="171">
        <v>44026</v>
      </c>
      <c r="E513" s="172">
        <v>10.456799999999999</v>
      </c>
      <c r="F513" s="172">
        <v>-1.2242</v>
      </c>
      <c r="G513" s="172">
        <v>-1.1757</v>
      </c>
      <c r="H513" s="172">
        <v>-1.4763999999999999</v>
      </c>
      <c r="I513" s="172">
        <v>2.5196999999999998</v>
      </c>
      <c r="J513" s="172">
        <v>5.7737999999999996</v>
      </c>
      <c r="K513" s="172">
        <v>13.562099999999999</v>
      </c>
      <c r="L513" s="172">
        <v>-7.4611000000000001</v>
      </c>
      <c r="M513" s="172">
        <v>-0.2984</v>
      </c>
      <c r="N513" s="172">
        <v>0.52590000000000003</v>
      </c>
      <c r="O513" s="172"/>
      <c r="P513" s="172"/>
      <c r="Q513" s="172">
        <v>3.0884</v>
      </c>
      <c r="R513" s="172"/>
    </row>
    <row r="514" spans="1:18" x14ac:dyDescent="0.3">
      <c r="A514" s="168" t="s">
        <v>368</v>
      </c>
      <c r="B514" s="168" t="s">
        <v>313</v>
      </c>
      <c r="C514" s="168">
        <v>101853</v>
      </c>
      <c r="D514" s="171">
        <v>44026</v>
      </c>
      <c r="E514" s="172">
        <v>86.199600000000004</v>
      </c>
      <c r="F514" s="172">
        <v>-1.3389</v>
      </c>
      <c r="G514" s="172">
        <v>-0.94550000000000001</v>
      </c>
      <c r="H514" s="172">
        <v>-1.6625000000000001</v>
      </c>
      <c r="I514" s="172">
        <v>2.3449</v>
      </c>
      <c r="J514" s="172">
        <v>5.9134000000000002</v>
      </c>
      <c r="K514" s="172">
        <v>15.609</v>
      </c>
      <c r="L514" s="172">
        <v>-17.436800000000002</v>
      </c>
      <c r="M514" s="172">
        <v>-11.530799999999999</v>
      </c>
      <c r="N514" s="172">
        <v>-13.2453</v>
      </c>
      <c r="O514" s="172">
        <v>-4.4882</v>
      </c>
      <c r="P514" s="172">
        <v>2.653</v>
      </c>
      <c r="Q514" s="172">
        <v>13.126799999999999</v>
      </c>
      <c r="R514" s="172">
        <v>-7.7026000000000003</v>
      </c>
    </row>
    <row r="515" spans="1:18" x14ac:dyDescent="0.3">
      <c r="A515" s="168" t="s">
        <v>368</v>
      </c>
      <c r="B515" s="168" t="s">
        <v>209</v>
      </c>
      <c r="C515" s="168">
        <v>119549</v>
      </c>
      <c r="D515" s="171">
        <v>44026</v>
      </c>
      <c r="E515" s="172">
        <v>88.853399999999993</v>
      </c>
      <c r="F515" s="172">
        <v>-1.3378000000000001</v>
      </c>
      <c r="G515" s="172">
        <v>-0.9415</v>
      </c>
      <c r="H515" s="172">
        <v>-1.6557999999999999</v>
      </c>
      <c r="I515" s="172">
        <v>2.3589000000000002</v>
      </c>
      <c r="J515" s="172">
        <v>5.9466999999999999</v>
      </c>
      <c r="K515" s="172">
        <v>15.7073</v>
      </c>
      <c r="L515" s="172">
        <v>-17.2803</v>
      </c>
      <c r="M515" s="172">
        <v>-11.275600000000001</v>
      </c>
      <c r="N515" s="172">
        <v>-12.916700000000001</v>
      </c>
      <c r="O515" s="172">
        <v>-4.0193000000000003</v>
      </c>
      <c r="P515" s="172">
        <v>3.1004999999999998</v>
      </c>
      <c r="Q515" s="172">
        <v>8.3093000000000004</v>
      </c>
      <c r="R515" s="172">
        <v>-7.3223000000000003</v>
      </c>
    </row>
    <row r="516" spans="1:18" x14ac:dyDescent="0.3">
      <c r="A516" s="168" t="s">
        <v>368</v>
      </c>
      <c r="B516" s="168" t="s">
        <v>210</v>
      </c>
      <c r="C516" s="168">
        <v>139711</v>
      </c>
      <c r="D516" s="171">
        <v>44026</v>
      </c>
      <c r="E516" s="172">
        <v>7.9535</v>
      </c>
      <c r="F516" s="172">
        <v>-1.3898999999999999</v>
      </c>
      <c r="G516" s="172">
        <v>-2.0190999999999999</v>
      </c>
      <c r="H516" s="172">
        <v>-1.7103999999999999</v>
      </c>
      <c r="I516" s="172">
        <v>1.7344999999999999</v>
      </c>
      <c r="J516" s="172">
        <v>5.5400999999999998</v>
      </c>
      <c r="K516" s="172">
        <v>17.808700000000002</v>
      </c>
      <c r="L516" s="172">
        <v>-19.099399999999999</v>
      </c>
      <c r="M516" s="172">
        <v>-12.2295</v>
      </c>
      <c r="N516" s="172">
        <v>-20.023499999999999</v>
      </c>
      <c r="O516" s="172">
        <v>-14.9391</v>
      </c>
      <c r="P516" s="172"/>
      <c r="Q516" s="172">
        <v>-6.0728</v>
      </c>
      <c r="R516" s="172">
        <v>-18.214600000000001</v>
      </c>
    </row>
    <row r="517" spans="1:18" x14ac:dyDescent="0.3">
      <c r="A517" s="168" t="s">
        <v>368</v>
      </c>
      <c r="B517" s="168" t="s">
        <v>314</v>
      </c>
      <c r="C517" s="168">
        <v>139709</v>
      </c>
      <c r="D517" s="171">
        <v>44026</v>
      </c>
      <c r="E517" s="172">
        <v>7.7901999999999996</v>
      </c>
      <c r="F517" s="172">
        <v>-1.3898999999999999</v>
      </c>
      <c r="G517" s="172">
        <v>-2.0211999999999999</v>
      </c>
      <c r="H517" s="172">
        <v>-1.7133</v>
      </c>
      <c r="I517" s="172">
        <v>1.7290000000000001</v>
      </c>
      <c r="J517" s="172">
        <v>5.5239000000000003</v>
      </c>
      <c r="K517" s="172">
        <v>17.756799999999998</v>
      </c>
      <c r="L517" s="172">
        <v>-19.1645</v>
      </c>
      <c r="M517" s="172">
        <v>-12.332700000000001</v>
      </c>
      <c r="N517" s="172">
        <v>-20.148</v>
      </c>
      <c r="O517" s="172">
        <v>-15.2239</v>
      </c>
      <c r="P517" s="172"/>
      <c r="Q517" s="172">
        <v>-6.6044</v>
      </c>
      <c r="R517" s="172">
        <v>-18.462199999999999</v>
      </c>
    </row>
    <row r="518" spans="1:18" x14ac:dyDescent="0.3">
      <c r="A518" s="168" t="s">
        <v>368</v>
      </c>
      <c r="B518" s="168" t="s">
        <v>211</v>
      </c>
      <c r="C518" s="168">
        <v>139990</v>
      </c>
      <c r="D518" s="171">
        <v>44026</v>
      </c>
      <c r="E518" s="172">
        <v>6.7872000000000003</v>
      </c>
      <c r="F518" s="172">
        <v>-1.3804000000000001</v>
      </c>
      <c r="G518" s="172">
        <v>-1.8964000000000001</v>
      </c>
      <c r="H518" s="172">
        <v>-1.6760999999999999</v>
      </c>
      <c r="I518" s="172">
        <v>2.3092999999999999</v>
      </c>
      <c r="J518" s="172">
        <v>6.7790999999999997</v>
      </c>
      <c r="K518" s="172">
        <v>18.444099999999999</v>
      </c>
      <c r="L518" s="172">
        <v>-19.020700000000001</v>
      </c>
      <c r="M518" s="172">
        <v>-11.7296</v>
      </c>
      <c r="N518" s="172">
        <v>-19.031300000000002</v>
      </c>
      <c r="O518" s="172">
        <v>-14.622</v>
      </c>
      <c r="P518" s="172"/>
      <c r="Q518" s="172">
        <v>-11.0502</v>
      </c>
      <c r="R518" s="172">
        <v>-18.142600000000002</v>
      </c>
    </row>
    <row r="519" spans="1:18" x14ac:dyDescent="0.3">
      <c r="A519" s="168" t="s">
        <v>368</v>
      </c>
      <c r="B519" s="168" t="s">
        <v>315</v>
      </c>
      <c r="C519" s="168">
        <v>139992</v>
      </c>
      <c r="D519" s="171">
        <v>44026</v>
      </c>
      <c r="E519" s="172">
        <v>6.6738</v>
      </c>
      <c r="F519" s="172">
        <v>-1.3815999999999999</v>
      </c>
      <c r="G519" s="172">
        <v>-1.8976999999999999</v>
      </c>
      <c r="H519" s="172">
        <v>-1.6779999999999999</v>
      </c>
      <c r="I519" s="172">
        <v>2.3054999999999999</v>
      </c>
      <c r="J519" s="172">
        <v>6.7706</v>
      </c>
      <c r="K519" s="172">
        <v>18.417999999999999</v>
      </c>
      <c r="L519" s="172">
        <v>-19.069199999999999</v>
      </c>
      <c r="M519" s="172">
        <v>-11.814399999999999</v>
      </c>
      <c r="N519" s="172">
        <v>-19.140699999999999</v>
      </c>
      <c r="O519" s="172">
        <v>-15.0177</v>
      </c>
      <c r="P519" s="172"/>
      <c r="Q519" s="172">
        <v>-11.501899999999999</v>
      </c>
      <c r="R519" s="172">
        <v>-18.4391</v>
      </c>
    </row>
    <row r="520" spans="1:18" x14ac:dyDescent="0.3">
      <c r="A520" s="168" t="s">
        <v>368</v>
      </c>
      <c r="B520" s="168" t="s">
        <v>212</v>
      </c>
      <c r="C520" s="168">
        <v>141141</v>
      </c>
      <c r="D520" s="171">
        <v>44026</v>
      </c>
      <c r="E520" s="172">
        <v>6.53</v>
      </c>
      <c r="F520" s="172">
        <v>-1.3178000000000001</v>
      </c>
      <c r="G520" s="172">
        <v>-1.667</v>
      </c>
      <c r="H520" s="172">
        <v>-1.6611</v>
      </c>
      <c r="I520" s="172">
        <v>2.2517</v>
      </c>
      <c r="J520" s="172">
        <v>6.0754000000000001</v>
      </c>
      <c r="K520" s="172">
        <v>17.8871</v>
      </c>
      <c r="L520" s="172">
        <v>-20.546099999999999</v>
      </c>
      <c r="M520" s="172">
        <v>-12.467700000000001</v>
      </c>
      <c r="N520" s="172">
        <v>-20.154599999999999</v>
      </c>
      <c r="O520" s="172">
        <v>-13.258900000000001</v>
      </c>
      <c r="P520" s="172"/>
      <c r="Q520" s="172">
        <v>-13.131399999999999</v>
      </c>
      <c r="R520" s="172">
        <v>-18.4879</v>
      </c>
    </row>
    <row r="521" spans="1:18" x14ac:dyDescent="0.3">
      <c r="A521" s="168" t="s">
        <v>368</v>
      </c>
      <c r="B521" s="168" t="s">
        <v>317</v>
      </c>
      <c r="C521" s="168">
        <v>141139</v>
      </c>
      <c r="D521" s="171">
        <v>44026</v>
      </c>
      <c r="E521" s="172">
        <v>6.4238</v>
      </c>
      <c r="F521" s="172">
        <v>-1.3181</v>
      </c>
      <c r="G521" s="172">
        <v>-1.6715</v>
      </c>
      <c r="H521" s="172">
        <v>-1.667</v>
      </c>
      <c r="I521" s="172">
        <v>2.2393000000000001</v>
      </c>
      <c r="J521" s="172">
        <v>6.0453000000000001</v>
      </c>
      <c r="K521" s="172">
        <v>17.792200000000001</v>
      </c>
      <c r="L521" s="172">
        <v>-20.674199999999999</v>
      </c>
      <c r="M521" s="172">
        <v>-12.6798</v>
      </c>
      <c r="N521" s="172">
        <v>-20.412800000000001</v>
      </c>
      <c r="O521" s="172">
        <v>-13.725300000000001</v>
      </c>
      <c r="P521" s="172"/>
      <c r="Q521" s="172">
        <v>-13.6006</v>
      </c>
      <c r="R521" s="172">
        <v>-18.818100000000001</v>
      </c>
    </row>
    <row r="522" spans="1:18" x14ac:dyDescent="0.3">
      <c r="A522" s="168" t="s">
        <v>368</v>
      </c>
      <c r="B522" s="168" t="s">
        <v>213</v>
      </c>
      <c r="C522" s="168">
        <v>141564</v>
      </c>
      <c r="D522" s="171">
        <v>44026</v>
      </c>
      <c r="E522" s="172">
        <v>6.1970999999999998</v>
      </c>
      <c r="F522" s="172">
        <v>-1.1879</v>
      </c>
      <c r="G522" s="172">
        <v>-1.7424999999999999</v>
      </c>
      <c r="H522" s="172">
        <v>-1.8311999999999999</v>
      </c>
      <c r="I522" s="172">
        <v>3.2816000000000001</v>
      </c>
      <c r="J522" s="172">
        <v>7.9672000000000001</v>
      </c>
      <c r="K522" s="172">
        <v>19.531300000000002</v>
      </c>
      <c r="L522" s="172">
        <v>-21.065100000000001</v>
      </c>
      <c r="M522" s="172">
        <v>-13.2399</v>
      </c>
      <c r="N522" s="172">
        <v>-20.8443</v>
      </c>
      <c r="O522" s="172"/>
      <c r="P522" s="172"/>
      <c r="Q522" s="172">
        <v>-15.7372</v>
      </c>
      <c r="R522" s="172">
        <v>-18.867000000000001</v>
      </c>
    </row>
    <row r="523" spans="1:18" x14ac:dyDescent="0.3">
      <c r="A523" s="168" t="s">
        <v>368</v>
      </c>
      <c r="B523" s="168" t="s">
        <v>316</v>
      </c>
      <c r="C523" s="168">
        <v>141565</v>
      </c>
      <c r="D523" s="171">
        <v>44026</v>
      </c>
      <c r="E523" s="172">
        <v>5.9832000000000001</v>
      </c>
      <c r="F523" s="172">
        <v>-1.1874</v>
      </c>
      <c r="G523" s="172">
        <v>-1.7456</v>
      </c>
      <c r="H523" s="172">
        <v>-1.8359000000000001</v>
      </c>
      <c r="I523" s="172">
        <v>3.2707999999999999</v>
      </c>
      <c r="J523" s="172">
        <v>7.9414999999999996</v>
      </c>
      <c r="K523" s="172">
        <v>19.4466</v>
      </c>
      <c r="L523" s="172">
        <v>-21.1752</v>
      </c>
      <c r="M523" s="172">
        <v>-13.422499999999999</v>
      </c>
      <c r="N523" s="172">
        <v>-21.067</v>
      </c>
      <c r="O523" s="172"/>
      <c r="P523" s="172"/>
      <c r="Q523" s="172">
        <v>-16.7897</v>
      </c>
      <c r="R523" s="172">
        <v>-19.585999999999999</v>
      </c>
    </row>
    <row r="524" spans="1:18" x14ac:dyDescent="0.3">
      <c r="A524" s="168" t="s">
        <v>368</v>
      </c>
      <c r="B524" s="168" t="s">
        <v>214</v>
      </c>
      <c r="C524" s="168">
        <v>133324</v>
      </c>
      <c r="D524" s="171">
        <v>44026</v>
      </c>
      <c r="E524" s="172">
        <v>12.719900000000001</v>
      </c>
      <c r="F524" s="172">
        <v>-1.1355999999999999</v>
      </c>
      <c r="G524" s="172">
        <v>-1.1686000000000001</v>
      </c>
      <c r="H524" s="172">
        <v>-1.4281999999999999</v>
      </c>
      <c r="I524" s="172">
        <v>3.1915</v>
      </c>
      <c r="J524" s="172">
        <v>7.4298000000000002</v>
      </c>
      <c r="K524" s="172">
        <v>19.510899999999999</v>
      </c>
      <c r="L524" s="172">
        <v>-13.250500000000001</v>
      </c>
      <c r="M524" s="172">
        <v>-3.7764000000000002</v>
      </c>
      <c r="N524" s="172">
        <v>-6.4039000000000001</v>
      </c>
      <c r="O524" s="172">
        <v>-0.67259999999999998</v>
      </c>
      <c r="P524" s="172">
        <v>3.5030999999999999</v>
      </c>
      <c r="Q524" s="172">
        <v>4.6378000000000004</v>
      </c>
      <c r="R524" s="172">
        <v>-3.0055999999999998</v>
      </c>
    </row>
    <row r="525" spans="1:18" x14ac:dyDescent="0.3">
      <c r="A525" s="168" t="s">
        <v>368</v>
      </c>
      <c r="B525" s="168" t="s">
        <v>320</v>
      </c>
      <c r="C525" s="168">
        <v>133322</v>
      </c>
      <c r="D525" s="171">
        <v>44026</v>
      </c>
      <c r="E525" s="172">
        <v>12.451700000000001</v>
      </c>
      <c r="F525" s="172">
        <v>-1.1354</v>
      </c>
      <c r="G525" s="172">
        <v>-1.1691</v>
      </c>
      <c r="H525" s="172">
        <v>-1.4280999999999999</v>
      </c>
      <c r="I525" s="172">
        <v>3.1905999999999999</v>
      </c>
      <c r="J525" s="172">
        <v>7.4273999999999996</v>
      </c>
      <c r="K525" s="172">
        <v>19.493500000000001</v>
      </c>
      <c r="L525" s="172">
        <v>-13.353</v>
      </c>
      <c r="M525" s="172">
        <v>-3.9910000000000001</v>
      </c>
      <c r="N525" s="172">
        <v>-6.7134999999999998</v>
      </c>
      <c r="O525" s="172">
        <v>-1.0189999999999999</v>
      </c>
      <c r="P525" s="172">
        <v>3.1423999999999999</v>
      </c>
      <c r="Q525" s="172">
        <v>4.2183999999999999</v>
      </c>
      <c r="R525" s="172">
        <v>-3.3437999999999999</v>
      </c>
    </row>
    <row r="526" spans="1:18" x14ac:dyDescent="0.3">
      <c r="A526" s="168" t="s">
        <v>368</v>
      </c>
      <c r="B526" s="168" t="s">
        <v>215</v>
      </c>
      <c r="C526" s="168">
        <v>135682</v>
      </c>
      <c r="D526" s="171">
        <v>44026</v>
      </c>
      <c r="E526" s="172">
        <v>13.9274</v>
      </c>
      <c r="F526" s="172">
        <v>-1.0831</v>
      </c>
      <c r="G526" s="172">
        <v>-1.0564</v>
      </c>
      <c r="H526" s="172">
        <v>-1.4463999999999999</v>
      </c>
      <c r="I526" s="172">
        <v>2.9782999999999999</v>
      </c>
      <c r="J526" s="172">
        <v>6.9676</v>
      </c>
      <c r="K526" s="172">
        <v>19.294499999999999</v>
      </c>
      <c r="L526" s="172">
        <v>-12.871499999999999</v>
      </c>
      <c r="M526" s="172">
        <v>-2.7742</v>
      </c>
      <c r="N526" s="172">
        <v>-5.5903999999999998</v>
      </c>
      <c r="O526" s="172">
        <v>0.58150000000000002</v>
      </c>
      <c r="P526" s="172"/>
      <c r="Q526" s="172">
        <v>7.9741999999999997</v>
      </c>
      <c r="R526" s="172">
        <v>-2.1972999999999998</v>
      </c>
    </row>
    <row r="527" spans="1:18" x14ac:dyDescent="0.3">
      <c r="A527" s="168" t="s">
        <v>368</v>
      </c>
      <c r="B527" s="168" t="s">
        <v>319</v>
      </c>
      <c r="C527" s="168">
        <v>135684</v>
      </c>
      <c r="D527" s="171">
        <v>44026</v>
      </c>
      <c r="E527" s="172">
        <v>13.6439</v>
      </c>
      <c r="F527" s="172">
        <v>-1.0839000000000001</v>
      </c>
      <c r="G527" s="172">
        <v>-1.0580000000000001</v>
      </c>
      <c r="H527" s="172">
        <v>-1.4497</v>
      </c>
      <c r="I527" s="172">
        <v>2.9712999999999998</v>
      </c>
      <c r="J527" s="172">
        <v>6.9523000000000001</v>
      </c>
      <c r="K527" s="172">
        <v>19.241900000000001</v>
      </c>
      <c r="L527" s="172">
        <v>-12.967000000000001</v>
      </c>
      <c r="M527" s="172">
        <v>-2.9470000000000001</v>
      </c>
      <c r="N527" s="172">
        <v>-5.8235999999999999</v>
      </c>
      <c r="O527" s="172">
        <v>5.33E-2</v>
      </c>
      <c r="P527" s="172"/>
      <c r="Q527" s="172">
        <v>7.4611999999999998</v>
      </c>
      <c r="R527" s="172">
        <v>-2.6131000000000002</v>
      </c>
    </row>
    <row r="528" spans="1:18" x14ac:dyDescent="0.3">
      <c r="A528" s="168" t="s">
        <v>368</v>
      </c>
      <c r="B528" s="168" t="s">
        <v>216</v>
      </c>
      <c r="C528" s="168">
        <v>142153</v>
      </c>
      <c r="D528" s="171">
        <v>44026</v>
      </c>
      <c r="E528" s="172">
        <v>6.5720999999999998</v>
      </c>
      <c r="F528" s="172">
        <v>-1.1952</v>
      </c>
      <c r="G528" s="172">
        <v>-1.6859</v>
      </c>
      <c r="H528" s="172">
        <v>0.38340000000000002</v>
      </c>
      <c r="I528" s="172">
        <v>3.7246999999999999</v>
      </c>
      <c r="J528" s="172">
        <v>6.6864999999999997</v>
      </c>
      <c r="K528" s="172">
        <v>15.184799999999999</v>
      </c>
      <c r="L528" s="172">
        <v>-20.948599999999999</v>
      </c>
      <c r="M528" s="172">
        <v>-13.525</v>
      </c>
      <c r="N528" s="172">
        <v>-20.140699999999999</v>
      </c>
      <c r="O528" s="172"/>
      <c r="P528" s="172"/>
      <c r="Q528" s="172">
        <v>-16.6907</v>
      </c>
      <c r="R528" s="172">
        <v>-16.022400000000001</v>
      </c>
    </row>
    <row r="529" spans="1:18" x14ac:dyDescent="0.3">
      <c r="A529" s="168" t="s">
        <v>368</v>
      </c>
      <c r="B529" s="168" t="s">
        <v>318</v>
      </c>
      <c r="C529" s="168">
        <v>142151</v>
      </c>
      <c r="D529" s="171">
        <v>44026</v>
      </c>
      <c r="E529" s="172">
        <v>6.4389000000000003</v>
      </c>
      <c r="F529" s="172">
        <v>-1.1954</v>
      </c>
      <c r="G529" s="172">
        <v>-1.6872</v>
      </c>
      <c r="H529" s="172">
        <v>0.38040000000000002</v>
      </c>
      <c r="I529" s="172">
        <v>3.7176999999999998</v>
      </c>
      <c r="J529" s="172">
        <v>6.6679000000000004</v>
      </c>
      <c r="K529" s="172">
        <v>15.126300000000001</v>
      </c>
      <c r="L529" s="172">
        <v>-21.030899999999999</v>
      </c>
      <c r="M529" s="172">
        <v>-13.661</v>
      </c>
      <c r="N529" s="172">
        <v>-20.309699999999999</v>
      </c>
      <c r="O529" s="172"/>
      <c r="P529" s="172"/>
      <c r="Q529" s="172">
        <v>-17.429500000000001</v>
      </c>
      <c r="R529" s="172">
        <v>-16.659600000000001</v>
      </c>
    </row>
    <row r="530" spans="1:18" x14ac:dyDescent="0.3">
      <c r="A530" s="168" t="s">
        <v>368</v>
      </c>
      <c r="B530" s="168" t="s">
        <v>217</v>
      </c>
      <c r="C530" s="168">
        <v>143079</v>
      </c>
      <c r="D530" s="171">
        <v>44026</v>
      </c>
      <c r="E530" s="172">
        <v>7.6792999999999996</v>
      </c>
      <c r="F530" s="172">
        <v>-1.2828999999999999</v>
      </c>
      <c r="G530" s="172">
        <v>-1.6483000000000001</v>
      </c>
      <c r="H530" s="172">
        <v>-1.9509000000000001</v>
      </c>
      <c r="I530" s="172">
        <v>0.89470000000000005</v>
      </c>
      <c r="J530" s="172">
        <v>3.8052000000000001</v>
      </c>
      <c r="K530" s="172">
        <v>15.0853</v>
      </c>
      <c r="L530" s="172">
        <v>-19.5093</v>
      </c>
      <c r="M530" s="172">
        <v>-11.4696</v>
      </c>
      <c r="N530" s="172">
        <v>-18.836300000000001</v>
      </c>
      <c r="O530" s="172"/>
      <c r="P530" s="172"/>
      <c r="Q530" s="172">
        <v>-12.119899999999999</v>
      </c>
      <c r="R530" s="172">
        <v>-12.4511</v>
      </c>
    </row>
    <row r="531" spans="1:18" x14ac:dyDescent="0.3">
      <c r="A531" s="168" t="s">
        <v>368</v>
      </c>
      <c r="B531" s="168" t="s">
        <v>321</v>
      </c>
      <c r="C531" s="168">
        <v>143077</v>
      </c>
      <c r="D531" s="171">
        <v>44026</v>
      </c>
      <c r="E531" s="172">
        <v>7.6173000000000002</v>
      </c>
      <c r="F531" s="172">
        <v>-1.2829999999999999</v>
      </c>
      <c r="G531" s="172">
        <v>-1.6513</v>
      </c>
      <c r="H531" s="172">
        <v>-1.9563999999999999</v>
      </c>
      <c r="I531" s="172">
        <v>0.88339999999999996</v>
      </c>
      <c r="J531" s="172">
        <v>3.7793000000000001</v>
      </c>
      <c r="K531" s="172">
        <v>15.0007</v>
      </c>
      <c r="L531" s="172">
        <v>-19.625</v>
      </c>
      <c r="M531" s="172">
        <v>-11.6609</v>
      </c>
      <c r="N531" s="172">
        <v>-19.072500000000002</v>
      </c>
      <c r="O531" s="172"/>
      <c r="P531" s="172"/>
      <c r="Q531" s="172">
        <v>-12.4678</v>
      </c>
      <c r="R531" s="172">
        <v>-12.793799999999999</v>
      </c>
    </row>
    <row r="532" spans="1:18" x14ac:dyDescent="0.3">
      <c r="A532" s="168" t="s">
        <v>368</v>
      </c>
      <c r="B532" s="168" t="s">
        <v>371</v>
      </c>
      <c r="C532" s="168"/>
      <c r="D532" s="171"/>
      <c r="E532" s="172"/>
      <c r="F532" s="172"/>
      <c r="G532" s="172"/>
      <c r="H532" s="172"/>
      <c r="I532" s="172"/>
      <c r="J532" s="172"/>
      <c r="K532" s="172"/>
      <c r="L532" s="172"/>
      <c r="M532" s="172"/>
      <c r="N532" s="172"/>
      <c r="O532" s="172"/>
      <c r="P532" s="172"/>
      <c r="Q532" s="172"/>
      <c r="R532" s="172"/>
    </row>
    <row r="533" spans="1:18" x14ac:dyDescent="0.3">
      <c r="A533" s="168" t="s">
        <v>368</v>
      </c>
      <c r="B533" s="168" t="s">
        <v>375</v>
      </c>
      <c r="C533" s="168"/>
      <c r="D533" s="171"/>
      <c r="E533" s="172"/>
      <c r="F533" s="172"/>
      <c r="G533" s="172"/>
      <c r="H533" s="172"/>
      <c r="I533" s="172"/>
      <c r="J533" s="172"/>
      <c r="K533" s="172"/>
      <c r="L533" s="172"/>
      <c r="M533" s="172"/>
      <c r="N533" s="172"/>
      <c r="O533" s="172"/>
      <c r="P533" s="172"/>
      <c r="Q533" s="172"/>
      <c r="R533" s="172"/>
    </row>
    <row r="534" spans="1:18" x14ac:dyDescent="0.3">
      <c r="A534" s="168" t="s">
        <v>368</v>
      </c>
      <c r="B534" s="168" t="s">
        <v>372</v>
      </c>
      <c r="C534" s="168"/>
      <c r="D534" s="171"/>
      <c r="E534" s="172"/>
      <c r="F534" s="172"/>
      <c r="G534" s="172"/>
      <c r="H534" s="172"/>
      <c r="I534" s="172"/>
      <c r="J534" s="172"/>
      <c r="K534" s="172"/>
      <c r="L534" s="172"/>
      <c r="M534" s="172"/>
      <c r="N534" s="172"/>
      <c r="O534" s="172"/>
      <c r="P534" s="172"/>
      <c r="Q534" s="172"/>
      <c r="R534" s="172"/>
    </row>
    <row r="535" spans="1:18" x14ac:dyDescent="0.3">
      <c r="A535" s="168" t="s">
        <v>368</v>
      </c>
      <c r="B535" s="168" t="s">
        <v>374</v>
      </c>
      <c r="C535" s="168"/>
      <c r="D535" s="171"/>
      <c r="E535" s="172"/>
      <c r="F535" s="172"/>
      <c r="G535" s="172"/>
      <c r="H535" s="172"/>
      <c r="I535" s="172"/>
      <c r="J535" s="172"/>
      <c r="K535" s="172"/>
      <c r="L535" s="172"/>
      <c r="M535" s="172"/>
      <c r="N535" s="172"/>
      <c r="O535" s="172"/>
      <c r="P535" s="172"/>
      <c r="Q535" s="172"/>
      <c r="R535" s="172"/>
    </row>
    <row r="536" spans="1:18" x14ac:dyDescent="0.3">
      <c r="A536" s="168" t="s">
        <v>368</v>
      </c>
      <c r="B536" s="168" t="s">
        <v>218</v>
      </c>
      <c r="C536" s="168">
        <v>132756</v>
      </c>
      <c r="D536" s="171">
        <v>44026</v>
      </c>
      <c r="E536" s="172">
        <v>17.764399999999998</v>
      </c>
      <c r="F536" s="172">
        <v>-1.3451</v>
      </c>
      <c r="G536" s="172">
        <v>-1.1029</v>
      </c>
      <c r="H536" s="172">
        <v>-1.4298999999999999</v>
      </c>
      <c r="I536" s="172">
        <v>2.4363000000000001</v>
      </c>
      <c r="J536" s="172">
        <v>4.6041999999999996</v>
      </c>
      <c r="K536" s="172">
        <v>14.7705</v>
      </c>
      <c r="L536" s="172">
        <v>-15</v>
      </c>
      <c r="M536" s="172">
        <v>-6.9240000000000004</v>
      </c>
      <c r="N536" s="172">
        <v>-8.2650000000000006</v>
      </c>
      <c r="O536" s="172">
        <v>1.5386</v>
      </c>
      <c r="P536" s="172">
        <v>7.9077000000000002</v>
      </c>
      <c r="Q536" s="172">
        <v>10.4978</v>
      </c>
      <c r="R536" s="172">
        <v>-0.30259999999999998</v>
      </c>
    </row>
    <row r="537" spans="1:18" x14ac:dyDescent="0.3">
      <c r="A537" s="168" t="s">
        <v>368</v>
      </c>
      <c r="B537" s="168" t="s">
        <v>322</v>
      </c>
      <c r="C537" s="168">
        <v>132757</v>
      </c>
      <c r="D537" s="171">
        <v>44026</v>
      </c>
      <c r="E537" s="172">
        <v>16.480899999999998</v>
      </c>
      <c r="F537" s="172">
        <v>-1.3492</v>
      </c>
      <c r="G537" s="172">
        <v>-1.1184000000000001</v>
      </c>
      <c r="H537" s="172">
        <v>-1.456</v>
      </c>
      <c r="I537" s="172">
        <v>2.3816999999999999</v>
      </c>
      <c r="J537" s="172">
        <v>4.4734999999999996</v>
      </c>
      <c r="K537" s="172">
        <v>14.3665</v>
      </c>
      <c r="L537" s="172">
        <v>-15.6465</v>
      </c>
      <c r="M537" s="172">
        <v>-7.9912000000000001</v>
      </c>
      <c r="N537" s="172">
        <v>-9.6639999999999997</v>
      </c>
      <c r="O537" s="172">
        <v>0.16039999999999999</v>
      </c>
      <c r="P537" s="172">
        <v>6.5526999999999997</v>
      </c>
      <c r="Q537" s="172">
        <v>9.0675000000000008</v>
      </c>
      <c r="R537" s="172">
        <v>-1.7408999999999999</v>
      </c>
    </row>
    <row r="538" spans="1:18" x14ac:dyDescent="0.3">
      <c r="A538" s="168" t="s">
        <v>368</v>
      </c>
      <c r="B538" s="168" t="s">
        <v>219</v>
      </c>
      <c r="C538" s="168">
        <v>118866</v>
      </c>
      <c r="D538" s="171">
        <v>44026</v>
      </c>
      <c r="E538" s="172">
        <v>77.17</v>
      </c>
      <c r="F538" s="172">
        <v>-0.79700000000000004</v>
      </c>
      <c r="G538" s="172">
        <v>-0.66930000000000001</v>
      </c>
      <c r="H538" s="172">
        <v>-0.746</v>
      </c>
      <c r="I538" s="172">
        <v>2.8248000000000002</v>
      </c>
      <c r="J538" s="172">
        <v>6.0464000000000002</v>
      </c>
      <c r="K538" s="172">
        <v>15.870900000000001</v>
      </c>
      <c r="L538" s="172">
        <v>-10.8789</v>
      </c>
      <c r="M538" s="172">
        <v>-3.1743999999999999</v>
      </c>
      <c r="N538" s="172">
        <v>-4.9865000000000004</v>
      </c>
      <c r="O538" s="172">
        <v>2.5310999999999999</v>
      </c>
      <c r="P538" s="172">
        <v>6.3403</v>
      </c>
      <c r="Q538" s="172">
        <v>9.5931999999999995</v>
      </c>
      <c r="R538" s="172">
        <v>-2.5003000000000002</v>
      </c>
    </row>
    <row r="539" spans="1:18" x14ac:dyDescent="0.3">
      <c r="A539" s="168" t="s">
        <v>368</v>
      </c>
      <c r="B539" s="168" t="s">
        <v>323</v>
      </c>
      <c r="C539" s="168">
        <v>100480</v>
      </c>
      <c r="D539" s="171">
        <v>44026</v>
      </c>
      <c r="E539" s="172">
        <v>111.02511241521999</v>
      </c>
      <c r="F539" s="172">
        <v>-0.80049999999999999</v>
      </c>
      <c r="G539" s="172">
        <v>-0.69269999999999998</v>
      </c>
      <c r="H539" s="172">
        <v>-0.77359999999999995</v>
      </c>
      <c r="I539" s="172">
        <v>2.7692000000000001</v>
      </c>
      <c r="J539" s="172">
        <v>5.9104999999999999</v>
      </c>
      <c r="K539" s="172">
        <v>15.4611</v>
      </c>
      <c r="L539" s="172">
        <v>-11.3926</v>
      </c>
      <c r="M539" s="172">
        <v>-3.8658999999999999</v>
      </c>
      <c r="N539" s="172">
        <v>-5.7861000000000002</v>
      </c>
      <c r="O539" s="172">
        <v>1.8179000000000001</v>
      </c>
      <c r="P539" s="172">
        <v>5.3883000000000001</v>
      </c>
      <c r="Q539" s="172">
        <v>10.4115</v>
      </c>
      <c r="R539" s="172">
        <v>-3.2448000000000001</v>
      </c>
    </row>
    <row r="540" spans="1:18" x14ac:dyDescent="0.3">
      <c r="A540" s="168" t="s">
        <v>368</v>
      </c>
      <c r="B540" s="168" t="s">
        <v>324</v>
      </c>
      <c r="C540" s="168">
        <v>116051</v>
      </c>
      <c r="D540" s="171">
        <v>44026</v>
      </c>
      <c r="E540" s="172">
        <v>23.7</v>
      </c>
      <c r="F540" s="172">
        <v>-1.3322000000000001</v>
      </c>
      <c r="G540" s="172">
        <v>-1.2910999999999999</v>
      </c>
      <c r="H540" s="172">
        <v>-1.2910999999999999</v>
      </c>
      <c r="I540" s="172">
        <v>3.1781000000000001</v>
      </c>
      <c r="J540" s="172">
        <v>6.0876999999999999</v>
      </c>
      <c r="K540" s="172">
        <v>16.4619</v>
      </c>
      <c r="L540" s="172">
        <v>-9.5074000000000005</v>
      </c>
      <c r="M540" s="172">
        <v>-2.7094</v>
      </c>
      <c r="N540" s="172">
        <v>-1.782</v>
      </c>
      <c r="O540" s="172">
        <v>1.5355000000000001</v>
      </c>
      <c r="P540" s="172">
        <v>2.4458000000000002</v>
      </c>
      <c r="Q540" s="172">
        <v>10.6004</v>
      </c>
      <c r="R540" s="172">
        <v>-0.54259999999999997</v>
      </c>
    </row>
    <row r="541" spans="1:18" x14ac:dyDescent="0.3">
      <c r="A541" s="168" t="s">
        <v>368</v>
      </c>
      <c r="B541" s="168" t="s">
        <v>220</v>
      </c>
      <c r="C541" s="168">
        <v>119307</v>
      </c>
      <c r="D541" s="171">
        <v>44026</v>
      </c>
      <c r="E541" s="172">
        <v>24.73</v>
      </c>
      <c r="F541" s="172">
        <v>-1.3168</v>
      </c>
      <c r="G541" s="172">
        <v>-1.2774000000000001</v>
      </c>
      <c r="H541" s="172">
        <v>-1.238</v>
      </c>
      <c r="I541" s="172">
        <v>3.2136999999999998</v>
      </c>
      <c r="J541" s="172">
        <v>6.1829000000000001</v>
      </c>
      <c r="K541" s="172">
        <v>16.5959</v>
      </c>
      <c r="L541" s="172">
        <v>-9.3142999999999994</v>
      </c>
      <c r="M541" s="172">
        <v>-2.3687</v>
      </c>
      <c r="N541" s="172">
        <v>-1.3955</v>
      </c>
      <c r="O541" s="172">
        <v>2.0326</v>
      </c>
      <c r="P541" s="172">
        <v>3.1734</v>
      </c>
      <c r="Q541" s="172">
        <v>8.7629999999999999</v>
      </c>
      <c r="R541" s="172">
        <v>-0.1208</v>
      </c>
    </row>
    <row r="542" spans="1:18" x14ac:dyDescent="0.3">
      <c r="A542" s="168" t="s">
        <v>368</v>
      </c>
      <c r="B542" s="168" t="s">
        <v>325</v>
      </c>
      <c r="C542" s="168">
        <v>135964</v>
      </c>
      <c r="D542" s="171">
        <v>44026</v>
      </c>
      <c r="E542" s="172">
        <v>12.0236</v>
      </c>
      <c r="F542" s="172">
        <v>-1.0436000000000001</v>
      </c>
      <c r="G542" s="172">
        <v>-0.58620000000000005</v>
      </c>
      <c r="H542" s="172">
        <v>-1.4507000000000001</v>
      </c>
      <c r="I542" s="172">
        <v>3.6374</v>
      </c>
      <c r="J542" s="172">
        <v>6.9353999999999996</v>
      </c>
      <c r="K542" s="172">
        <v>23.6907</v>
      </c>
      <c r="L542" s="172">
        <v>-12.979699999999999</v>
      </c>
      <c r="M542" s="172">
        <v>-5.2842000000000002</v>
      </c>
      <c r="N542" s="172">
        <v>-8.4983000000000004</v>
      </c>
      <c r="O542" s="172">
        <v>-3.3832</v>
      </c>
      <c r="P542" s="172"/>
      <c r="Q542" s="172">
        <v>4.3604000000000003</v>
      </c>
      <c r="R542" s="172">
        <v>-5.1025999999999998</v>
      </c>
    </row>
    <row r="543" spans="1:18" x14ac:dyDescent="0.3">
      <c r="A543" s="168" t="s">
        <v>368</v>
      </c>
      <c r="B543" s="168" t="s">
        <v>221</v>
      </c>
      <c r="C543" s="168">
        <v>135962</v>
      </c>
      <c r="D543" s="171">
        <v>44026</v>
      </c>
      <c r="E543" s="172">
        <v>12.6607</v>
      </c>
      <c r="F543" s="172">
        <v>-1.0434000000000001</v>
      </c>
      <c r="G543" s="172">
        <v>-0.58420000000000005</v>
      </c>
      <c r="H543" s="172">
        <v>-1.4478</v>
      </c>
      <c r="I543" s="172">
        <v>3.6436999999999999</v>
      </c>
      <c r="J543" s="172">
        <v>6.9488000000000003</v>
      </c>
      <c r="K543" s="172">
        <v>23.7363</v>
      </c>
      <c r="L543" s="172">
        <v>-12.914899999999999</v>
      </c>
      <c r="M543" s="172">
        <v>-5.1753999999999998</v>
      </c>
      <c r="N543" s="172">
        <v>-8.3560999999999996</v>
      </c>
      <c r="O543" s="172">
        <v>-2.649</v>
      </c>
      <c r="P543" s="172"/>
      <c r="Q543" s="172">
        <v>5.6158999999999999</v>
      </c>
      <c r="R543" s="172">
        <v>-4.6795999999999998</v>
      </c>
    </row>
    <row r="544" spans="1:18" x14ac:dyDescent="0.3">
      <c r="A544" s="168" t="s">
        <v>368</v>
      </c>
      <c r="B544" s="168" t="s">
        <v>326</v>
      </c>
      <c r="C544" s="168">
        <v>140045</v>
      </c>
      <c r="D544" s="171">
        <v>44026</v>
      </c>
      <c r="E544" s="172">
        <v>8.6620000000000008</v>
      </c>
      <c r="F544" s="172">
        <v>-1.2596000000000001</v>
      </c>
      <c r="G544" s="172">
        <v>-1.1503000000000001</v>
      </c>
      <c r="H544" s="172">
        <v>-2.0091000000000001</v>
      </c>
      <c r="I544" s="172">
        <v>1.9959</v>
      </c>
      <c r="J544" s="172">
        <v>5.3041</v>
      </c>
      <c r="K544" s="172">
        <v>19.0457</v>
      </c>
      <c r="L544" s="172">
        <v>-17.723400000000002</v>
      </c>
      <c r="M544" s="172">
        <v>-10.2997</v>
      </c>
      <c r="N544" s="172">
        <v>-16.006499999999999</v>
      </c>
      <c r="O544" s="172">
        <v>-8.3292000000000002</v>
      </c>
      <c r="P544" s="172"/>
      <c r="Q544" s="172">
        <v>-4.0567000000000002</v>
      </c>
      <c r="R544" s="172">
        <v>-7.3148999999999997</v>
      </c>
    </row>
    <row r="545" spans="1:18" x14ac:dyDescent="0.3">
      <c r="A545" s="168" t="s">
        <v>368</v>
      </c>
      <c r="B545" s="168" t="s">
        <v>222</v>
      </c>
      <c r="C545" s="168">
        <v>140046</v>
      </c>
      <c r="D545" s="171">
        <v>44026</v>
      </c>
      <c r="E545" s="172">
        <v>9.0754000000000001</v>
      </c>
      <c r="F545" s="172">
        <v>-1.2599</v>
      </c>
      <c r="G545" s="172">
        <v>-1.1491</v>
      </c>
      <c r="H545" s="172">
        <v>-2.0072999999999999</v>
      </c>
      <c r="I545" s="172">
        <v>2.004</v>
      </c>
      <c r="J545" s="172">
        <v>5.3282999999999996</v>
      </c>
      <c r="K545" s="172">
        <v>19.1357</v>
      </c>
      <c r="L545" s="172">
        <v>-17.587</v>
      </c>
      <c r="M545" s="172">
        <v>-10.0707</v>
      </c>
      <c r="N545" s="172">
        <v>-15.7118</v>
      </c>
      <c r="O545" s="172">
        <v>-7.2328000000000001</v>
      </c>
      <c r="P545" s="172"/>
      <c r="Q545" s="172">
        <v>-2.7584</v>
      </c>
      <c r="R545" s="172">
        <v>-6.6245000000000003</v>
      </c>
    </row>
    <row r="546" spans="1:18" x14ac:dyDescent="0.3">
      <c r="A546" s="168" t="s">
        <v>368</v>
      </c>
      <c r="B546" s="168" t="s">
        <v>327</v>
      </c>
      <c r="C546" s="168">
        <v>140455</v>
      </c>
      <c r="D546" s="171">
        <v>44026</v>
      </c>
      <c r="E546" s="172">
        <v>8.2086000000000006</v>
      </c>
      <c r="F546" s="172">
        <v>-1.3247</v>
      </c>
      <c r="G546" s="172">
        <v>-1.1691</v>
      </c>
      <c r="H546" s="172">
        <v>-2.0068000000000001</v>
      </c>
      <c r="I546" s="172">
        <v>1.6595</v>
      </c>
      <c r="J546" s="172">
        <v>5.7141999999999999</v>
      </c>
      <c r="K546" s="172">
        <v>19.127500000000001</v>
      </c>
      <c r="L546" s="172">
        <v>-15.0451</v>
      </c>
      <c r="M546" s="172">
        <v>-7.8564999999999996</v>
      </c>
      <c r="N546" s="172">
        <v>-13.648199999999999</v>
      </c>
      <c r="O546" s="172">
        <v>-6.6064999999999996</v>
      </c>
      <c r="P546" s="172"/>
      <c r="Q546" s="172">
        <v>-5.8135000000000003</v>
      </c>
      <c r="R546" s="172">
        <v>-5.6525999999999996</v>
      </c>
    </row>
    <row r="547" spans="1:18" x14ac:dyDescent="0.3">
      <c r="A547" s="168" t="s">
        <v>368</v>
      </c>
      <c r="B547" s="168" t="s">
        <v>223</v>
      </c>
      <c r="C547" s="168">
        <v>140454</v>
      </c>
      <c r="D547" s="171">
        <v>44026</v>
      </c>
      <c r="E547" s="172">
        <v>8.6046999999999993</v>
      </c>
      <c r="F547" s="172">
        <v>-1.3245</v>
      </c>
      <c r="G547" s="172">
        <v>-1.1692</v>
      </c>
      <c r="H547" s="172">
        <v>-2.0055000000000001</v>
      </c>
      <c r="I547" s="172">
        <v>1.6658999999999999</v>
      </c>
      <c r="J547" s="172">
        <v>5.7361000000000004</v>
      </c>
      <c r="K547" s="172">
        <v>19.208400000000001</v>
      </c>
      <c r="L547" s="172">
        <v>-14.9262</v>
      </c>
      <c r="M547" s="172">
        <v>-7.66</v>
      </c>
      <c r="N547" s="172">
        <v>-13.3927</v>
      </c>
      <c r="O547" s="172">
        <v>-5.3467000000000002</v>
      </c>
      <c r="P547" s="172"/>
      <c r="Q547" s="172">
        <v>-4.4570999999999996</v>
      </c>
      <c r="R547" s="172">
        <v>-4.7488000000000001</v>
      </c>
    </row>
    <row r="548" spans="1:18" x14ac:dyDescent="0.3">
      <c r="A548" s="168" t="s">
        <v>368</v>
      </c>
      <c r="B548" s="168" t="s">
        <v>328</v>
      </c>
      <c r="C548" s="168">
        <v>141893</v>
      </c>
      <c r="D548" s="171">
        <v>44026</v>
      </c>
      <c r="E548" s="172">
        <v>7.9345999999999997</v>
      </c>
      <c r="F548" s="172">
        <v>-0.79020000000000001</v>
      </c>
      <c r="G548" s="172">
        <v>-0.51280000000000003</v>
      </c>
      <c r="H548" s="172">
        <v>-0.29780000000000001</v>
      </c>
      <c r="I548" s="172">
        <v>4.048</v>
      </c>
      <c r="J548" s="172">
        <v>8.0213000000000001</v>
      </c>
      <c r="K548" s="172">
        <v>25.094200000000001</v>
      </c>
      <c r="L548" s="172">
        <v>-5.1611000000000002</v>
      </c>
      <c r="M548" s="172">
        <v>3.6646999999999998</v>
      </c>
      <c r="N548" s="172">
        <v>-3.9418000000000002</v>
      </c>
      <c r="O548" s="172"/>
      <c r="P548" s="172"/>
      <c r="Q548" s="172">
        <v>-8.8805999999999994</v>
      </c>
      <c r="R548" s="172">
        <v>-7.1654999999999998</v>
      </c>
    </row>
    <row r="549" spans="1:18" x14ac:dyDescent="0.3">
      <c r="A549" s="168" t="s">
        <v>368</v>
      </c>
      <c r="B549" s="168" t="s">
        <v>224</v>
      </c>
      <c r="C549" s="168">
        <v>141892</v>
      </c>
      <c r="D549" s="171">
        <v>44026</v>
      </c>
      <c r="E549" s="172">
        <v>8.2093000000000007</v>
      </c>
      <c r="F549" s="172">
        <v>-0.78920000000000001</v>
      </c>
      <c r="G549" s="172">
        <v>-0.50780000000000003</v>
      </c>
      <c r="H549" s="172">
        <v>-0.2903</v>
      </c>
      <c r="I549" s="172">
        <v>4.0654000000000003</v>
      </c>
      <c r="J549" s="172">
        <v>8.0625999999999998</v>
      </c>
      <c r="K549" s="172">
        <v>25.2334</v>
      </c>
      <c r="L549" s="172">
        <v>-4.9531000000000001</v>
      </c>
      <c r="M549" s="172">
        <v>4.01</v>
      </c>
      <c r="N549" s="172">
        <v>-3.4518</v>
      </c>
      <c r="O549" s="172"/>
      <c r="P549" s="172"/>
      <c r="Q549" s="172">
        <v>-7.6254</v>
      </c>
      <c r="R549" s="172">
        <v>-6.0761000000000003</v>
      </c>
    </row>
    <row r="550" spans="1:18" x14ac:dyDescent="0.3">
      <c r="A550" s="168" t="s">
        <v>368</v>
      </c>
      <c r="B550" s="168" t="s">
        <v>329</v>
      </c>
      <c r="C550" s="168">
        <v>142169</v>
      </c>
      <c r="D550" s="171">
        <v>44026</v>
      </c>
      <c r="E550" s="172">
        <v>8.3397000000000006</v>
      </c>
      <c r="F550" s="172">
        <v>-0.76980000000000004</v>
      </c>
      <c r="G550" s="172">
        <v>-0.46550000000000002</v>
      </c>
      <c r="H550" s="172">
        <v>-0.2858</v>
      </c>
      <c r="I550" s="172">
        <v>3.9811000000000001</v>
      </c>
      <c r="J550" s="172">
        <v>8.0188000000000006</v>
      </c>
      <c r="K550" s="172">
        <v>25.0349</v>
      </c>
      <c r="L550" s="172">
        <v>-4.8121</v>
      </c>
      <c r="M550" s="172">
        <v>4.7069999999999999</v>
      </c>
      <c r="N550" s="172">
        <v>-1.9988999999999999</v>
      </c>
      <c r="O550" s="172"/>
      <c r="P550" s="172"/>
      <c r="Q550" s="172">
        <v>-7.5860000000000003</v>
      </c>
      <c r="R550" s="172">
        <v>-5.5906000000000002</v>
      </c>
    </row>
    <row r="551" spans="1:18" x14ac:dyDescent="0.3">
      <c r="A551" s="168" t="s">
        <v>368</v>
      </c>
      <c r="B551" s="168" t="s">
        <v>225</v>
      </c>
      <c r="C551" s="168">
        <v>142172</v>
      </c>
      <c r="D551" s="171">
        <v>44026</v>
      </c>
      <c r="E551" s="172">
        <v>8.5967000000000002</v>
      </c>
      <c r="F551" s="172">
        <v>-0.76759999999999995</v>
      </c>
      <c r="G551" s="172">
        <v>-0.46079999999999999</v>
      </c>
      <c r="H551" s="172">
        <v>-0.27839999999999998</v>
      </c>
      <c r="I551" s="172">
        <v>3.9956999999999998</v>
      </c>
      <c r="J551" s="172">
        <v>8.0530000000000008</v>
      </c>
      <c r="K551" s="172">
        <v>25.146699999999999</v>
      </c>
      <c r="L551" s="172">
        <v>-4.6421999999999999</v>
      </c>
      <c r="M551" s="172">
        <v>4.9889000000000001</v>
      </c>
      <c r="N551" s="172">
        <v>-1.6385000000000001</v>
      </c>
      <c r="O551" s="172"/>
      <c r="P551" s="172"/>
      <c r="Q551" s="172">
        <v>-6.3590999999999998</v>
      </c>
      <c r="R551" s="172">
        <v>-4.4847000000000001</v>
      </c>
    </row>
    <row r="552" spans="1:18" x14ac:dyDescent="0.3">
      <c r="A552" s="168" t="s">
        <v>368</v>
      </c>
      <c r="B552" s="168" t="s">
        <v>226</v>
      </c>
      <c r="C552" s="168">
        <v>120715</v>
      </c>
      <c r="D552" s="171">
        <v>44026</v>
      </c>
      <c r="E552" s="172">
        <v>87.551400000000001</v>
      </c>
      <c r="F552" s="172">
        <v>-1.4077</v>
      </c>
      <c r="G552" s="172">
        <v>-1.1868000000000001</v>
      </c>
      <c r="H552" s="172">
        <v>-2.0375000000000001</v>
      </c>
      <c r="I552" s="172">
        <v>1.3984000000000001</v>
      </c>
      <c r="J552" s="172">
        <v>4.2580999999999998</v>
      </c>
      <c r="K552" s="172">
        <v>15.714600000000001</v>
      </c>
      <c r="L552" s="172">
        <v>-12.3668</v>
      </c>
      <c r="M552" s="172">
        <v>-1.4943</v>
      </c>
      <c r="N552" s="172">
        <v>-2.5480999999999998</v>
      </c>
      <c r="O552" s="172">
        <v>1.2506999999999999</v>
      </c>
      <c r="P552" s="172">
        <v>5.3484999999999996</v>
      </c>
      <c r="Q552" s="172">
        <v>10.0745</v>
      </c>
      <c r="R552" s="172">
        <v>-0.18440000000000001</v>
      </c>
    </row>
    <row r="553" spans="1:18" x14ac:dyDescent="0.3">
      <c r="A553" s="168" t="s">
        <v>368</v>
      </c>
      <c r="B553" s="168" t="s">
        <v>330</v>
      </c>
      <c r="C553" s="168">
        <v>100821</v>
      </c>
      <c r="D553" s="171">
        <v>44026</v>
      </c>
      <c r="E553" s="172">
        <v>82.200800000000001</v>
      </c>
      <c r="F553" s="172">
        <v>-1.4105000000000001</v>
      </c>
      <c r="G553" s="172">
        <v>-1.1969000000000001</v>
      </c>
      <c r="H553" s="172">
        <v>-2.0562</v>
      </c>
      <c r="I553" s="172">
        <v>1.3620000000000001</v>
      </c>
      <c r="J553" s="172">
        <v>4.1726999999999999</v>
      </c>
      <c r="K553" s="172">
        <v>15.451700000000001</v>
      </c>
      <c r="L553" s="172">
        <v>-12.776400000000001</v>
      </c>
      <c r="M553" s="172">
        <v>-2.1732</v>
      </c>
      <c r="N553" s="172">
        <v>-3.4710999999999999</v>
      </c>
      <c r="O553" s="172">
        <v>0.3644</v>
      </c>
      <c r="P553" s="172">
        <v>4.3712999999999997</v>
      </c>
      <c r="Q553" s="172">
        <v>9.4391999999999996</v>
      </c>
      <c r="R553" s="172">
        <v>-1.0886</v>
      </c>
    </row>
    <row r="554" spans="1:18" x14ac:dyDescent="0.3">
      <c r="A554" s="168" t="s">
        <v>368</v>
      </c>
      <c r="B554" s="168" t="s">
        <v>331</v>
      </c>
      <c r="C554" s="168">
        <v>101834</v>
      </c>
      <c r="D554" s="171">
        <v>44026</v>
      </c>
      <c r="E554" s="172">
        <v>137.22251945138501</v>
      </c>
      <c r="F554" s="172">
        <v>-1.2677</v>
      </c>
      <c r="G554" s="172">
        <v>-1.0620000000000001</v>
      </c>
      <c r="H554" s="172">
        <v>-1.5496000000000001</v>
      </c>
      <c r="I554" s="172">
        <v>2.9762</v>
      </c>
      <c r="J554" s="172">
        <v>6.6835000000000004</v>
      </c>
      <c r="K554" s="172">
        <v>15.3368</v>
      </c>
      <c r="L554" s="172">
        <v>-15.422000000000001</v>
      </c>
      <c r="M554" s="172">
        <v>-7.7632000000000003</v>
      </c>
      <c r="N554" s="172">
        <v>-10.098699999999999</v>
      </c>
      <c r="O554" s="172">
        <v>-0.78149999999999997</v>
      </c>
      <c r="P554" s="172">
        <v>4.3517999999999999</v>
      </c>
      <c r="Q554" s="172">
        <v>16.335100000000001</v>
      </c>
      <c r="R554" s="172">
        <v>-4.5182000000000002</v>
      </c>
    </row>
    <row r="555" spans="1:18" x14ac:dyDescent="0.3">
      <c r="A555" s="173" t="s">
        <v>27</v>
      </c>
      <c r="B555" s="168"/>
      <c r="C555" s="168"/>
      <c r="D555" s="168"/>
      <c r="E555" s="168"/>
      <c r="F555" s="174">
        <v>-1.1814946969696967</v>
      </c>
      <c r="G555" s="174">
        <v>-1.1564553030303026</v>
      </c>
      <c r="H555" s="174">
        <v>-1.4475015151515152</v>
      </c>
      <c r="I555" s="174">
        <v>2.3250613636363648</v>
      </c>
      <c r="J555" s="174">
        <v>5.8058500000000004</v>
      </c>
      <c r="K555" s="174">
        <v>16.044893181818182</v>
      </c>
      <c r="L555" s="174">
        <v>-12.988467424242424</v>
      </c>
      <c r="M555" s="174">
        <v>-5.1606915384615357</v>
      </c>
      <c r="N555" s="174">
        <v>-7.1822359374999989</v>
      </c>
      <c r="O555" s="174">
        <v>-0.83771538461538464</v>
      </c>
      <c r="P555" s="174">
        <v>5.1085730769230775</v>
      </c>
      <c r="Q555" s="174">
        <v>6.0496977272727301</v>
      </c>
      <c r="R555" s="174">
        <v>-4.040573770491803</v>
      </c>
    </row>
    <row r="556" spans="1:18" x14ac:dyDescent="0.3">
      <c r="A556" s="173" t="s">
        <v>409</v>
      </c>
      <c r="B556" s="168"/>
      <c r="C556" s="168"/>
      <c r="D556" s="168"/>
      <c r="E556" s="168"/>
      <c r="F556" s="174">
        <v>-1.2301</v>
      </c>
      <c r="G556" s="174">
        <v>-1.1619000000000002</v>
      </c>
      <c r="H556" s="174">
        <v>-1.5129000000000001</v>
      </c>
      <c r="I556" s="174">
        <v>2.3842499999999998</v>
      </c>
      <c r="J556" s="174">
        <v>5.8804999999999996</v>
      </c>
      <c r="K556" s="174">
        <v>15.6556</v>
      </c>
      <c r="L556" s="174">
        <v>-12.983049999999999</v>
      </c>
      <c r="M556" s="174">
        <v>-5.55985</v>
      </c>
      <c r="N556" s="174">
        <v>-6.8018000000000001</v>
      </c>
      <c r="O556" s="174">
        <v>-0.34600000000000003</v>
      </c>
      <c r="P556" s="174">
        <v>5.2702</v>
      </c>
      <c r="Q556" s="174">
        <v>8.7314000000000007</v>
      </c>
      <c r="R556" s="174">
        <v>-3.3725499999999999</v>
      </c>
    </row>
    <row r="557" spans="1:18" x14ac:dyDescent="0.3">
      <c r="A557" s="117"/>
      <c r="B557" s="117"/>
      <c r="C557" s="117"/>
      <c r="D557" s="117"/>
      <c r="E557" s="117"/>
      <c r="F557" s="117"/>
      <c r="G557" s="117"/>
      <c r="H557" s="117"/>
      <c r="I557" s="117"/>
      <c r="J557" s="117"/>
      <c r="K557" s="117"/>
      <c r="L557" s="117"/>
      <c r="M557" s="117"/>
      <c r="N557" s="117"/>
      <c r="O557" s="117"/>
      <c r="P557" s="117"/>
      <c r="Q557" s="117"/>
      <c r="R557" s="117"/>
    </row>
    <row r="558" spans="1:18" x14ac:dyDescent="0.3">
      <c r="A558" s="170" t="s">
        <v>795</v>
      </c>
      <c r="B558" s="170"/>
      <c r="C558" s="170"/>
      <c r="D558" s="170"/>
      <c r="E558" s="170"/>
      <c r="F558" s="170"/>
      <c r="G558" s="170"/>
      <c r="H558" s="170"/>
      <c r="I558" s="170"/>
      <c r="J558" s="170"/>
      <c r="K558" s="170"/>
      <c r="L558" s="170"/>
      <c r="M558" s="170"/>
      <c r="N558" s="170"/>
      <c r="O558" s="170"/>
      <c r="P558" s="170"/>
      <c r="Q558" s="170"/>
      <c r="R558" s="170"/>
    </row>
    <row r="559" spans="1:18" x14ac:dyDescent="0.3">
      <c r="A559" s="168" t="s">
        <v>796</v>
      </c>
      <c r="B559" s="168" t="s">
        <v>797</v>
      </c>
      <c r="C559" s="168">
        <v>132180</v>
      </c>
      <c r="D559" s="171">
        <v>44026</v>
      </c>
      <c r="E559" s="172">
        <v>22.857199999999999</v>
      </c>
      <c r="F559" s="172">
        <v>-0.85919999999999996</v>
      </c>
      <c r="G559" s="172">
        <v>-0.79990000000000006</v>
      </c>
      <c r="H559" s="172">
        <v>-1.0099</v>
      </c>
      <c r="I559" s="172">
        <v>2.1463999999999999</v>
      </c>
      <c r="J559" s="172">
        <v>5.1085000000000003</v>
      </c>
      <c r="K559" s="172">
        <v>11.6898</v>
      </c>
      <c r="L559" s="172">
        <v>-4.2938999999999998</v>
      </c>
      <c r="M559" s="172">
        <v>2.8898999999999999</v>
      </c>
      <c r="N559" s="172">
        <v>1.663</v>
      </c>
      <c r="O559" s="172">
        <v>2.859</v>
      </c>
      <c r="P559" s="172">
        <v>6.4497999999999998</v>
      </c>
      <c r="Q559" s="172">
        <v>9.4135000000000009</v>
      </c>
      <c r="R559" s="172">
        <v>1.7190000000000001</v>
      </c>
    </row>
    <row r="560" spans="1:18" x14ac:dyDescent="0.3">
      <c r="A560" s="168" t="s">
        <v>796</v>
      </c>
      <c r="B560" s="168" t="s">
        <v>798</v>
      </c>
      <c r="C560" s="168">
        <v>132186</v>
      </c>
      <c r="D560" s="171">
        <v>44026</v>
      </c>
      <c r="E560" s="172">
        <v>24.051200000000001</v>
      </c>
      <c r="F560" s="172">
        <v>-0.86070000000000002</v>
      </c>
      <c r="G560" s="172">
        <v>-0.80630000000000002</v>
      </c>
      <c r="H560" s="172">
        <v>-1.0209999999999999</v>
      </c>
      <c r="I560" s="172">
        <v>2.1465000000000001</v>
      </c>
      <c r="J560" s="172">
        <v>5.1492000000000004</v>
      </c>
      <c r="K560" s="172">
        <v>11.875400000000001</v>
      </c>
      <c r="L560" s="172">
        <v>-3.9163000000000001</v>
      </c>
      <c r="M560" s="172">
        <v>3.5489000000000002</v>
      </c>
      <c r="N560" s="172">
        <v>2.5108999999999999</v>
      </c>
      <c r="O560" s="172">
        <v>3.6617000000000002</v>
      </c>
      <c r="P560" s="172">
        <v>7.2634999999999996</v>
      </c>
      <c r="Q560" s="172">
        <v>10.291499999999999</v>
      </c>
      <c r="R560" s="172">
        <v>2.5225</v>
      </c>
    </row>
    <row r="561" spans="1:18" x14ac:dyDescent="0.3">
      <c r="A561" s="168" t="s">
        <v>796</v>
      </c>
      <c r="B561" s="168" t="s">
        <v>799</v>
      </c>
      <c r="C561" s="168">
        <v>102107</v>
      </c>
      <c r="D561" s="171">
        <v>44026</v>
      </c>
      <c r="E561" s="172">
        <v>70.648099999999999</v>
      </c>
      <c r="F561" s="172">
        <v>-1.4702</v>
      </c>
      <c r="G561" s="172">
        <v>-1.5415000000000001</v>
      </c>
      <c r="H561" s="172">
        <v>-1.7770999999999999</v>
      </c>
      <c r="I561" s="172">
        <v>0.68020000000000003</v>
      </c>
      <c r="J561" s="172">
        <v>2.3969999999999998</v>
      </c>
      <c r="K561" s="172">
        <v>5.8878000000000004</v>
      </c>
      <c r="L561" s="172">
        <v>-16.867100000000001</v>
      </c>
      <c r="M561" s="172">
        <v>-10.4488</v>
      </c>
      <c r="N561" s="172">
        <v>-13.382</v>
      </c>
      <c r="O561" s="172">
        <v>-3.2176999999999998</v>
      </c>
      <c r="P561" s="172">
        <v>2.1964000000000001</v>
      </c>
      <c r="Q561" s="172">
        <v>12.4755</v>
      </c>
      <c r="R561" s="172">
        <v>-6.5395000000000003</v>
      </c>
    </row>
    <row r="562" spans="1:18" x14ac:dyDescent="0.3">
      <c r="A562" s="168" t="s">
        <v>796</v>
      </c>
      <c r="B562" s="168" t="s">
        <v>800</v>
      </c>
      <c r="C562" s="168">
        <v>118512</v>
      </c>
      <c r="D562" s="171">
        <v>44026</v>
      </c>
      <c r="E562" s="172">
        <v>73.129599999999996</v>
      </c>
      <c r="F562" s="172">
        <v>-1.4677</v>
      </c>
      <c r="G562" s="172">
        <v>-1.5310999999999999</v>
      </c>
      <c r="H562" s="172">
        <v>-1.7587999999999999</v>
      </c>
      <c r="I562" s="172">
        <v>0.71779999999999999</v>
      </c>
      <c r="J562" s="172">
        <v>2.4864000000000002</v>
      </c>
      <c r="K562" s="172">
        <v>6.1616999999999997</v>
      </c>
      <c r="L562" s="172">
        <v>-16.495799999999999</v>
      </c>
      <c r="M562" s="172">
        <v>-9.9309999999999992</v>
      </c>
      <c r="N562" s="172">
        <v>-12.793699999999999</v>
      </c>
      <c r="O562" s="172">
        <v>-2.7164999999999999</v>
      </c>
      <c r="P562" s="172">
        <v>2.6497000000000002</v>
      </c>
      <c r="Q562" s="172">
        <v>7.6388999999999996</v>
      </c>
      <c r="R562" s="172">
        <v>-6.0256999999999996</v>
      </c>
    </row>
    <row r="563" spans="1:18" x14ac:dyDescent="0.3">
      <c r="A563" s="168" t="s">
        <v>796</v>
      </c>
      <c r="B563" s="168" t="s">
        <v>801</v>
      </c>
      <c r="C563" s="168">
        <v>102109</v>
      </c>
      <c r="D563" s="171">
        <v>44026</v>
      </c>
      <c r="E563" s="172">
        <v>50.106299999999997</v>
      </c>
      <c r="F563" s="172">
        <v>-1.0133000000000001</v>
      </c>
      <c r="G563" s="172">
        <v>-1.1367</v>
      </c>
      <c r="H563" s="172">
        <v>-0.62790000000000001</v>
      </c>
      <c r="I563" s="172">
        <v>1.2322</v>
      </c>
      <c r="J563" s="172">
        <v>2.7665999999999999</v>
      </c>
      <c r="K563" s="172">
        <v>-4.3365999999999998</v>
      </c>
      <c r="L563" s="172">
        <v>-19.197299999999998</v>
      </c>
      <c r="M563" s="172">
        <v>-14.4085</v>
      </c>
      <c r="N563" s="172">
        <v>-16.022300000000001</v>
      </c>
      <c r="O563" s="172">
        <v>-3.2982</v>
      </c>
      <c r="P563" s="172">
        <v>1.9147000000000001</v>
      </c>
      <c r="Q563" s="172">
        <v>10.175700000000001</v>
      </c>
      <c r="R563" s="172">
        <v>-6.8049999999999997</v>
      </c>
    </row>
    <row r="564" spans="1:18" x14ac:dyDescent="0.3">
      <c r="A564" s="168" t="s">
        <v>796</v>
      </c>
      <c r="B564" s="168" t="s">
        <v>802</v>
      </c>
      <c r="C564" s="168">
        <v>118514</v>
      </c>
      <c r="D564" s="171">
        <v>44026</v>
      </c>
      <c r="E564" s="172">
        <v>52.341799999999999</v>
      </c>
      <c r="F564" s="172">
        <v>-1.0107999999999999</v>
      </c>
      <c r="G564" s="172">
        <v>-1.1274999999999999</v>
      </c>
      <c r="H564" s="172">
        <v>-0.61180000000000001</v>
      </c>
      <c r="I564" s="172">
        <v>1.2646999999999999</v>
      </c>
      <c r="J564" s="172">
        <v>2.8429000000000002</v>
      </c>
      <c r="K564" s="172">
        <v>-4.1273</v>
      </c>
      <c r="L564" s="172">
        <v>-18.855599999999999</v>
      </c>
      <c r="M564" s="172">
        <v>-13.9445</v>
      </c>
      <c r="N564" s="172">
        <v>-15.483000000000001</v>
      </c>
      <c r="O564" s="172">
        <v>-2.6838000000000002</v>
      </c>
      <c r="P564" s="172">
        <v>2.5566</v>
      </c>
      <c r="Q564" s="172">
        <v>6.6353</v>
      </c>
      <c r="R564" s="172">
        <v>-6.2333999999999996</v>
      </c>
    </row>
    <row r="565" spans="1:18" x14ac:dyDescent="0.3">
      <c r="A565" s="168" t="s">
        <v>796</v>
      </c>
      <c r="B565" s="168" t="s">
        <v>803</v>
      </c>
      <c r="C565" s="168">
        <v>129065</v>
      </c>
      <c r="D565" s="171">
        <v>44026</v>
      </c>
      <c r="E565" s="172">
        <v>16.948</v>
      </c>
      <c r="F565" s="172">
        <v>-1.2901</v>
      </c>
      <c r="G565" s="172">
        <v>-1.1934</v>
      </c>
      <c r="H565" s="172">
        <v>-1.4370000000000001</v>
      </c>
      <c r="I565" s="172">
        <v>3.1879</v>
      </c>
      <c r="J565" s="172">
        <v>6.3771000000000004</v>
      </c>
      <c r="K565" s="172">
        <v>15.0413</v>
      </c>
      <c r="L565" s="172">
        <v>-10.101599999999999</v>
      </c>
      <c r="M565" s="172">
        <v>-3.4752999999999998</v>
      </c>
      <c r="N565" s="172">
        <v>-4.7816999999999998</v>
      </c>
      <c r="O565" s="172">
        <v>0.29670000000000002</v>
      </c>
      <c r="P565" s="172">
        <v>5.4353999999999996</v>
      </c>
      <c r="Q565" s="172">
        <v>8.8652999999999995</v>
      </c>
      <c r="R565" s="172">
        <v>-1.984</v>
      </c>
    </row>
    <row r="566" spans="1:18" x14ac:dyDescent="0.3">
      <c r="A566" s="168" t="s">
        <v>796</v>
      </c>
      <c r="B566" s="168" t="s">
        <v>804</v>
      </c>
      <c r="C566" s="168">
        <v>129200</v>
      </c>
      <c r="D566" s="171">
        <v>44026</v>
      </c>
      <c r="E566" s="172">
        <v>17.2515</v>
      </c>
      <c r="F566" s="172">
        <v>-1.2897000000000001</v>
      </c>
      <c r="G566" s="172">
        <v>-1.1896</v>
      </c>
      <c r="H566" s="172">
        <v>-1.4300999999999999</v>
      </c>
      <c r="I566" s="172">
        <v>3.2023000000000001</v>
      </c>
      <c r="J566" s="172">
        <v>6.4112999999999998</v>
      </c>
      <c r="K566" s="172">
        <v>15.145099999999999</v>
      </c>
      <c r="L566" s="172">
        <v>-9.9382999999999999</v>
      </c>
      <c r="M566" s="172">
        <v>-3.2147000000000001</v>
      </c>
      <c r="N566" s="172">
        <v>-4.4408000000000003</v>
      </c>
      <c r="O566" s="172">
        <v>0.60060000000000002</v>
      </c>
      <c r="P566" s="172">
        <v>5.7409999999999997</v>
      </c>
      <c r="Q566" s="172">
        <v>9.1768000000000001</v>
      </c>
      <c r="R566" s="172">
        <v>-1.6711</v>
      </c>
    </row>
    <row r="567" spans="1:18" x14ac:dyDescent="0.3">
      <c r="A567" s="168" t="s">
        <v>796</v>
      </c>
      <c r="B567" s="168" t="s">
        <v>805</v>
      </c>
      <c r="C567" s="168">
        <v>129191</v>
      </c>
      <c r="D567" s="171">
        <v>44026</v>
      </c>
      <c r="E567" s="172">
        <v>16.719799999999999</v>
      </c>
      <c r="F567" s="172">
        <v>-1.1172</v>
      </c>
      <c r="G567" s="172">
        <v>-1.0446</v>
      </c>
      <c r="H567" s="172">
        <v>-1.1727000000000001</v>
      </c>
      <c r="I567" s="172">
        <v>3.3956</v>
      </c>
      <c r="J567" s="172">
        <v>6.2012999999999998</v>
      </c>
      <c r="K567" s="172">
        <v>12.585900000000001</v>
      </c>
      <c r="L567" s="172">
        <v>-6.6563999999999997</v>
      </c>
      <c r="M567" s="172">
        <v>-0.79449999999999998</v>
      </c>
      <c r="N567" s="172">
        <v>-1.6557999999999999</v>
      </c>
      <c r="O567" s="172">
        <v>1.5338000000000001</v>
      </c>
      <c r="P567" s="172">
        <v>6.0304000000000002</v>
      </c>
      <c r="Q567" s="172">
        <v>8.6279000000000003</v>
      </c>
      <c r="R567" s="172">
        <v>5.1299999999999998E-2</v>
      </c>
    </row>
    <row r="568" spans="1:18" x14ac:dyDescent="0.3">
      <c r="A568" s="168" t="s">
        <v>796</v>
      </c>
      <c r="B568" s="168" t="s">
        <v>806</v>
      </c>
      <c r="C568" s="168">
        <v>129193</v>
      </c>
      <c r="D568" s="171">
        <v>44026</v>
      </c>
      <c r="E568" s="172">
        <v>17.059000000000001</v>
      </c>
      <c r="F568" s="172">
        <v>-1.1153</v>
      </c>
      <c r="G568" s="172">
        <v>-1.0384</v>
      </c>
      <c r="H568" s="172">
        <v>-1.1623000000000001</v>
      </c>
      <c r="I568" s="172">
        <v>3.4192</v>
      </c>
      <c r="J568" s="172">
        <v>6.2561999999999998</v>
      </c>
      <c r="K568" s="172">
        <v>12.754</v>
      </c>
      <c r="L568" s="172">
        <v>-6.3521000000000001</v>
      </c>
      <c r="M568" s="172">
        <v>-0.31440000000000001</v>
      </c>
      <c r="N568" s="172">
        <v>-1.0338000000000001</v>
      </c>
      <c r="O568" s="172">
        <v>1.9426000000000001</v>
      </c>
      <c r="P568" s="172">
        <v>6.3925000000000001</v>
      </c>
      <c r="Q568" s="172">
        <v>8.9797999999999991</v>
      </c>
      <c r="R568" s="172">
        <v>0.53029999999999999</v>
      </c>
    </row>
    <row r="569" spans="1:18" x14ac:dyDescent="0.3">
      <c r="A569" s="168" t="s">
        <v>796</v>
      </c>
      <c r="B569" s="168" t="s">
        <v>807</v>
      </c>
      <c r="C569" s="168">
        <v>143904</v>
      </c>
      <c r="D569" s="171">
        <v>44026</v>
      </c>
      <c r="E569" s="172">
        <v>7.5347999999999997</v>
      </c>
      <c r="F569" s="172">
        <v>-1.5869</v>
      </c>
      <c r="G569" s="172">
        <v>-2.0106000000000002</v>
      </c>
      <c r="H569" s="172">
        <v>-2.0118</v>
      </c>
      <c r="I569" s="172">
        <v>-2.7900000000000001E-2</v>
      </c>
      <c r="J569" s="172">
        <v>1.7914000000000001</v>
      </c>
      <c r="K569" s="172">
        <v>7.1501999999999999</v>
      </c>
      <c r="L569" s="172">
        <v>-26.882100000000001</v>
      </c>
      <c r="M569" s="172">
        <v>-25.188400000000001</v>
      </c>
      <c r="N569" s="172">
        <v>-31.848199999999999</v>
      </c>
      <c r="O569" s="172"/>
      <c r="P569" s="172"/>
      <c r="Q569" s="172">
        <v>-12.9329</v>
      </c>
      <c r="R569" s="172">
        <v>-13.016500000000001</v>
      </c>
    </row>
    <row r="570" spans="1:18" x14ac:dyDescent="0.3">
      <c r="A570" s="168" t="s">
        <v>796</v>
      </c>
      <c r="B570" s="168" t="s">
        <v>808</v>
      </c>
      <c r="C570" s="168">
        <v>143903</v>
      </c>
      <c r="D570" s="171">
        <v>44026</v>
      </c>
      <c r="E570" s="172">
        <v>7.5347999999999997</v>
      </c>
      <c r="F570" s="172">
        <v>-1.5855999999999999</v>
      </c>
      <c r="G570" s="172">
        <v>-2.0106000000000002</v>
      </c>
      <c r="H570" s="172">
        <v>-2.0106000000000002</v>
      </c>
      <c r="I570" s="172">
        <v>-2.7900000000000001E-2</v>
      </c>
      <c r="J570" s="172">
        <v>1.7914000000000001</v>
      </c>
      <c r="K570" s="172">
        <v>7.1501999999999999</v>
      </c>
      <c r="L570" s="172">
        <v>-26.882100000000001</v>
      </c>
      <c r="M570" s="172">
        <v>-25.1877</v>
      </c>
      <c r="N570" s="172">
        <v>-31.848199999999999</v>
      </c>
      <c r="O570" s="172"/>
      <c r="P570" s="172"/>
      <c r="Q570" s="172">
        <v>-12.9329</v>
      </c>
      <c r="R570" s="172">
        <v>-13.016500000000001</v>
      </c>
    </row>
    <row r="571" spans="1:18" x14ac:dyDescent="0.3">
      <c r="A571" s="168" t="s">
        <v>796</v>
      </c>
      <c r="B571" s="168" t="s">
        <v>809</v>
      </c>
      <c r="C571" s="168">
        <v>148033</v>
      </c>
      <c r="D571" s="171">
        <v>44026</v>
      </c>
      <c r="E571" s="172">
        <v>8.9542999999999999</v>
      </c>
      <c r="F571" s="172">
        <v>-1.5307999999999999</v>
      </c>
      <c r="G571" s="172">
        <v>-1.5307999999999999</v>
      </c>
      <c r="H571" s="172">
        <v>-1.7350000000000001</v>
      </c>
      <c r="I571" s="172">
        <v>1.6297999999999999</v>
      </c>
      <c r="J571" s="172">
        <v>4.1681999999999997</v>
      </c>
      <c r="K571" s="172">
        <v>14.2669</v>
      </c>
      <c r="L571" s="172"/>
      <c r="M571" s="172"/>
      <c r="N571" s="172"/>
      <c r="O571" s="172"/>
      <c r="P571" s="172"/>
      <c r="Q571" s="172">
        <v>-10.457000000000001</v>
      </c>
      <c r="R571" s="172"/>
    </row>
    <row r="572" spans="1:18" x14ac:dyDescent="0.3">
      <c r="A572" s="168" t="s">
        <v>796</v>
      </c>
      <c r="B572" s="168" t="s">
        <v>810</v>
      </c>
      <c r="C572" s="168">
        <v>148035</v>
      </c>
      <c r="D572" s="171">
        <v>44026</v>
      </c>
      <c r="E572" s="172">
        <v>8.9812999999999992</v>
      </c>
      <c r="F572" s="172">
        <v>-1.5284</v>
      </c>
      <c r="G572" s="172">
        <v>-1.5207999999999999</v>
      </c>
      <c r="H572" s="172">
        <v>-1.7170000000000001</v>
      </c>
      <c r="I572" s="172">
        <v>1.6651</v>
      </c>
      <c r="J572" s="172">
        <v>4.2579000000000002</v>
      </c>
      <c r="K572" s="172">
        <v>14.5136</v>
      </c>
      <c r="L572" s="172"/>
      <c r="M572" s="172"/>
      <c r="N572" s="172"/>
      <c r="O572" s="172"/>
      <c r="P572" s="172"/>
      <c r="Q572" s="172">
        <v>-10.186999999999999</v>
      </c>
      <c r="R572" s="172"/>
    </row>
    <row r="573" spans="1:18" x14ac:dyDescent="0.3">
      <c r="A573" s="168" t="s">
        <v>796</v>
      </c>
      <c r="B573" s="168" t="s">
        <v>811</v>
      </c>
      <c r="C573" s="168">
        <v>102133</v>
      </c>
      <c r="D573" s="171">
        <v>44026</v>
      </c>
      <c r="E573" s="172">
        <v>57.354500000000002</v>
      </c>
      <c r="F573" s="172">
        <v>-0.85499999999999998</v>
      </c>
      <c r="G573" s="172">
        <v>-1.6042000000000001</v>
      </c>
      <c r="H573" s="172">
        <v>-1.7197</v>
      </c>
      <c r="I573" s="172">
        <v>1.1850000000000001</v>
      </c>
      <c r="J573" s="172">
        <v>4.9069000000000003</v>
      </c>
      <c r="K573" s="172">
        <v>13.814</v>
      </c>
      <c r="L573" s="172">
        <v>-18.049700000000001</v>
      </c>
      <c r="M573" s="172">
        <v>-11.489800000000001</v>
      </c>
      <c r="N573" s="172">
        <v>-12.5267</v>
      </c>
      <c r="O573" s="172">
        <v>-1.5186999999999999</v>
      </c>
      <c r="P573" s="172">
        <v>3.9253</v>
      </c>
      <c r="Q573" s="172">
        <v>11.107200000000001</v>
      </c>
      <c r="R573" s="172">
        <v>-5.6448999999999998</v>
      </c>
    </row>
    <row r="574" spans="1:18" x14ac:dyDescent="0.3">
      <c r="A574" s="168" t="s">
        <v>796</v>
      </c>
      <c r="B574" s="168" t="s">
        <v>812</v>
      </c>
      <c r="C574" s="168">
        <v>120242</v>
      </c>
      <c r="D574" s="171">
        <v>44026</v>
      </c>
      <c r="E574" s="172">
        <v>59.149700000000003</v>
      </c>
      <c r="F574" s="172">
        <v>-0.85419999999999996</v>
      </c>
      <c r="G574" s="172">
        <v>-1.6008</v>
      </c>
      <c r="H574" s="172">
        <v>-1.7138</v>
      </c>
      <c r="I574" s="172">
        <v>1.1971000000000001</v>
      </c>
      <c r="J574" s="172">
        <v>4.9355000000000002</v>
      </c>
      <c r="K574" s="172">
        <v>13.9017</v>
      </c>
      <c r="L574" s="172">
        <v>-17.922599999999999</v>
      </c>
      <c r="M574" s="172">
        <v>-11.2782</v>
      </c>
      <c r="N574" s="172">
        <v>-12.220599999999999</v>
      </c>
      <c r="O574" s="172">
        <v>-1.1629</v>
      </c>
      <c r="P574" s="172">
        <v>4.3037999999999998</v>
      </c>
      <c r="Q574" s="172">
        <v>6.9035000000000002</v>
      </c>
      <c r="R574" s="172">
        <v>-5.3216000000000001</v>
      </c>
    </row>
    <row r="575" spans="1:18" x14ac:dyDescent="0.3">
      <c r="A575" s="168" t="s">
        <v>796</v>
      </c>
      <c r="B575" s="168" t="s">
        <v>813</v>
      </c>
      <c r="C575" s="168">
        <v>102135</v>
      </c>
      <c r="D575" s="171">
        <v>44026</v>
      </c>
      <c r="E575" s="172">
        <v>68.245000000000005</v>
      </c>
      <c r="F575" s="172">
        <v>-1.2395</v>
      </c>
      <c r="G575" s="172">
        <v>-0.71519999999999995</v>
      </c>
      <c r="H575" s="172">
        <v>-0.4728</v>
      </c>
      <c r="I575" s="172">
        <v>1.9881</v>
      </c>
      <c r="J575" s="172">
        <v>3.7753000000000001</v>
      </c>
      <c r="K575" s="172">
        <v>15.380800000000001</v>
      </c>
      <c r="L575" s="172">
        <v>-8.0509000000000004</v>
      </c>
      <c r="M575" s="172">
        <v>2.1528</v>
      </c>
      <c r="N575" s="172">
        <v>-3.3767999999999998</v>
      </c>
      <c r="O575" s="172">
        <v>-0.13020000000000001</v>
      </c>
      <c r="P575" s="172">
        <v>6.1018999999999997</v>
      </c>
      <c r="Q575" s="172">
        <v>12.2781</v>
      </c>
      <c r="R575" s="172">
        <v>-2.6349</v>
      </c>
    </row>
    <row r="576" spans="1:18" x14ac:dyDescent="0.3">
      <c r="A576" s="168" t="s">
        <v>796</v>
      </c>
      <c r="B576" s="168" t="s">
        <v>814</v>
      </c>
      <c r="C576" s="168">
        <v>120700</v>
      </c>
      <c r="D576" s="171">
        <v>44026</v>
      </c>
      <c r="E576" s="172">
        <v>69.263599999999997</v>
      </c>
      <c r="F576" s="172">
        <v>-1.2386999999999999</v>
      </c>
      <c r="G576" s="172">
        <v>-0.71220000000000006</v>
      </c>
      <c r="H576" s="172">
        <v>-0.46729999999999999</v>
      </c>
      <c r="I576" s="172">
        <v>1.9987999999999999</v>
      </c>
      <c r="J576" s="172">
        <v>3.8005</v>
      </c>
      <c r="K576" s="172">
        <v>14.768700000000001</v>
      </c>
      <c r="L576" s="172">
        <v>-8.4754000000000005</v>
      </c>
      <c r="M576" s="172">
        <v>1.8734999999999999</v>
      </c>
      <c r="N576" s="172">
        <v>-3.3723999999999998</v>
      </c>
      <c r="O576" s="172">
        <v>0.1739</v>
      </c>
      <c r="P576" s="172">
        <v>6.3947000000000003</v>
      </c>
      <c r="Q576" s="172">
        <v>9.3064999999999998</v>
      </c>
      <c r="R576" s="172">
        <v>-2.3801000000000001</v>
      </c>
    </row>
    <row r="577" spans="1:18" x14ac:dyDescent="0.3">
      <c r="A577" s="168" t="s">
        <v>796</v>
      </c>
      <c r="B577" s="168" t="s">
        <v>815</v>
      </c>
      <c r="C577" s="168">
        <v>118485</v>
      </c>
      <c r="D577" s="171">
        <v>44026</v>
      </c>
      <c r="E577" s="172">
        <v>22.403300000000002</v>
      </c>
      <c r="F577" s="172">
        <v>-0.78339999999999999</v>
      </c>
      <c r="G577" s="172">
        <v>-0.63249999999999995</v>
      </c>
      <c r="H577" s="172">
        <v>-0.96540000000000004</v>
      </c>
      <c r="I577" s="172">
        <v>1.7874000000000001</v>
      </c>
      <c r="J577" s="172">
        <v>4.3489000000000004</v>
      </c>
      <c r="K577" s="172">
        <v>12.7988</v>
      </c>
      <c r="L577" s="172">
        <v>-9.5196000000000005</v>
      </c>
      <c r="M577" s="172">
        <v>-3.3786999999999998</v>
      </c>
      <c r="N577" s="172">
        <v>-4.6997</v>
      </c>
      <c r="O577" s="172">
        <v>0.47439999999999999</v>
      </c>
      <c r="P577" s="172">
        <v>4.3781999999999996</v>
      </c>
      <c r="Q577" s="172">
        <v>7.2034000000000002</v>
      </c>
      <c r="R577" s="172">
        <v>-2.1395</v>
      </c>
    </row>
    <row r="578" spans="1:18" x14ac:dyDescent="0.3">
      <c r="A578" s="168" t="s">
        <v>796</v>
      </c>
      <c r="B578" s="168" t="s">
        <v>816</v>
      </c>
      <c r="C578" s="168">
        <v>112332</v>
      </c>
      <c r="D578" s="171">
        <v>44026</v>
      </c>
      <c r="E578" s="172">
        <v>21.520199999999999</v>
      </c>
      <c r="F578" s="172">
        <v>-0.78559999999999997</v>
      </c>
      <c r="G578" s="172">
        <v>-0.64180000000000004</v>
      </c>
      <c r="H578" s="172">
        <v>-0.98140000000000005</v>
      </c>
      <c r="I578" s="172">
        <v>1.7552000000000001</v>
      </c>
      <c r="J578" s="172">
        <v>4.2725999999999997</v>
      </c>
      <c r="K578" s="172">
        <v>12.575699999999999</v>
      </c>
      <c r="L578" s="172">
        <v>-9.8672000000000004</v>
      </c>
      <c r="M578" s="172">
        <v>-3.9704999999999999</v>
      </c>
      <c r="N578" s="172">
        <v>-5.5145</v>
      </c>
      <c r="O578" s="172">
        <v>-0.31309999999999999</v>
      </c>
      <c r="P578" s="172">
        <v>3.6656</v>
      </c>
      <c r="Q578" s="172">
        <v>7.6268000000000002</v>
      </c>
      <c r="R578" s="172">
        <v>-3.0112999999999999</v>
      </c>
    </row>
    <row r="579" spans="1:18" x14ac:dyDescent="0.3">
      <c r="A579" s="168" t="s">
        <v>796</v>
      </c>
      <c r="B579" s="168" t="s">
        <v>817</v>
      </c>
      <c r="C579" s="168">
        <v>146513</v>
      </c>
      <c r="D579" s="171">
        <v>44026</v>
      </c>
      <c r="E579" s="172">
        <v>9.5599000000000007</v>
      </c>
      <c r="F579" s="172">
        <v>-0.55859999999999999</v>
      </c>
      <c r="G579" s="172">
        <v>-0.91310000000000002</v>
      </c>
      <c r="H579" s="172">
        <v>-1.3803000000000001</v>
      </c>
      <c r="I579" s="172">
        <v>1.0806</v>
      </c>
      <c r="J579" s="172">
        <v>4.1837</v>
      </c>
      <c r="K579" s="172">
        <v>14.727499999999999</v>
      </c>
      <c r="L579" s="172">
        <v>-9.4285999999999994</v>
      </c>
      <c r="M579" s="172">
        <v>-2.6892999999999998</v>
      </c>
      <c r="N579" s="172">
        <v>-3.0918000000000001</v>
      </c>
      <c r="O579" s="172"/>
      <c r="P579" s="172"/>
      <c r="Q579" s="172">
        <v>-3.2707999999999999</v>
      </c>
      <c r="R579" s="172"/>
    </row>
    <row r="580" spans="1:18" x14ac:dyDescent="0.3">
      <c r="A580" s="168" t="s">
        <v>796</v>
      </c>
      <c r="B580" s="168" t="s">
        <v>818</v>
      </c>
      <c r="C580" s="168">
        <v>146514</v>
      </c>
      <c r="D580" s="171">
        <v>44026</v>
      </c>
      <c r="E580" s="172">
        <v>9.5249000000000006</v>
      </c>
      <c r="F580" s="172">
        <v>-0.5585</v>
      </c>
      <c r="G580" s="172">
        <v>-0.91539999999999999</v>
      </c>
      <c r="H580" s="172">
        <v>-1.3843000000000001</v>
      </c>
      <c r="I580" s="172">
        <v>1.0739000000000001</v>
      </c>
      <c r="J580" s="172">
        <v>4.1529999999999996</v>
      </c>
      <c r="K580" s="172">
        <v>14.6473</v>
      </c>
      <c r="L580" s="172">
        <v>-9.5477000000000007</v>
      </c>
      <c r="M580" s="172">
        <v>-2.8359000000000001</v>
      </c>
      <c r="N580" s="172">
        <v>-3.3290000000000002</v>
      </c>
      <c r="O580" s="172"/>
      <c r="P580" s="172"/>
      <c r="Q580" s="172">
        <v>-3.5326</v>
      </c>
      <c r="R580" s="172"/>
    </row>
    <row r="581" spans="1:18" x14ac:dyDescent="0.3">
      <c r="A581" s="168" t="s">
        <v>796</v>
      </c>
      <c r="B581" s="168" t="s">
        <v>819</v>
      </c>
      <c r="C581" s="168">
        <v>112039</v>
      </c>
      <c r="D581" s="171">
        <v>44026</v>
      </c>
      <c r="E581" s="172">
        <v>32.576000000000001</v>
      </c>
      <c r="F581" s="172">
        <v>-1.1591</v>
      </c>
      <c r="G581" s="172">
        <v>-1.048</v>
      </c>
      <c r="H581" s="172">
        <v>-1.6276999999999999</v>
      </c>
      <c r="I581" s="172">
        <v>1.9847999999999999</v>
      </c>
      <c r="J581" s="172">
        <v>5.0364000000000004</v>
      </c>
      <c r="K581" s="172">
        <v>14.9795</v>
      </c>
      <c r="L581" s="172">
        <v>-13.364000000000001</v>
      </c>
      <c r="M581" s="172">
        <v>-5.8470000000000004</v>
      </c>
      <c r="N581" s="172">
        <v>-7.1539000000000001</v>
      </c>
      <c r="O581" s="172">
        <v>0.122</v>
      </c>
      <c r="P581" s="172">
        <v>5.1108000000000002</v>
      </c>
      <c r="Q581" s="172">
        <v>11.342700000000001</v>
      </c>
      <c r="R581" s="172">
        <v>-2.4621</v>
      </c>
    </row>
    <row r="582" spans="1:18" x14ac:dyDescent="0.3">
      <c r="A582" s="173" t="s">
        <v>27</v>
      </c>
      <c r="B582" s="168"/>
      <c r="C582" s="168"/>
      <c r="D582" s="168"/>
      <c r="E582" s="168"/>
      <c r="F582" s="174">
        <v>-1.1199347826086954</v>
      </c>
      <c r="G582" s="174">
        <v>-1.1854347826086957</v>
      </c>
      <c r="H582" s="174">
        <v>-1.3128565217391301</v>
      </c>
      <c r="I582" s="174">
        <v>1.6818608695652171</v>
      </c>
      <c r="J582" s="174">
        <v>4.2355739130434786</v>
      </c>
      <c r="K582" s="174">
        <v>11.015304347826087</v>
      </c>
      <c r="L582" s="174">
        <v>-12.888776190476189</v>
      </c>
      <c r="M582" s="174">
        <v>-6.5681952380952389</v>
      </c>
      <c r="N582" s="174">
        <v>-8.7810000000000006</v>
      </c>
      <c r="O582" s="174">
        <v>-0.19861176470588229</v>
      </c>
      <c r="P582" s="174">
        <v>4.7359</v>
      </c>
      <c r="Q582" s="174">
        <v>4.5537043478260868</v>
      </c>
      <c r="R582" s="174">
        <v>-3.8980526315789481</v>
      </c>
    </row>
    <row r="583" spans="1:18" x14ac:dyDescent="0.3">
      <c r="A583" s="173" t="s">
        <v>409</v>
      </c>
      <c r="B583" s="168"/>
      <c r="C583" s="168"/>
      <c r="D583" s="168"/>
      <c r="E583" s="168"/>
      <c r="F583" s="174">
        <v>-1.1172</v>
      </c>
      <c r="G583" s="174">
        <v>-1.1274999999999999</v>
      </c>
      <c r="H583" s="174">
        <v>-1.3843000000000001</v>
      </c>
      <c r="I583" s="174">
        <v>1.6651</v>
      </c>
      <c r="J583" s="174">
        <v>4.2579000000000002</v>
      </c>
      <c r="K583" s="174">
        <v>12.7988</v>
      </c>
      <c r="L583" s="174">
        <v>-9.9382999999999999</v>
      </c>
      <c r="M583" s="174">
        <v>-3.4752999999999998</v>
      </c>
      <c r="N583" s="174">
        <v>-4.7816999999999998</v>
      </c>
      <c r="O583" s="174">
        <v>0.122</v>
      </c>
      <c r="P583" s="174">
        <v>5.1108000000000002</v>
      </c>
      <c r="Q583" s="174">
        <v>8.6279000000000003</v>
      </c>
      <c r="R583" s="174">
        <v>-2.6349</v>
      </c>
    </row>
    <row r="584" spans="1:18" x14ac:dyDescent="0.3">
      <c r="A584" s="117"/>
      <c r="B584" s="117"/>
      <c r="C584" s="117"/>
      <c r="D584" s="117"/>
      <c r="E584" s="117"/>
      <c r="F584" s="117"/>
      <c r="G584" s="117"/>
      <c r="H584" s="117"/>
      <c r="I584" s="117"/>
      <c r="J584" s="117"/>
      <c r="K584" s="117"/>
      <c r="L584" s="117"/>
      <c r="M584" s="117"/>
      <c r="N584" s="117"/>
      <c r="O584" s="117"/>
      <c r="P584" s="117"/>
      <c r="Q584" s="117"/>
      <c r="R584" s="117"/>
    </row>
    <row r="585" spans="1:18" x14ac:dyDescent="0.3">
      <c r="A585" s="170" t="s">
        <v>820</v>
      </c>
      <c r="B585" s="170"/>
      <c r="C585" s="170"/>
      <c r="D585" s="170"/>
      <c r="E585" s="170"/>
      <c r="F585" s="170"/>
      <c r="G585" s="170"/>
      <c r="H585" s="170"/>
      <c r="I585" s="170"/>
      <c r="J585" s="170"/>
      <c r="K585" s="170"/>
      <c r="L585" s="170"/>
      <c r="M585" s="170"/>
      <c r="N585" s="170"/>
      <c r="O585" s="170"/>
      <c r="P585" s="170"/>
      <c r="Q585" s="170"/>
      <c r="R585" s="170"/>
    </row>
    <row r="586" spans="1:18" x14ac:dyDescent="0.3">
      <c r="A586" s="168" t="s">
        <v>821</v>
      </c>
      <c r="B586" s="168" t="s">
        <v>822</v>
      </c>
      <c r="C586" s="168">
        <v>122644</v>
      </c>
      <c r="D586" s="171">
        <v>44026</v>
      </c>
      <c r="E586" s="172">
        <v>257.69810000000001</v>
      </c>
      <c r="F586" s="172">
        <v>2.4788000000000001</v>
      </c>
      <c r="G586" s="172">
        <v>6.5555000000000003</v>
      </c>
      <c r="H586" s="172">
        <v>13.270799999999999</v>
      </c>
      <c r="I586" s="172">
        <v>16.1983</v>
      </c>
      <c r="J586" s="172">
        <v>17.902200000000001</v>
      </c>
      <c r="K586" s="172">
        <v>15.9762</v>
      </c>
      <c r="L586" s="172">
        <v>10.569599999999999</v>
      </c>
      <c r="M586" s="172">
        <v>9.6776999999999997</v>
      </c>
      <c r="N586" s="172">
        <v>9.4908000000000001</v>
      </c>
      <c r="O586" s="172">
        <v>8.1998999999999995</v>
      </c>
      <c r="P586" s="172">
        <v>8.4555000000000007</v>
      </c>
      <c r="Q586" s="172">
        <v>8.7261000000000006</v>
      </c>
      <c r="R586" s="172">
        <v>9.0968999999999998</v>
      </c>
    </row>
    <row r="587" spans="1:18" x14ac:dyDescent="0.3">
      <c r="A587" s="168" t="s">
        <v>821</v>
      </c>
      <c r="B587" s="168" t="s">
        <v>823</v>
      </c>
      <c r="C587" s="168">
        <v>122646</v>
      </c>
      <c r="D587" s="171">
        <v>44026</v>
      </c>
      <c r="E587" s="172">
        <v>262.1103</v>
      </c>
      <c r="F587" s="172">
        <v>2.6459999999999999</v>
      </c>
      <c r="G587" s="172">
        <v>6.7240000000000002</v>
      </c>
      <c r="H587" s="172">
        <v>13.440799999999999</v>
      </c>
      <c r="I587" s="172">
        <v>16.395199999999999</v>
      </c>
      <c r="J587" s="172">
        <v>18.0855</v>
      </c>
      <c r="K587" s="172">
        <v>16.165700000000001</v>
      </c>
      <c r="L587" s="172">
        <v>10.781000000000001</v>
      </c>
      <c r="M587" s="172">
        <v>9.8995999999999995</v>
      </c>
      <c r="N587" s="172">
        <v>9.7211999999999996</v>
      </c>
      <c r="O587" s="172">
        <v>8.4558</v>
      </c>
      <c r="P587" s="172">
        <v>8.7102000000000004</v>
      </c>
      <c r="Q587" s="172">
        <v>9.0393000000000008</v>
      </c>
      <c r="R587" s="172">
        <v>9.3344000000000005</v>
      </c>
    </row>
    <row r="588" spans="1:18" x14ac:dyDescent="0.3">
      <c r="A588" s="168" t="s">
        <v>821</v>
      </c>
      <c r="B588" s="168" t="s">
        <v>824</v>
      </c>
      <c r="C588" s="168">
        <v>101048</v>
      </c>
      <c r="D588" s="171">
        <v>44026</v>
      </c>
      <c r="E588" s="172">
        <v>30.411999999999999</v>
      </c>
      <c r="F588" s="172">
        <v>-4.3201999999999998</v>
      </c>
      <c r="G588" s="172">
        <v>5.9748000000000001</v>
      </c>
      <c r="H588" s="172">
        <v>12.064</v>
      </c>
      <c r="I588" s="172">
        <v>9.3864999999999998</v>
      </c>
      <c r="J588" s="172">
        <v>11.7082</v>
      </c>
      <c r="K588" s="172">
        <v>8.3638999999999992</v>
      </c>
      <c r="L588" s="172">
        <v>6.1615000000000002</v>
      </c>
      <c r="M588" s="172">
        <v>6.4798</v>
      </c>
      <c r="N588" s="172">
        <v>6.9438000000000004</v>
      </c>
      <c r="O588" s="172">
        <v>6.7430000000000003</v>
      </c>
      <c r="P588" s="172">
        <v>6.4821999999999997</v>
      </c>
      <c r="Q588" s="172">
        <v>5.9518000000000004</v>
      </c>
      <c r="R588" s="172">
        <v>7.0038</v>
      </c>
    </row>
    <row r="589" spans="1:18" x14ac:dyDescent="0.3">
      <c r="A589" s="168" t="s">
        <v>821</v>
      </c>
      <c r="B589" s="168" t="s">
        <v>825</v>
      </c>
      <c r="C589" s="168">
        <v>118508</v>
      </c>
      <c r="D589" s="171">
        <v>44026</v>
      </c>
      <c r="E589" s="172">
        <v>32.061199999999999</v>
      </c>
      <c r="F589" s="172">
        <v>-3.415</v>
      </c>
      <c r="G589" s="172">
        <v>6.7788000000000004</v>
      </c>
      <c r="H589" s="172">
        <v>12.879899999999999</v>
      </c>
      <c r="I589" s="172">
        <v>10.204499999999999</v>
      </c>
      <c r="J589" s="172">
        <v>12.5456</v>
      </c>
      <c r="K589" s="172">
        <v>9.2243999999999993</v>
      </c>
      <c r="L589" s="172">
        <v>6.9241999999999999</v>
      </c>
      <c r="M589" s="172">
        <v>7.1749999999999998</v>
      </c>
      <c r="N589" s="172">
        <v>7.6116999999999999</v>
      </c>
      <c r="O589" s="172">
        <v>7.3535000000000004</v>
      </c>
      <c r="P589" s="172">
        <v>7.1650999999999998</v>
      </c>
      <c r="Q589" s="172">
        <v>7.3525</v>
      </c>
      <c r="R589" s="172">
        <v>7.6136999999999997</v>
      </c>
    </row>
    <row r="590" spans="1:18" x14ac:dyDescent="0.3">
      <c r="A590" s="168" t="s">
        <v>821</v>
      </c>
      <c r="B590" s="168" t="s">
        <v>826</v>
      </c>
      <c r="C590" s="168">
        <v>106841</v>
      </c>
      <c r="D590" s="171">
        <v>44026</v>
      </c>
      <c r="E590" s="172">
        <v>36.412799999999997</v>
      </c>
      <c r="F590" s="172">
        <v>-1.0024</v>
      </c>
      <c r="G590" s="172">
        <v>5.4161000000000001</v>
      </c>
      <c r="H590" s="172">
        <v>18.076899999999998</v>
      </c>
      <c r="I590" s="172">
        <v>19.527200000000001</v>
      </c>
      <c r="J590" s="172">
        <v>20.169699999999999</v>
      </c>
      <c r="K590" s="172">
        <v>16.005199999999999</v>
      </c>
      <c r="L590" s="172">
        <v>10.4038</v>
      </c>
      <c r="M590" s="172">
        <v>9.4869000000000003</v>
      </c>
      <c r="N590" s="172">
        <v>9.3511000000000006</v>
      </c>
      <c r="O590" s="172">
        <v>8.0130999999999997</v>
      </c>
      <c r="P590" s="172">
        <v>8.1829999999999998</v>
      </c>
      <c r="Q590" s="172">
        <v>8.3058999999999994</v>
      </c>
      <c r="R590" s="172">
        <v>8.8275000000000006</v>
      </c>
    </row>
    <row r="591" spans="1:18" x14ac:dyDescent="0.3">
      <c r="A591" s="168" t="s">
        <v>821</v>
      </c>
      <c r="B591" s="168" t="s">
        <v>827</v>
      </c>
      <c r="C591" s="168">
        <v>118961</v>
      </c>
      <c r="D591" s="171">
        <v>44026</v>
      </c>
      <c r="E591" s="172">
        <v>36.711300000000001</v>
      </c>
      <c r="F591" s="172">
        <v>-0.69599999999999995</v>
      </c>
      <c r="G591" s="172">
        <v>5.6955999999999998</v>
      </c>
      <c r="H591" s="172">
        <v>18.329899999999999</v>
      </c>
      <c r="I591" s="172">
        <v>19.778099999999998</v>
      </c>
      <c r="J591" s="172">
        <v>20.408300000000001</v>
      </c>
      <c r="K591" s="172">
        <v>16.193899999999999</v>
      </c>
      <c r="L591" s="172">
        <v>10.5778</v>
      </c>
      <c r="M591" s="172">
        <v>9.6585000000000001</v>
      </c>
      <c r="N591" s="172">
        <v>9.5234000000000005</v>
      </c>
      <c r="O591" s="172">
        <v>8.1807999999999996</v>
      </c>
      <c r="P591" s="172">
        <v>8.3280999999999992</v>
      </c>
      <c r="Q591" s="172">
        <v>8.6607000000000003</v>
      </c>
      <c r="R591" s="172">
        <v>8.9948999999999995</v>
      </c>
    </row>
    <row r="592" spans="1:18" x14ac:dyDescent="0.3">
      <c r="A592" s="168" t="s">
        <v>821</v>
      </c>
      <c r="B592" s="168" t="s">
        <v>828</v>
      </c>
      <c r="C592" s="168">
        <v>101802</v>
      </c>
      <c r="D592" s="171">
        <v>44026</v>
      </c>
      <c r="E592" s="172">
        <v>311.3886</v>
      </c>
      <c r="F592" s="172">
        <v>-8.3673999999999999</v>
      </c>
      <c r="G592" s="172">
        <v>2.0840000000000001</v>
      </c>
      <c r="H592" s="172">
        <v>19.061900000000001</v>
      </c>
      <c r="I592" s="172">
        <v>22.683700000000002</v>
      </c>
      <c r="J592" s="172">
        <v>24.5</v>
      </c>
      <c r="K592" s="172">
        <v>16.254999999999999</v>
      </c>
      <c r="L592" s="172">
        <v>10.110900000000001</v>
      </c>
      <c r="M592" s="172">
        <v>9.6636000000000006</v>
      </c>
      <c r="N592" s="172">
        <v>9.3682999999999996</v>
      </c>
      <c r="O592" s="172">
        <v>7.6067999999999998</v>
      </c>
      <c r="P592" s="172">
        <v>7.9428000000000001</v>
      </c>
      <c r="Q592" s="172">
        <v>8.0528999999999993</v>
      </c>
      <c r="R592" s="172">
        <v>8.5518000000000001</v>
      </c>
    </row>
    <row r="593" spans="1:18" x14ac:dyDescent="0.3">
      <c r="A593" s="168" t="s">
        <v>821</v>
      </c>
      <c r="B593" s="168" t="s">
        <v>829</v>
      </c>
      <c r="C593" s="168">
        <v>120425</v>
      </c>
      <c r="D593" s="171">
        <v>44026</v>
      </c>
      <c r="E593" s="172">
        <v>328.8417</v>
      </c>
      <c r="F593" s="172">
        <v>-7.6459999999999999</v>
      </c>
      <c r="G593" s="172">
        <v>2.8062999999999998</v>
      </c>
      <c r="H593" s="172">
        <v>19.784400000000002</v>
      </c>
      <c r="I593" s="172">
        <v>23.410399999999999</v>
      </c>
      <c r="J593" s="172">
        <v>25.2348</v>
      </c>
      <c r="K593" s="172">
        <v>17.011399999999998</v>
      </c>
      <c r="L593" s="172">
        <v>10.8787</v>
      </c>
      <c r="M593" s="172">
        <v>10.4513</v>
      </c>
      <c r="N593" s="172">
        <v>10.1755</v>
      </c>
      <c r="O593" s="172">
        <v>8.4308999999999994</v>
      </c>
      <c r="P593" s="172">
        <v>8.8216000000000001</v>
      </c>
      <c r="Q593" s="172">
        <v>9.0982000000000003</v>
      </c>
      <c r="R593" s="172">
        <v>9.3726000000000003</v>
      </c>
    </row>
    <row r="594" spans="1:18" x14ac:dyDescent="0.3">
      <c r="A594" s="168" t="s">
        <v>821</v>
      </c>
      <c r="B594" s="168" t="s">
        <v>830</v>
      </c>
      <c r="C594" s="168">
        <v>147269</v>
      </c>
      <c r="D594" s="171">
        <v>44026</v>
      </c>
      <c r="E594" s="172">
        <v>1118.4673</v>
      </c>
      <c r="F594" s="172">
        <v>-12.820600000000001</v>
      </c>
      <c r="G594" s="172">
        <v>-0.92830000000000001</v>
      </c>
      <c r="H594" s="172">
        <v>28.997599999999998</v>
      </c>
      <c r="I594" s="172">
        <v>32.305799999999998</v>
      </c>
      <c r="J594" s="172">
        <v>35.295999999999999</v>
      </c>
      <c r="K594" s="172">
        <v>23.523700000000002</v>
      </c>
      <c r="L594" s="172">
        <v>14.645300000000001</v>
      </c>
      <c r="M594" s="172">
        <v>11.4008</v>
      </c>
      <c r="N594" s="172">
        <v>10.3733</v>
      </c>
      <c r="O594" s="172"/>
      <c r="P594" s="172"/>
      <c r="Q594" s="172">
        <v>10.043200000000001</v>
      </c>
      <c r="R594" s="172"/>
    </row>
    <row r="595" spans="1:18" x14ac:dyDescent="0.3">
      <c r="A595" s="168" t="s">
        <v>821</v>
      </c>
      <c r="B595" s="168" t="s">
        <v>831</v>
      </c>
      <c r="C595" s="168">
        <v>147266</v>
      </c>
      <c r="D595" s="171">
        <v>44026</v>
      </c>
      <c r="E595" s="172">
        <v>1114.6731</v>
      </c>
      <c r="F595" s="172">
        <v>-13.2209</v>
      </c>
      <c r="G595" s="172">
        <v>-1.3292999999999999</v>
      </c>
      <c r="H595" s="172">
        <v>28.5945</v>
      </c>
      <c r="I595" s="172">
        <v>31.900099999999998</v>
      </c>
      <c r="J595" s="172">
        <v>34.881300000000003</v>
      </c>
      <c r="K595" s="172">
        <v>23.097000000000001</v>
      </c>
      <c r="L595" s="172">
        <v>14.219200000000001</v>
      </c>
      <c r="M595" s="172">
        <v>11.0342</v>
      </c>
      <c r="N595" s="172">
        <v>10.0374</v>
      </c>
      <c r="O595" s="172"/>
      <c r="P595" s="172"/>
      <c r="Q595" s="172">
        <v>9.7240000000000002</v>
      </c>
      <c r="R595" s="172"/>
    </row>
    <row r="596" spans="1:18" x14ac:dyDescent="0.3">
      <c r="A596" s="168" t="s">
        <v>821</v>
      </c>
      <c r="B596" s="168" t="s">
        <v>832</v>
      </c>
      <c r="C596" s="168">
        <v>102673</v>
      </c>
      <c r="D596" s="171">
        <v>44026</v>
      </c>
      <c r="E596" s="172">
        <v>33.468200000000003</v>
      </c>
      <c r="F596" s="172">
        <v>-27.788799999999998</v>
      </c>
      <c r="G596" s="172">
        <v>-0.21809999999999999</v>
      </c>
      <c r="H596" s="172">
        <v>18.0884</v>
      </c>
      <c r="I596" s="172">
        <v>25.128699999999998</v>
      </c>
      <c r="J596" s="172">
        <v>26.728100000000001</v>
      </c>
      <c r="K596" s="172">
        <v>23.406099999999999</v>
      </c>
      <c r="L596" s="172">
        <v>14.994199999999999</v>
      </c>
      <c r="M596" s="172">
        <v>12.5677</v>
      </c>
      <c r="N596" s="172">
        <v>11.698499999999999</v>
      </c>
      <c r="O596" s="172">
        <v>8.1929999999999996</v>
      </c>
      <c r="P596" s="172">
        <v>8.2481000000000009</v>
      </c>
      <c r="Q596" s="172">
        <v>7.9070999999999998</v>
      </c>
      <c r="R596" s="172">
        <v>10.1187</v>
      </c>
    </row>
    <row r="597" spans="1:18" x14ac:dyDescent="0.3">
      <c r="A597" s="168" t="s">
        <v>821</v>
      </c>
      <c r="B597" s="168" t="s">
        <v>833</v>
      </c>
      <c r="C597" s="168">
        <v>118656</v>
      </c>
      <c r="D597" s="171">
        <v>44026</v>
      </c>
      <c r="E597" s="172">
        <v>34.666600000000003</v>
      </c>
      <c r="F597" s="172">
        <v>-27.459700000000002</v>
      </c>
      <c r="G597" s="172">
        <v>0.1053</v>
      </c>
      <c r="H597" s="172">
        <v>18.415099999999999</v>
      </c>
      <c r="I597" s="172">
        <v>25.462900000000001</v>
      </c>
      <c r="J597" s="172">
        <v>27.0715</v>
      </c>
      <c r="K597" s="172">
        <v>23.7637</v>
      </c>
      <c r="L597" s="172">
        <v>15.3901</v>
      </c>
      <c r="M597" s="172">
        <v>13.000999999999999</v>
      </c>
      <c r="N597" s="172">
        <v>12.156599999999999</v>
      </c>
      <c r="O597" s="172">
        <v>8.6658000000000008</v>
      </c>
      <c r="P597" s="172">
        <v>8.7269000000000005</v>
      </c>
      <c r="Q597" s="172">
        <v>8.9806000000000008</v>
      </c>
      <c r="R597" s="172">
        <v>10.592499999999999</v>
      </c>
    </row>
    <row r="598" spans="1:18" x14ac:dyDescent="0.3">
      <c r="A598" s="168" t="s">
        <v>821</v>
      </c>
      <c r="B598" s="168" t="s">
        <v>834</v>
      </c>
      <c r="C598" s="168">
        <v>145295</v>
      </c>
      <c r="D598" s="171">
        <v>44026</v>
      </c>
      <c r="E598" s="172">
        <v>1173.9138</v>
      </c>
      <c r="F598" s="172">
        <v>-14.119899999999999</v>
      </c>
      <c r="G598" s="172">
        <v>1.4911000000000001</v>
      </c>
      <c r="H598" s="172">
        <v>14.7966</v>
      </c>
      <c r="I598" s="172">
        <v>15.9183</v>
      </c>
      <c r="J598" s="172">
        <v>17.636399999999998</v>
      </c>
      <c r="K598" s="172">
        <v>15.8504</v>
      </c>
      <c r="L598" s="172">
        <v>11.6553</v>
      </c>
      <c r="M598" s="172">
        <v>9.9469999999999992</v>
      </c>
      <c r="N598" s="172">
        <v>9.8038000000000007</v>
      </c>
      <c r="O598" s="172"/>
      <c r="P598" s="172"/>
      <c r="Q598" s="172">
        <v>9.8495000000000008</v>
      </c>
      <c r="R598" s="172"/>
    </row>
    <row r="599" spans="1:18" x14ac:dyDescent="0.3">
      <c r="A599" s="168" t="s">
        <v>821</v>
      </c>
      <c r="B599" s="168" t="s">
        <v>835</v>
      </c>
      <c r="C599" s="168">
        <v>145287</v>
      </c>
      <c r="D599" s="171">
        <v>44026</v>
      </c>
      <c r="E599" s="172">
        <v>1154.1610000000001</v>
      </c>
      <c r="F599" s="172">
        <v>-15.0503</v>
      </c>
      <c r="G599" s="172">
        <v>0.56220000000000003</v>
      </c>
      <c r="H599" s="172">
        <v>13.8649</v>
      </c>
      <c r="I599" s="172">
        <v>14.9701</v>
      </c>
      <c r="J599" s="172">
        <v>16.669699999999999</v>
      </c>
      <c r="K599" s="172">
        <v>14.8558</v>
      </c>
      <c r="L599" s="172">
        <v>10.6435</v>
      </c>
      <c r="M599" s="172">
        <v>8.9274000000000004</v>
      </c>
      <c r="N599" s="172">
        <v>8.7698</v>
      </c>
      <c r="O599" s="172"/>
      <c r="P599" s="172"/>
      <c r="Q599" s="172">
        <v>8.7628000000000004</v>
      </c>
      <c r="R599" s="172"/>
    </row>
    <row r="600" spans="1:18" x14ac:dyDescent="0.3">
      <c r="A600" s="173" t="s">
        <v>27</v>
      </c>
      <c r="B600" s="168"/>
      <c r="C600" s="168"/>
      <c r="D600" s="168"/>
      <c r="E600" s="168"/>
      <c r="F600" s="174">
        <v>-9.3415999999999997</v>
      </c>
      <c r="G600" s="174">
        <v>2.979857142857143</v>
      </c>
      <c r="H600" s="174">
        <v>17.833264285714289</v>
      </c>
      <c r="I600" s="174">
        <v>20.233557142857144</v>
      </c>
      <c r="J600" s="174">
        <v>22.059807142857142</v>
      </c>
      <c r="K600" s="174">
        <v>17.120885714285713</v>
      </c>
      <c r="L600" s="174">
        <v>11.282507142857142</v>
      </c>
      <c r="M600" s="174">
        <v>9.9550357142857155</v>
      </c>
      <c r="N600" s="174">
        <v>9.6446571428571417</v>
      </c>
      <c r="O600" s="174">
        <v>7.9842600000000008</v>
      </c>
      <c r="P600" s="174">
        <v>8.1063500000000008</v>
      </c>
      <c r="Q600" s="174">
        <v>8.6038999999999994</v>
      </c>
      <c r="R600" s="174">
        <v>8.950680000000002</v>
      </c>
    </row>
    <row r="601" spans="1:18" x14ac:dyDescent="0.3">
      <c r="A601" s="173" t="s">
        <v>409</v>
      </c>
      <c r="B601" s="168"/>
      <c r="C601" s="168"/>
      <c r="D601" s="168"/>
      <c r="E601" s="168"/>
      <c r="F601" s="174">
        <v>-8.0067000000000004</v>
      </c>
      <c r="G601" s="174">
        <v>2.4451499999999999</v>
      </c>
      <c r="H601" s="174">
        <v>18.082650000000001</v>
      </c>
      <c r="I601" s="174">
        <v>19.652650000000001</v>
      </c>
      <c r="J601" s="174">
        <v>20.289000000000001</v>
      </c>
      <c r="K601" s="174">
        <v>16.1798</v>
      </c>
      <c r="L601" s="174">
        <v>10.712250000000001</v>
      </c>
      <c r="M601" s="174">
        <v>9.7886500000000005</v>
      </c>
      <c r="N601" s="174">
        <v>9.6222999999999992</v>
      </c>
      <c r="O601" s="174">
        <v>8.1868999999999996</v>
      </c>
      <c r="P601" s="174">
        <v>8.2881</v>
      </c>
      <c r="Q601" s="174">
        <v>8.7444500000000005</v>
      </c>
      <c r="R601" s="174">
        <v>9.0458999999999996</v>
      </c>
    </row>
    <row r="602" spans="1:18" x14ac:dyDescent="0.3">
      <c r="A602" s="117"/>
      <c r="B602" s="117"/>
      <c r="C602" s="117"/>
      <c r="D602" s="117"/>
      <c r="E602" s="117"/>
      <c r="F602" s="117"/>
      <c r="G602" s="117"/>
      <c r="H602" s="117"/>
      <c r="I602" s="117"/>
      <c r="J602" s="117"/>
      <c r="K602" s="117"/>
      <c r="L602" s="117"/>
      <c r="M602" s="117"/>
      <c r="N602" s="117"/>
      <c r="O602" s="117"/>
      <c r="P602" s="117"/>
      <c r="Q602" s="117"/>
      <c r="R602" s="117"/>
    </row>
    <row r="603" spans="1:18" x14ac:dyDescent="0.3">
      <c r="A603" s="170" t="s">
        <v>836</v>
      </c>
      <c r="B603" s="170"/>
      <c r="C603" s="170"/>
      <c r="D603" s="170"/>
      <c r="E603" s="170"/>
      <c r="F603" s="170"/>
      <c r="G603" s="170"/>
      <c r="H603" s="170"/>
      <c r="I603" s="170"/>
      <c r="J603" s="170"/>
      <c r="K603" s="170"/>
      <c r="L603" s="170"/>
      <c r="M603" s="170"/>
      <c r="N603" s="170"/>
      <c r="O603" s="170"/>
      <c r="P603" s="170"/>
      <c r="Q603" s="170"/>
      <c r="R603" s="170"/>
    </row>
    <row r="604" spans="1:18" x14ac:dyDescent="0.3">
      <c r="A604" s="168" t="s">
        <v>837</v>
      </c>
      <c r="B604" s="168" t="s">
        <v>838</v>
      </c>
      <c r="C604" s="168">
        <v>103309</v>
      </c>
      <c r="D604" s="171">
        <v>44026</v>
      </c>
      <c r="E604" s="172">
        <v>55.866999999999997</v>
      </c>
      <c r="F604" s="172">
        <v>-1.4592000000000001</v>
      </c>
      <c r="G604" s="172">
        <v>-0.95220000000000005</v>
      </c>
      <c r="H604" s="172">
        <v>-0.88859999999999995</v>
      </c>
      <c r="I604" s="172">
        <v>2.6617999999999999</v>
      </c>
      <c r="J604" s="172">
        <v>6.3967000000000001</v>
      </c>
      <c r="K604" s="172">
        <v>14.5992</v>
      </c>
      <c r="L604" s="172">
        <v>-13.176</v>
      </c>
      <c r="M604" s="172">
        <v>-4.3863000000000003</v>
      </c>
      <c r="N604" s="172">
        <v>-6.9074</v>
      </c>
      <c r="O604" s="172">
        <v>0.51239999999999997</v>
      </c>
      <c r="P604" s="172">
        <v>4.9226999999999999</v>
      </c>
      <c r="Q604" s="172">
        <v>12.387499999999999</v>
      </c>
      <c r="R604" s="172">
        <v>-0.59250000000000003</v>
      </c>
    </row>
    <row r="605" spans="1:18" x14ac:dyDescent="0.3">
      <c r="A605" s="168" t="s">
        <v>837</v>
      </c>
      <c r="B605" s="168" t="s">
        <v>839</v>
      </c>
      <c r="C605" s="168">
        <v>119564</v>
      </c>
      <c r="D605" s="171">
        <v>44026</v>
      </c>
      <c r="E605" s="172">
        <v>60.039700000000003</v>
      </c>
      <c r="F605" s="172">
        <v>-1.4567000000000001</v>
      </c>
      <c r="G605" s="172">
        <v>-0.94269999999999998</v>
      </c>
      <c r="H605" s="172">
        <v>-0.87090000000000001</v>
      </c>
      <c r="I605" s="172">
        <v>2.6999</v>
      </c>
      <c r="J605" s="172">
        <v>6.4877000000000002</v>
      </c>
      <c r="K605" s="172">
        <v>14.878</v>
      </c>
      <c r="L605" s="172">
        <v>-12.798400000000001</v>
      </c>
      <c r="M605" s="172">
        <v>-3.7591000000000001</v>
      </c>
      <c r="N605" s="172">
        <v>-6.0789</v>
      </c>
      <c r="O605" s="172">
        <v>1.5315000000000001</v>
      </c>
      <c r="P605" s="172">
        <v>6.0274000000000001</v>
      </c>
      <c r="Q605" s="172">
        <v>11.615</v>
      </c>
      <c r="R605" s="172">
        <v>0.2989</v>
      </c>
    </row>
    <row r="606" spans="1:18" x14ac:dyDescent="0.3">
      <c r="A606" s="168" t="s">
        <v>837</v>
      </c>
      <c r="B606" s="168" t="s">
        <v>840</v>
      </c>
      <c r="C606" s="168">
        <v>120468</v>
      </c>
      <c r="D606" s="171">
        <v>44026</v>
      </c>
      <c r="E606" s="172">
        <v>30.21</v>
      </c>
      <c r="F606" s="172">
        <v>-1.5961000000000001</v>
      </c>
      <c r="G606" s="172">
        <v>-1.9474</v>
      </c>
      <c r="H606" s="172">
        <v>-2.7052999999999998</v>
      </c>
      <c r="I606" s="172">
        <v>2.1644000000000001</v>
      </c>
      <c r="J606" s="172">
        <v>5.6294000000000004</v>
      </c>
      <c r="K606" s="172">
        <v>15.2174</v>
      </c>
      <c r="L606" s="172">
        <v>-11.381600000000001</v>
      </c>
      <c r="M606" s="172">
        <v>-4.3381999999999996</v>
      </c>
      <c r="N606" s="172">
        <v>0.26550000000000001</v>
      </c>
      <c r="O606" s="172">
        <v>6.5213000000000001</v>
      </c>
      <c r="P606" s="172">
        <v>9.7997999999999994</v>
      </c>
      <c r="Q606" s="172">
        <v>13.4636</v>
      </c>
      <c r="R606" s="172">
        <v>-0.5403</v>
      </c>
    </row>
    <row r="607" spans="1:18" x14ac:dyDescent="0.3">
      <c r="A607" s="168" t="s">
        <v>837</v>
      </c>
      <c r="B607" s="168" t="s">
        <v>841</v>
      </c>
      <c r="C607" s="168">
        <v>117560</v>
      </c>
      <c r="D607" s="171">
        <v>44026</v>
      </c>
      <c r="E607" s="172">
        <v>27.57</v>
      </c>
      <c r="F607" s="172">
        <v>-1.6060000000000001</v>
      </c>
      <c r="G607" s="172">
        <v>-1.9559</v>
      </c>
      <c r="H607" s="172">
        <v>-2.7513000000000001</v>
      </c>
      <c r="I607" s="172">
        <v>2.0733000000000001</v>
      </c>
      <c r="J607" s="172">
        <v>5.4705000000000004</v>
      </c>
      <c r="K607" s="172">
        <v>14.875</v>
      </c>
      <c r="L607" s="172">
        <v>-11.8606</v>
      </c>
      <c r="M607" s="172">
        <v>-5.16</v>
      </c>
      <c r="N607" s="172">
        <v>-0.89859999999999995</v>
      </c>
      <c r="O607" s="172">
        <v>5.2253999999999996</v>
      </c>
      <c r="P607" s="172">
        <v>8.4728999999999992</v>
      </c>
      <c r="Q607" s="172">
        <v>13.4321</v>
      </c>
      <c r="R607" s="172">
        <v>-1.7951999999999999</v>
      </c>
    </row>
    <row r="608" spans="1:18" x14ac:dyDescent="0.3">
      <c r="A608" s="168" t="s">
        <v>837</v>
      </c>
      <c r="B608" s="168" t="s">
        <v>842</v>
      </c>
      <c r="C608" s="168">
        <v>141813</v>
      </c>
      <c r="D608" s="171">
        <v>44026</v>
      </c>
      <c r="E608" s="172">
        <v>9.57</v>
      </c>
      <c r="F608" s="172">
        <v>-1.4621</v>
      </c>
      <c r="G608" s="172">
        <v>-1.4114</v>
      </c>
      <c r="H608" s="172">
        <v>-2.2871000000000001</v>
      </c>
      <c r="I608" s="172">
        <v>1.7868999999999999</v>
      </c>
      <c r="J608" s="172">
        <v>4.6473000000000004</v>
      </c>
      <c r="K608" s="172">
        <v>12.548500000000001</v>
      </c>
      <c r="L608" s="172">
        <v>-11.544499999999999</v>
      </c>
      <c r="M608" s="172">
        <v>-3.6156999999999999</v>
      </c>
      <c r="N608" s="172">
        <v>-2.7141999999999999</v>
      </c>
      <c r="O608" s="172"/>
      <c r="P608" s="172"/>
      <c r="Q608" s="172">
        <v>-1.5727</v>
      </c>
      <c r="R608" s="172">
        <v>-1.137</v>
      </c>
    </row>
    <row r="609" spans="1:18" x14ac:dyDescent="0.3">
      <c r="A609" s="168" t="s">
        <v>837</v>
      </c>
      <c r="B609" s="168" t="s">
        <v>843</v>
      </c>
      <c r="C609" s="168">
        <v>141812</v>
      </c>
      <c r="D609" s="171">
        <v>44026</v>
      </c>
      <c r="E609" s="172">
        <v>9.2129999999999992</v>
      </c>
      <c r="F609" s="172">
        <v>-1.4547000000000001</v>
      </c>
      <c r="G609" s="172">
        <v>-1.4231</v>
      </c>
      <c r="H609" s="172">
        <v>-2.3012000000000001</v>
      </c>
      <c r="I609" s="172">
        <v>1.7448999999999999</v>
      </c>
      <c r="J609" s="172">
        <v>4.5269000000000004</v>
      </c>
      <c r="K609" s="172">
        <v>12.175800000000001</v>
      </c>
      <c r="L609" s="172">
        <v>-12.165100000000001</v>
      </c>
      <c r="M609" s="172">
        <v>-4.6075999999999997</v>
      </c>
      <c r="N609" s="172">
        <v>-4.0312999999999999</v>
      </c>
      <c r="O609" s="172"/>
      <c r="P609" s="172"/>
      <c r="Q609" s="172">
        <v>-2.9131</v>
      </c>
      <c r="R609" s="172">
        <v>-2.4354</v>
      </c>
    </row>
    <row r="610" spans="1:18" x14ac:dyDescent="0.3">
      <c r="A610" s="168" t="s">
        <v>837</v>
      </c>
      <c r="B610" s="168" t="s">
        <v>844</v>
      </c>
      <c r="C610" s="168">
        <v>119096</v>
      </c>
      <c r="D610" s="171">
        <v>44026</v>
      </c>
      <c r="E610" s="172">
        <v>23.248000000000001</v>
      </c>
      <c r="F610" s="172">
        <v>-0.86990000000000001</v>
      </c>
      <c r="G610" s="172">
        <v>-0.56030000000000002</v>
      </c>
      <c r="H610" s="172">
        <v>-1.504</v>
      </c>
      <c r="I610" s="172">
        <v>2.6583000000000001</v>
      </c>
      <c r="J610" s="172">
        <v>7.1879999999999997</v>
      </c>
      <c r="K610" s="172">
        <v>19.238900000000001</v>
      </c>
      <c r="L610" s="172">
        <v>-15.7498</v>
      </c>
      <c r="M610" s="172">
        <v>-5.5612000000000004</v>
      </c>
      <c r="N610" s="172">
        <v>-4.3135000000000003</v>
      </c>
      <c r="O610" s="172">
        <v>1.4295</v>
      </c>
      <c r="P610" s="172">
        <v>4.9179000000000004</v>
      </c>
      <c r="Q610" s="172">
        <v>10.3428</v>
      </c>
      <c r="R610" s="172">
        <v>-0.91390000000000005</v>
      </c>
    </row>
    <row r="611" spans="1:18" x14ac:dyDescent="0.3">
      <c r="A611" s="168" t="s">
        <v>837</v>
      </c>
      <c r="B611" s="168" t="s">
        <v>845</v>
      </c>
      <c r="C611" s="168">
        <v>112901</v>
      </c>
      <c r="D611" s="171">
        <v>44026</v>
      </c>
      <c r="E611" s="172">
        <v>21.954000000000001</v>
      </c>
      <c r="F611" s="172">
        <v>-0.87590000000000001</v>
      </c>
      <c r="G611" s="172">
        <v>-0.57520000000000004</v>
      </c>
      <c r="H611" s="172">
        <v>-1.5250999999999999</v>
      </c>
      <c r="I611" s="172">
        <v>2.6175999999999999</v>
      </c>
      <c r="J611" s="172">
        <v>7.0822000000000003</v>
      </c>
      <c r="K611" s="172">
        <v>18.908100000000001</v>
      </c>
      <c r="L611" s="172">
        <v>-16.212499999999999</v>
      </c>
      <c r="M611" s="172">
        <v>-6.3276000000000003</v>
      </c>
      <c r="N611" s="172">
        <v>-5.3461999999999996</v>
      </c>
      <c r="O611" s="172">
        <v>0.4778</v>
      </c>
      <c r="P611" s="172">
        <v>4.0343</v>
      </c>
      <c r="Q611" s="172">
        <v>8.0958000000000006</v>
      </c>
      <c r="R611" s="172">
        <v>-1.9298999999999999</v>
      </c>
    </row>
    <row r="612" spans="1:18" x14ac:dyDescent="0.3">
      <c r="A612" s="168" t="s">
        <v>837</v>
      </c>
      <c r="B612" s="168" t="s">
        <v>846</v>
      </c>
      <c r="C612" s="168">
        <v>105817</v>
      </c>
      <c r="D612" s="171">
        <v>44026</v>
      </c>
      <c r="E612" s="172">
        <v>35.442500000000003</v>
      </c>
      <c r="F612" s="172">
        <v>-2.2942</v>
      </c>
      <c r="G612" s="172">
        <v>-2.4316</v>
      </c>
      <c r="H612" s="172">
        <v>-2.9379</v>
      </c>
      <c r="I612" s="172">
        <v>-0.44579999999999997</v>
      </c>
      <c r="J612" s="172">
        <v>1.2151000000000001</v>
      </c>
      <c r="K612" s="172">
        <v>11.779500000000001</v>
      </c>
      <c r="L612" s="172">
        <v>-17.770099999999999</v>
      </c>
      <c r="M612" s="172">
        <v>-9.6401000000000003</v>
      </c>
      <c r="N612" s="172">
        <v>-15.4533</v>
      </c>
      <c r="O612" s="172">
        <v>-1.4773000000000001</v>
      </c>
      <c r="P612" s="172">
        <v>3.3961999999999999</v>
      </c>
      <c r="Q612" s="172">
        <v>10.2408</v>
      </c>
      <c r="R612" s="172">
        <v>-2.4807999999999999</v>
      </c>
    </row>
    <row r="613" spans="1:18" x14ac:dyDescent="0.3">
      <c r="A613" s="168" t="s">
        <v>837</v>
      </c>
      <c r="B613" s="168" t="s">
        <v>847</v>
      </c>
      <c r="C613" s="168">
        <v>118564</v>
      </c>
      <c r="D613" s="171">
        <v>44026</v>
      </c>
      <c r="E613" s="172">
        <v>38.334899999999998</v>
      </c>
      <c r="F613" s="172">
        <v>-2.2919</v>
      </c>
      <c r="G613" s="172">
        <v>-2.4224999999999999</v>
      </c>
      <c r="H613" s="172">
        <v>-2.9226000000000001</v>
      </c>
      <c r="I613" s="172">
        <v>-0.41539999999999999</v>
      </c>
      <c r="J613" s="172">
        <v>1.2867</v>
      </c>
      <c r="K613" s="172">
        <v>12.018599999999999</v>
      </c>
      <c r="L613" s="172">
        <v>-17.4223</v>
      </c>
      <c r="M613" s="172">
        <v>-9.0559999999999992</v>
      </c>
      <c r="N613" s="172">
        <v>-14.7194</v>
      </c>
      <c r="O613" s="172">
        <v>-0.47510000000000002</v>
      </c>
      <c r="P613" s="172">
        <v>4.5541999999999998</v>
      </c>
      <c r="Q613" s="172">
        <v>13.645799999999999</v>
      </c>
      <c r="R613" s="172">
        <v>-1.5417000000000001</v>
      </c>
    </row>
    <row r="614" spans="1:18" x14ac:dyDescent="0.3">
      <c r="A614" s="168" t="s">
        <v>837</v>
      </c>
      <c r="B614" s="168" t="s">
        <v>848</v>
      </c>
      <c r="C614" s="168">
        <v>102760</v>
      </c>
      <c r="D614" s="171">
        <v>44026</v>
      </c>
      <c r="E614" s="172">
        <v>64.17</v>
      </c>
      <c r="F614" s="172">
        <v>-1.9047000000000001</v>
      </c>
      <c r="G614" s="172">
        <v>-1.9572000000000001</v>
      </c>
      <c r="H614" s="172">
        <v>-2.4045000000000001</v>
      </c>
      <c r="I614" s="172">
        <v>1.6877</v>
      </c>
      <c r="J614" s="172">
        <v>5.2881999999999998</v>
      </c>
      <c r="K614" s="172">
        <v>15.355600000000001</v>
      </c>
      <c r="L614" s="172">
        <v>-18.963999999999999</v>
      </c>
      <c r="M614" s="172">
        <v>-13.3142</v>
      </c>
      <c r="N614" s="172">
        <v>-17.149799999999999</v>
      </c>
      <c r="O614" s="172">
        <v>-6.0270999999999999</v>
      </c>
      <c r="P614" s="172">
        <v>1.2941</v>
      </c>
      <c r="Q614" s="172">
        <v>12.4581</v>
      </c>
      <c r="R614" s="172">
        <v>-7.6814999999999998</v>
      </c>
    </row>
    <row r="615" spans="1:18" x14ac:dyDescent="0.3">
      <c r="A615" s="168" t="s">
        <v>837</v>
      </c>
      <c r="B615" s="168" t="s">
        <v>849</v>
      </c>
      <c r="C615" s="168">
        <v>118950</v>
      </c>
      <c r="D615" s="171">
        <v>44026</v>
      </c>
      <c r="E615" s="172">
        <v>68.471000000000004</v>
      </c>
      <c r="F615" s="172">
        <v>-1.9026000000000001</v>
      </c>
      <c r="G615" s="172">
        <v>-1.9490000000000001</v>
      </c>
      <c r="H615" s="172">
        <v>-2.3893</v>
      </c>
      <c r="I615" s="172">
        <v>1.7188000000000001</v>
      </c>
      <c r="J615" s="172">
        <v>5.3676000000000004</v>
      </c>
      <c r="K615" s="172">
        <v>15.6195</v>
      </c>
      <c r="L615" s="172">
        <v>-18.574100000000001</v>
      </c>
      <c r="M615" s="172">
        <v>-12.7113</v>
      </c>
      <c r="N615" s="172">
        <v>-16.395800000000001</v>
      </c>
      <c r="O615" s="172">
        <v>-5.1281999999999996</v>
      </c>
      <c r="P615" s="172">
        <v>2.3330000000000002</v>
      </c>
      <c r="Q615" s="172">
        <v>7.4682000000000004</v>
      </c>
      <c r="R615" s="172">
        <v>-6.8551000000000002</v>
      </c>
    </row>
    <row r="616" spans="1:18" x14ac:dyDescent="0.3">
      <c r="A616" s="168" t="s">
        <v>837</v>
      </c>
      <c r="B616" s="168" t="s">
        <v>850</v>
      </c>
      <c r="C616" s="168"/>
      <c r="D616" s="171"/>
      <c r="E616" s="172"/>
      <c r="F616" s="172"/>
      <c r="G616" s="172"/>
      <c r="H616" s="172"/>
      <c r="I616" s="172"/>
      <c r="J616" s="172"/>
      <c r="K616" s="172"/>
      <c r="L616" s="172"/>
      <c r="M616" s="172"/>
      <c r="N616" s="172"/>
      <c r="O616" s="172"/>
      <c r="P616" s="172"/>
      <c r="Q616" s="172"/>
      <c r="R616" s="172"/>
    </row>
    <row r="617" spans="1:18" x14ac:dyDescent="0.3">
      <c r="A617" s="168" t="s">
        <v>837</v>
      </c>
      <c r="B617" s="168" t="s">
        <v>851</v>
      </c>
      <c r="C617" s="168">
        <v>111957</v>
      </c>
      <c r="D617" s="171">
        <v>44026</v>
      </c>
      <c r="E617" s="172">
        <v>28.97</v>
      </c>
      <c r="F617" s="172">
        <v>-1.4961</v>
      </c>
      <c r="G617" s="172">
        <v>-0.68559999999999999</v>
      </c>
      <c r="H617" s="172">
        <v>-1.0925</v>
      </c>
      <c r="I617" s="172">
        <v>2.0070000000000001</v>
      </c>
      <c r="J617" s="172">
        <v>3.6122999999999998</v>
      </c>
      <c r="K617" s="172">
        <v>17.620799999999999</v>
      </c>
      <c r="L617" s="172">
        <v>-3.0131000000000001</v>
      </c>
      <c r="M617" s="172">
        <v>1.3646</v>
      </c>
      <c r="N617" s="172">
        <v>-2.1284000000000001</v>
      </c>
      <c r="O617" s="172">
        <v>1.9845999999999999</v>
      </c>
      <c r="P617" s="172">
        <v>4.7545999999999999</v>
      </c>
      <c r="Q617" s="172">
        <v>10.021800000000001</v>
      </c>
      <c r="R617" s="172">
        <v>-0.51239999999999997</v>
      </c>
    </row>
    <row r="618" spans="1:18" x14ac:dyDescent="0.3">
      <c r="A618" s="168" t="s">
        <v>837</v>
      </c>
      <c r="B618" s="168" t="s">
        <v>852</v>
      </c>
      <c r="C618" s="168">
        <v>120722</v>
      </c>
      <c r="D618" s="171">
        <v>44026</v>
      </c>
      <c r="E618" s="172">
        <v>31.22</v>
      </c>
      <c r="F618" s="172">
        <v>-1.5142</v>
      </c>
      <c r="G618" s="172">
        <v>-0.69969999999999999</v>
      </c>
      <c r="H618" s="172">
        <v>-1.0772999999999999</v>
      </c>
      <c r="I618" s="172">
        <v>2.0594999999999999</v>
      </c>
      <c r="J618" s="172">
        <v>3.7208999999999999</v>
      </c>
      <c r="K618" s="172">
        <v>17.944800000000001</v>
      </c>
      <c r="L618" s="172">
        <v>-2.5289000000000001</v>
      </c>
      <c r="M618" s="172">
        <v>2.1263000000000001</v>
      </c>
      <c r="N618" s="172">
        <v>-1.1399999999999999</v>
      </c>
      <c r="O618" s="172">
        <v>3.0461999999999998</v>
      </c>
      <c r="P618" s="172">
        <v>5.9382999999999999</v>
      </c>
      <c r="Q618" s="172">
        <v>9.9075000000000006</v>
      </c>
      <c r="R618" s="172">
        <v>0.5151</v>
      </c>
    </row>
    <row r="619" spans="1:18" x14ac:dyDescent="0.3">
      <c r="A619" s="168" t="s">
        <v>837</v>
      </c>
      <c r="B619" s="168" t="s">
        <v>853</v>
      </c>
      <c r="C619" s="168">
        <v>141920</v>
      </c>
      <c r="D619" s="171">
        <v>44026</v>
      </c>
      <c r="E619" s="172">
        <v>9.81</v>
      </c>
      <c r="F619" s="172">
        <v>-1.6048</v>
      </c>
      <c r="G619" s="172">
        <v>-1.506</v>
      </c>
      <c r="H619" s="172">
        <v>-1.998</v>
      </c>
      <c r="I619" s="172">
        <v>2.0811999999999999</v>
      </c>
      <c r="J619" s="172">
        <v>5.5974000000000004</v>
      </c>
      <c r="K619" s="172">
        <v>15.2761</v>
      </c>
      <c r="L619" s="172">
        <v>-9.5017999999999994</v>
      </c>
      <c r="M619" s="172">
        <v>-3.3498000000000001</v>
      </c>
      <c r="N619" s="172">
        <v>-2.9674</v>
      </c>
      <c r="O619" s="172"/>
      <c r="P619" s="172"/>
      <c r="Q619" s="172">
        <v>-0.71919999999999995</v>
      </c>
      <c r="R619" s="172">
        <v>-2.3538000000000001</v>
      </c>
    </row>
    <row r="620" spans="1:18" x14ac:dyDescent="0.3">
      <c r="A620" s="168" t="s">
        <v>837</v>
      </c>
      <c r="B620" s="168" t="s">
        <v>854</v>
      </c>
      <c r="C620" s="168">
        <v>141919</v>
      </c>
      <c r="D620" s="171">
        <v>44026</v>
      </c>
      <c r="E620" s="172">
        <v>9.34</v>
      </c>
      <c r="F620" s="172">
        <v>-1.5806</v>
      </c>
      <c r="G620" s="172">
        <v>-1.5806</v>
      </c>
      <c r="H620" s="172">
        <v>-2.0964</v>
      </c>
      <c r="I620" s="172">
        <v>2.0764999999999998</v>
      </c>
      <c r="J620" s="172">
        <v>5.5366999999999997</v>
      </c>
      <c r="K620" s="172">
        <v>15.0246</v>
      </c>
      <c r="L620" s="172">
        <v>-9.8455999999999992</v>
      </c>
      <c r="M620" s="172">
        <v>-4.0082000000000004</v>
      </c>
      <c r="N620" s="172">
        <v>-3.9095</v>
      </c>
      <c r="O620" s="172"/>
      <c r="P620" s="172"/>
      <c r="Q620" s="172">
        <v>-2.5365000000000002</v>
      </c>
      <c r="R620" s="172">
        <v>-3.8256999999999999</v>
      </c>
    </row>
    <row r="621" spans="1:18" x14ac:dyDescent="0.3">
      <c r="A621" s="168" t="s">
        <v>837</v>
      </c>
      <c r="B621" s="168" t="s">
        <v>855</v>
      </c>
      <c r="C621" s="168">
        <v>118421</v>
      </c>
      <c r="D621" s="171">
        <v>44026</v>
      </c>
      <c r="E621" s="172">
        <v>38.74</v>
      </c>
      <c r="F621" s="172">
        <v>-0.43690000000000001</v>
      </c>
      <c r="G621" s="172">
        <v>-0.38569999999999999</v>
      </c>
      <c r="H621" s="172">
        <v>-0.15459999999999999</v>
      </c>
      <c r="I621" s="172">
        <v>4.1958000000000002</v>
      </c>
      <c r="J621" s="172">
        <v>7.5514000000000001</v>
      </c>
      <c r="K621" s="172">
        <v>17.894100000000002</v>
      </c>
      <c r="L621" s="172">
        <v>-9.6548999999999996</v>
      </c>
      <c r="M621" s="172">
        <v>1.5465</v>
      </c>
      <c r="N621" s="172">
        <v>-0.48809999999999998</v>
      </c>
      <c r="O621" s="172">
        <v>0.67649999999999999</v>
      </c>
      <c r="P621" s="172">
        <v>6.4657999999999998</v>
      </c>
      <c r="Q621" s="172">
        <v>9.1821000000000002</v>
      </c>
      <c r="R621" s="172">
        <v>-4.1261000000000001</v>
      </c>
    </row>
    <row r="622" spans="1:18" x14ac:dyDescent="0.3">
      <c r="A622" s="168" t="s">
        <v>837</v>
      </c>
      <c r="B622" s="168" t="s">
        <v>856</v>
      </c>
      <c r="C622" s="168">
        <v>108592</v>
      </c>
      <c r="D622" s="171">
        <v>44026</v>
      </c>
      <c r="E622" s="172">
        <v>35.15</v>
      </c>
      <c r="F622" s="172">
        <v>-0.4531</v>
      </c>
      <c r="G622" s="172">
        <v>-0.3967</v>
      </c>
      <c r="H622" s="172">
        <v>-0.1704</v>
      </c>
      <c r="I622" s="172">
        <v>4.1481000000000003</v>
      </c>
      <c r="J622" s="172">
        <v>7.4267000000000003</v>
      </c>
      <c r="K622" s="172">
        <v>17.479900000000001</v>
      </c>
      <c r="L622" s="172">
        <v>-10.263</v>
      </c>
      <c r="M622" s="172">
        <v>0.54349999999999998</v>
      </c>
      <c r="N622" s="172">
        <v>-1.8156000000000001</v>
      </c>
      <c r="O622" s="172">
        <v>-0.86939999999999995</v>
      </c>
      <c r="P622" s="172">
        <v>4.8028000000000004</v>
      </c>
      <c r="Q622" s="172">
        <v>9.1617999999999995</v>
      </c>
      <c r="R622" s="172">
        <v>-5.4132999999999996</v>
      </c>
    </row>
    <row r="623" spans="1:18" x14ac:dyDescent="0.3">
      <c r="A623" s="168" t="s">
        <v>837</v>
      </c>
      <c r="B623" s="168" t="s">
        <v>857</v>
      </c>
      <c r="C623" s="168">
        <v>131580</v>
      </c>
      <c r="D623" s="171">
        <v>44026</v>
      </c>
      <c r="E623" s="172">
        <v>17.8124</v>
      </c>
      <c r="F623" s="172">
        <v>-0.89190000000000003</v>
      </c>
      <c r="G623" s="172">
        <v>-0.70899999999999996</v>
      </c>
      <c r="H623" s="172">
        <v>-1.552</v>
      </c>
      <c r="I623" s="172">
        <v>1.7351000000000001</v>
      </c>
      <c r="J623" s="172">
        <v>5.6696</v>
      </c>
      <c r="K623" s="172">
        <v>14.8261</v>
      </c>
      <c r="L623" s="172">
        <v>-9.9619999999999997</v>
      </c>
      <c r="M623" s="172">
        <v>0.28660000000000002</v>
      </c>
      <c r="N623" s="172">
        <v>2.6928999999999998</v>
      </c>
      <c r="O623" s="172">
        <v>6.3822000000000001</v>
      </c>
      <c r="P623" s="172">
        <v>10.0215</v>
      </c>
      <c r="Q623" s="172">
        <v>10.6401</v>
      </c>
      <c r="R623" s="172">
        <v>8.6828000000000003</v>
      </c>
    </row>
    <row r="624" spans="1:18" x14ac:dyDescent="0.3">
      <c r="A624" s="168" t="s">
        <v>837</v>
      </c>
      <c r="B624" s="168" t="s">
        <v>858</v>
      </c>
      <c r="C624" s="168">
        <v>131578</v>
      </c>
      <c r="D624" s="171">
        <v>44026</v>
      </c>
      <c r="E624" s="172">
        <v>16.5564</v>
      </c>
      <c r="F624" s="172">
        <v>-0.89490000000000003</v>
      </c>
      <c r="G624" s="172">
        <v>-0.72370000000000001</v>
      </c>
      <c r="H624" s="172">
        <v>-1.5777000000000001</v>
      </c>
      <c r="I624" s="172">
        <v>1.6821999999999999</v>
      </c>
      <c r="J624" s="172">
        <v>5.5427999999999997</v>
      </c>
      <c r="K624" s="172">
        <v>14.4267</v>
      </c>
      <c r="L624" s="172">
        <v>-10.5871</v>
      </c>
      <c r="M624" s="172">
        <v>-0.78259999999999996</v>
      </c>
      <c r="N624" s="172">
        <v>1.2091000000000001</v>
      </c>
      <c r="O624" s="172">
        <v>4.8047000000000004</v>
      </c>
      <c r="P624" s="172">
        <v>8.6173999999999999</v>
      </c>
      <c r="Q624" s="172">
        <v>9.2322000000000006</v>
      </c>
      <c r="R624" s="172">
        <v>7.0873999999999997</v>
      </c>
    </row>
    <row r="625" spans="1:18" x14ac:dyDescent="0.3">
      <c r="A625" s="168" t="s">
        <v>837</v>
      </c>
      <c r="B625" s="168" t="s">
        <v>859</v>
      </c>
      <c r="C625" s="168">
        <v>107410</v>
      </c>
      <c r="D625" s="171">
        <v>44026</v>
      </c>
      <c r="E625" s="172">
        <v>7.6668000000000003</v>
      </c>
      <c r="F625" s="172">
        <v>-1.3967000000000001</v>
      </c>
      <c r="G625" s="172">
        <v>-1.3802000000000001</v>
      </c>
      <c r="H625" s="172">
        <v>-3.0329000000000002</v>
      </c>
      <c r="I625" s="172">
        <v>1.3162</v>
      </c>
      <c r="J625" s="172">
        <v>3.8144</v>
      </c>
      <c r="K625" s="172">
        <v>10.957100000000001</v>
      </c>
      <c r="L625" s="172">
        <v>-20.240500000000001</v>
      </c>
      <c r="M625" s="172">
        <v>-15.849299999999999</v>
      </c>
      <c r="N625" s="172">
        <v>-10.744300000000001</v>
      </c>
      <c r="O625" s="172">
        <v>-1.7556</v>
      </c>
      <c r="P625" s="172">
        <v>5.2576999999999998</v>
      </c>
      <c r="Q625" s="172">
        <v>-2.1254</v>
      </c>
      <c r="R625" s="172">
        <v>-6.9115000000000002</v>
      </c>
    </row>
    <row r="626" spans="1:18" x14ac:dyDescent="0.3">
      <c r="A626" s="168" t="s">
        <v>837</v>
      </c>
      <c r="B626" s="168" t="s">
        <v>860</v>
      </c>
      <c r="C626" s="168">
        <v>120488</v>
      </c>
      <c r="D626" s="171">
        <v>44026</v>
      </c>
      <c r="E626" s="172">
        <v>8.4507999999999992</v>
      </c>
      <c r="F626" s="172">
        <v>-1.3919999999999999</v>
      </c>
      <c r="G626" s="172">
        <v>-1.3644000000000001</v>
      </c>
      <c r="H626" s="172">
        <v>-3.0070999999999999</v>
      </c>
      <c r="I626" s="172">
        <v>1.3698999999999999</v>
      </c>
      <c r="J626" s="172">
        <v>3.9382000000000001</v>
      </c>
      <c r="K626" s="172">
        <v>11.3706</v>
      </c>
      <c r="L626" s="172">
        <v>-19.578199999999999</v>
      </c>
      <c r="M626" s="172">
        <v>-14.7546</v>
      </c>
      <c r="N626" s="172">
        <v>-9.1516999999999999</v>
      </c>
      <c r="O626" s="172">
        <v>-0.36649999999999999</v>
      </c>
      <c r="P626" s="172">
        <v>6.8772000000000002</v>
      </c>
      <c r="Q626" s="172">
        <v>10.8591</v>
      </c>
      <c r="R626" s="172">
        <v>-5.3155000000000001</v>
      </c>
    </row>
    <row r="627" spans="1:18" x14ac:dyDescent="0.3">
      <c r="A627" s="168" t="s">
        <v>837</v>
      </c>
      <c r="B627" s="168" t="s">
        <v>861</v>
      </c>
      <c r="C627" s="168">
        <v>147473</v>
      </c>
      <c r="D627" s="171">
        <v>44026</v>
      </c>
      <c r="E627" s="172">
        <v>9.8949999999999996</v>
      </c>
      <c r="F627" s="172">
        <v>-1.2081</v>
      </c>
      <c r="G627" s="172">
        <v>-0.84179999999999999</v>
      </c>
      <c r="H627" s="172">
        <v>-1.3655999999999999</v>
      </c>
      <c r="I627" s="172">
        <v>2.7625000000000002</v>
      </c>
      <c r="J627" s="172">
        <v>6.8804999999999996</v>
      </c>
      <c r="K627" s="172">
        <v>17.867799999999999</v>
      </c>
      <c r="L627" s="172">
        <v>-11.6991</v>
      </c>
      <c r="M627" s="172">
        <v>-3.8106</v>
      </c>
      <c r="N627" s="172"/>
      <c r="O627" s="172"/>
      <c r="P627" s="172"/>
      <c r="Q627" s="172">
        <v>-1.05</v>
      </c>
      <c r="R627" s="172"/>
    </row>
    <row r="628" spans="1:18" x14ac:dyDescent="0.3">
      <c r="A628" s="168" t="s">
        <v>837</v>
      </c>
      <c r="B628" s="168" t="s">
        <v>862</v>
      </c>
      <c r="C628" s="168">
        <v>147477</v>
      </c>
      <c r="D628" s="171">
        <v>44026</v>
      </c>
      <c r="E628" s="172">
        <v>9.7219999999999995</v>
      </c>
      <c r="F628" s="172">
        <v>-1.2193000000000001</v>
      </c>
      <c r="G628" s="172">
        <v>-0.85660000000000003</v>
      </c>
      <c r="H628" s="172">
        <v>-1.3996</v>
      </c>
      <c r="I628" s="172">
        <v>2.6936</v>
      </c>
      <c r="J628" s="172">
        <v>6.7179000000000002</v>
      </c>
      <c r="K628" s="172">
        <v>17.358799999999999</v>
      </c>
      <c r="L628" s="172">
        <v>-12.4696</v>
      </c>
      <c r="M628" s="172">
        <v>-5.0678999999999998</v>
      </c>
      <c r="N628" s="172"/>
      <c r="O628" s="172"/>
      <c r="P628" s="172"/>
      <c r="Q628" s="172">
        <v>-2.78</v>
      </c>
      <c r="R628" s="172"/>
    </row>
    <row r="629" spans="1:18" x14ac:dyDescent="0.3">
      <c r="A629" s="168" t="s">
        <v>837</v>
      </c>
      <c r="B629" s="168" t="s">
        <v>863</v>
      </c>
      <c r="C629" s="168">
        <v>145376</v>
      </c>
      <c r="D629" s="171">
        <v>44026</v>
      </c>
      <c r="E629" s="172">
        <v>10.648999999999999</v>
      </c>
      <c r="F629" s="172">
        <v>-0.97640000000000005</v>
      </c>
      <c r="G629" s="172">
        <v>-0.57879999999999998</v>
      </c>
      <c r="H629" s="172">
        <v>-0.85650000000000004</v>
      </c>
      <c r="I629" s="172">
        <v>2.0606</v>
      </c>
      <c r="J629" s="172">
        <v>4.0652999999999997</v>
      </c>
      <c r="K629" s="172">
        <v>12.556800000000001</v>
      </c>
      <c r="L629" s="172">
        <v>-10.3393</v>
      </c>
      <c r="M629" s="172">
        <v>-1.9157999999999999</v>
      </c>
      <c r="N629" s="172">
        <v>-1.6984999999999999</v>
      </c>
      <c r="O629" s="172"/>
      <c r="P629" s="172"/>
      <c r="Q629" s="172">
        <v>3.7898999999999998</v>
      </c>
      <c r="R629" s="172"/>
    </row>
    <row r="630" spans="1:18" x14ac:dyDescent="0.3">
      <c r="A630" s="168" t="s">
        <v>837</v>
      </c>
      <c r="B630" s="168" t="s">
        <v>864</v>
      </c>
      <c r="C630" s="168">
        <v>145378</v>
      </c>
      <c r="D630" s="171">
        <v>44026</v>
      </c>
      <c r="E630" s="172">
        <v>10.452999999999999</v>
      </c>
      <c r="F630" s="172">
        <v>-0.97570000000000001</v>
      </c>
      <c r="G630" s="172">
        <v>-0.58020000000000005</v>
      </c>
      <c r="H630" s="172">
        <v>-0.87250000000000005</v>
      </c>
      <c r="I630" s="172">
        <v>2.0303</v>
      </c>
      <c r="J630" s="172">
        <v>3.9685999999999999</v>
      </c>
      <c r="K630" s="172">
        <v>12.241</v>
      </c>
      <c r="L630" s="172">
        <v>-10.856199999999999</v>
      </c>
      <c r="M630" s="172">
        <v>-2.7536999999999998</v>
      </c>
      <c r="N630" s="172">
        <v>-2.8170000000000002</v>
      </c>
      <c r="O630" s="172"/>
      <c r="P630" s="172"/>
      <c r="Q630" s="172">
        <v>2.6555</v>
      </c>
      <c r="R630" s="172"/>
    </row>
    <row r="631" spans="1:18" x14ac:dyDescent="0.3">
      <c r="A631" s="168" t="s">
        <v>837</v>
      </c>
      <c r="B631" s="168" t="s">
        <v>865</v>
      </c>
      <c r="C631" s="168">
        <v>147206</v>
      </c>
      <c r="D631" s="171">
        <v>44026</v>
      </c>
      <c r="E631" s="172">
        <v>11.113</v>
      </c>
      <c r="F631" s="172">
        <v>-1.1298999999999999</v>
      </c>
      <c r="G631" s="172">
        <v>-0.75019999999999998</v>
      </c>
      <c r="H631" s="172">
        <v>-1.2704</v>
      </c>
      <c r="I631" s="172">
        <v>4.0251000000000001</v>
      </c>
      <c r="J631" s="172">
        <v>11.019</v>
      </c>
      <c r="K631" s="172">
        <v>24.195399999999999</v>
      </c>
      <c r="L631" s="172">
        <v>-8.7003000000000004</v>
      </c>
      <c r="M631" s="172">
        <v>1.2113</v>
      </c>
      <c r="N631" s="172">
        <v>5.1769999999999996</v>
      </c>
      <c r="O631" s="172"/>
      <c r="P631" s="172"/>
      <c r="Q631" s="172">
        <v>9.4400999999999993</v>
      </c>
      <c r="R631" s="172"/>
    </row>
    <row r="632" spans="1:18" x14ac:dyDescent="0.3">
      <c r="A632" s="168" t="s">
        <v>837</v>
      </c>
      <c r="B632" s="168" t="s">
        <v>866</v>
      </c>
      <c r="C632" s="168">
        <v>147203</v>
      </c>
      <c r="D632" s="171">
        <v>44026</v>
      </c>
      <c r="E632" s="172">
        <v>10.895</v>
      </c>
      <c r="F632" s="172">
        <v>-1.1343000000000001</v>
      </c>
      <c r="G632" s="172">
        <v>-0.77410000000000001</v>
      </c>
      <c r="H632" s="172">
        <v>-1.3045</v>
      </c>
      <c r="I632" s="172">
        <v>3.9599000000000002</v>
      </c>
      <c r="J632" s="172">
        <v>10.868</v>
      </c>
      <c r="K632" s="172">
        <v>23.6663</v>
      </c>
      <c r="L632" s="172">
        <v>-9.4197000000000006</v>
      </c>
      <c r="M632" s="172">
        <v>-3.6700000000000003E-2</v>
      </c>
      <c r="N632" s="172">
        <v>3.427</v>
      </c>
      <c r="O632" s="172"/>
      <c r="P632" s="172"/>
      <c r="Q632" s="172">
        <v>7.6024000000000003</v>
      </c>
      <c r="R632" s="172"/>
    </row>
    <row r="633" spans="1:18" x14ac:dyDescent="0.3">
      <c r="A633" s="168" t="s">
        <v>837</v>
      </c>
      <c r="B633" s="168" t="s">
        <v>867</v>
      </c>
      <c r="C633" s="168">
        <v>122389</v>
      </c>
      <c r="D633" s="171">
        <v>44026</v>
      </c>
      <c r="E633" s="172">
        <v>24.241199999999999</v>
      </c>
      <c r="F633" s="172">
        <v>-1.6116999999999999</v>
      </c>
      <c r="G633" s="172">
        <v>-2.2343000000000002</v>
      </c>
      <c r="H633" s="172">
        <v>-2.3708999999999998</v>
      </c>
      <c r="I633" s="172">
        <v>1.9253</v>
      </c>
      <c r="J633" s="172">
        <v>5.1355000000000004</v>
      </c>
      <c r="K633" s="172">
        <v>12.845800000000001</v>
      </c>
      <c r="L633" s="172">
        <v>-9.5950000000000006</v>
      </c>
      <c r="M633" s="172">
        <v>-1.4758</v>
      </c>
      <c r="N633" s="172">
        <v>2.7012999999999998</v>
      </c>
      <c r="O633" s="172">
        <v>3.9403000000000001</v>
      </c>
      <c r="P633" s="172">
        <v>7.1005000000000003</v>
      </c>
      <c r="Q633" s="172">
        <v>13.1342</v>
      </c>
      <c r="R633" s="172">
        <v>1.1303000000000001</v>
      </c>
    </row>
    <row r="634" spans="1:18" x14ac:dyDescent="0.3">
      <c r="A634" s="168" t="s">
        <v>837</v>
      </c>
      <c r="B634" s="168" t="s">
        <v>868</v>
      </c>
      <c r="C634" s="168">
        <v>122387</v>
      </c>
      <c r="D634" s="171">
        <v>44026</v>
      </c>
      <c r="E634" s="172">
        <v>21.994399999999999</v>
      </c>
      <c r="F634" s="172">
        <v>-1.6156999999999999</v>
      </c>
      <c r="G634" s="172">
        <v>-2.2492999999999999</v>
      </c>
      <c r="H634" s="172">
        <v>-2.3972000000000002</v>
      </c>
      <c r="I634" s="172">
        <v>1.8707</v>
      </c>
      <c r="J634" s="172">
        <v>5.0063000000000004</v>
      </c>
      <c r="K634" s="172">
        <v>12.4613</v>
      </c>
      <c r="L634" s="172">
        <v>-10.1928</v>
      </c>
      <c r="M634" s="172">
        <v>-2.4197000000000002</v>
      </c>
      <c r="N634" s="172">
        <v>1.4376</v>
      </c>
      <c r="O634" s="172">
        <v>2.6320999999999999</v>
      </c>
      <c r="P634" s="172">
        <v>5.7176</v>
      </c>
      <c r="Q634" s="172">
        <v>11.610900000000001</v>
      </c>
      <c r="R634" s="172">
        <v>-8.9200000000000002E-2</v>
      </c>
    </row>
    <row r="635" spans="1:18" x14ac:dyDescent="0.3">
      <c r="A635" s="168" t="s">
        <v>837</v>
      </c>
      <c r="B635" s="168" t="s">
        <v>869</v>
      </c>
      <c r="C635" s="168">
        <v>104637</v>
      </c>
      <c r="D635" s="171">
        <v>44026</v>
      </c>
      <c r="E635" s="172">
        <v>41.345399999999998</v>
      </c>
      <c r="F635" s="172">
        <v>-1.7043999999999999</v>
      </c>
      <c r="G635" s="172">
        <v>-1.5991</v>
      </c>
      <c r="H635" s="172">
        <v>-1.5998000000000001</v>
      </c>
      <c r="I635" s="172">
        <v>3.2282999999999999</v>
      </c>
      <c r="J635" s="172">
        <v>7.0728</v>
      </c>
      <c r="K635" s="172">
        <v>21.034500000000001</v>
      </c>
      <c r="L635" s="172">
        <v>-14.448700000000001</v>
      </c>
      <c r="M635" s="172">
        <v>-6.1140999999999996</v>
      </c>
      <c r="N635" s="172">
        <v>-11.722300000000001</v>
      </c>
      <c r="O635" s="172">
        <v>-3.0228000000000002</v>
      </c>
      <c r="P635" s="172">
        <v>4.0598999999999998</v>
      </c>
      <c r="Q635" s="172">
        <v>11.0358</v>
      </c>
      <c r="R635" s="172">
        <v>-4.6151999999999997</v>
      </c>
    </row>
    <row r="636" spans="1:18" x14ac:dyDescent="0.3">
      <c r="A636" s="168" t="s">
        <v>837</v>
      </c>
      <c r="B636" s="168" t="s">
        <v>870</v>
      </c>
      <c r="C636" s="168">
        <v>118692</v>
      </c>
      <c r="D636" s="171">
        <v>44026</v>
      </c>
      <c r="E636" s="172">
        <v>43.947200000000002</v>
      </c>
      <c r="F636" s="172">
        <v>-1.7030000000000001</v>
      </c>
      <c r="G636" s="172">
        <v>-1.5943000000000001</v>
      </c>
      <c r="H636" s="172">
        <v>-1.5891999999999999</v>
      </c>
      <c r="I636" s="172">
        <v>3.2511999999999999</v>
      </c>
      <c r="J636" s="172">
        <v>7.1304999999999996</v>
      </c>
      <c r="K636" s="172">
        <v>21.222000000000001</v>
      </c>
      <c r="L636" s="172">
        <v>-14.1569</v>
      </c>
      <c r="M636" s="172">
        <v>-5.6410999999999998</v>
      </c>
      <c r="N636" s="172">
        <v>-11.138400000000001</v>
      </c>
      <c r="O636" s="172">
        <v>-2.2263999999999999</v>
      </c>
      <c r="P636" s="172">
        <v>4.9596</v>
      </c>
      <c r="Q636" s="172">
        <v>13.1774</v>
      </c>
      <c r="R636" s="172">
        <v>-3.9579</v>
      </c>
    </row>
    <row r="637" spans="1:18" x14ac:dyDescent="0.3">
      <c r="A637" s="168" t="s">
        <v>837</v>
      </c>
      <c r="B637" s="168" t="s">
        <v>871</v>
      </c>
      <c r="C637" s="168">
        <v>103335</v>
      </c>
      <c r="D637" s="171">
        <v>44026</v>
      </c>
      <c r="E637" s="172">
        <v>64.150000000000006</v>
      </c>
      <c r="F637" s="172">
        <v>-1.2925</v>
      </c>
      <c r="G637" s="172">
        <v>-1.3380000000000001</v>
      </c>
      <c r="H637" s="172">
        <v>-1.8211999999999999</v>
      </c>
      <c r="I637" s="172">
        <v>2.0522</v>
      </c>
      <c r="J637" s="172">
        <v>6.0331000000000001</v>
      </c>
      <c r="K637" s="172">
        <v>14.2476</v>
      </c>
      <c r="L637" s="172">
        <v>-8.3047000000000004</v>
      </c>
      <c r="M637" s="172">
        <v>1.1032</v>
      </c>
      <c r="N637" s="172">
        <v>1.167</v>
      </c>
      <c r="O637" s="172">
        <v>3.2534000000000001</v>
      </c>
      <c r="P637" s="172">
        <v>6.4617000000000004</v>
      </c>
      <c r="Q637" s="172">
        <v>13.4953</v>
      </c>
      <c r="R637" s="172">
        <v>1.4049</v>
      </c>
    </row>
    <row r="638" spans="1:18" x14ac:dyDescent="0.3">
      <c r="A638" s="168" t="s">
        <v>837</v>
      </c>
      <c r="B638" s="168" t="s">
        <v>872</v>
      </c>
      <c r="C638" s="168">
        <v>119464</v>
      </c>
      <c r="D638" s="171">
        <v>44026</v>
      </c>
      <c r="E638" s="172">
        <v>67.55</v>
      </c>
      <c r="F638" s="172">
        <v>-1.286</v>
      </c>
      <c r="G638" s="172">
        <v>-1.3291999999999999</v>
      </c>
      <c r="H638" s="172">
        <v>-1.8026</v>
      </c>
      <c r="I638" s="172">
        <v>2.101</v>
      </c>
      <c r="J638" s="172">
        <v>6.1105999999999998</v>
      </c>
      <c r="K638" s="172">
        <v>14.472099999999999</v>
      </c>
      <c r="L638" s="172">
        <v>-7.9574999999999996</v>
      </c>
      <c r="M638" s="172">
        <v>1.6859999999999999</v>
      </c>
      <c r="N638" s="172">
        <v>1.87</v>
      </c>
      <c r="O638" s="172">
        <v>4.0319000000000003</v>
      </c>
      <c r="P638" s="172">
        <v>7.2343999999999999</v>
      </c>
      <c r="Q638" s="172">
        <v>10.882199999999999</v>
      </c>
      <c r="R638" s="172">
        <v>2.1412</v>
      </c>
    </row>
    <row r="639" spans="1:18" x14ac:dyDescent="0.3">
      <c r="A639" s="168" t="s">
        <v>837</v>
      </c>
      <c r="B639" s="168" t="s">
        <v>873</v>
      </c>
      <c r="C639" s="168">
        <v>109275</v>
      </c>
      <c r="D639" s="171">
        <v>44026</v>
      </c>
      <c r="E639" s="172">
        <v>30.492799999999999</v>
      </c>
      <c r="F639" s="172">
        <v>-0.28320000000000001</v>
      </c>
      <c r="G639" s="172">
        <v>0.76700000000000002</v>
      </c>
      <c r="H639" s="172">
        <v>1.7967</v>
      </c>
      <c r="I639" s="172">
        <v>3.105</v>
      </c>
      <c r="J639" s="172">
        <v>5.0425000000000004</v>
      </c>
      <c r="K639" s="172">
        <v>13.642099999999999</v>
      </c>
      <c r="L639" s="172">
        <v>-6.8288000000000002</v>
      </c>
      <c r="M639" s="172">
        <v>0.30330000000000001</v>
      </c>
      <c r="N639" s="172">
        <v>-5.0526999999999997</v>
      </c>
      <c r="O639" s="172">
        <v>1.6454</v>
      </c>
      <c r="P639" s="172">
        <v>6.0753000000000004</v>
      </c>
      <c r="Q639" s="172">
        <v>9.7712000000000003</v>
      </c>
      <c r="R639" s="172">
        <v>-2.1720000000000002</v>
      </c>
    </row>
    <row r="640" spans="1:18" x14ac:dyDescent="0.3">
      <c r="A640" s="168" t="s">
        <v>837</v>
      </c>
      <c r="B640" s="168" t="s">
        <v>874</v>
      </c>
      <c r="C640" s="168">
        <v>120834</v>
      </c>
      <c r="D640" s="171">
        <v>44026</v>
      </c>
      <c r="E640" s="172">
        <v>30.928100000000001</v>
      </c>
      <c r="F640" s="172">
        <v>-0.27860000000000001</v>
      </c>
      <c r="G640" s="172">
        <v>0.78600000000000003</v>
      </c>
      <c r="H640" s="172">
        <v>1.8306</v>
      </c>
      <c r="I640" s="172">
        <v>3.1741000000000001</v>
      </c>
      <c r="J640" s="172">
        <v>5.2043999999999997</v>
      </c>
      <c r="K640" s="172">
        <v>14.1389</v>
      </c>
      <c r="L640" s="172">
        <v>-6.2560000000000002</v>
      </c>
      <c r="M640" s="172">
        <v>1.3553999999999999</v>
      </c>
      <c r="N640" s="172">
        <v>-3.6265000000000001</v>
      </c>
      <c r="O640" s="172">
        <v>2.4946999999999999</v>
      </c>
      <c r="P640" s="172">
        <v>6.6064999999999996</v>
      </c>
      <c r="Q640" s="172">
        <v>12.671900000000001</v>
      </c>
      <c r="R640" s="172">
        <v>-1.1156999999999999</v>
      </c>
    </row>
    <row r="641" spans="1:18" x14ac:dyDescent="0.3">
      <c r="A641" s="168" t="s">
        <v>837</v>
      </c>
      <c r="B641" s="168" t="s">
        <v>875</v>
      </c>
      <c r="C641" s="168">
        <v>119727</v>
      </c>
      <c r="D641" s="171">
        <v>44026</v>
      </c>
      <c r="E641" s="172">
        <v>148.5121</v>
      </c>
      <c r="F641" s="172">
        <v>-1.47</v>
      </c>
      <c r="G641" s="172">
        <v>-1.6988000000000001</v>
      </c>
      <c r="H641" s="172">
        <v>-2.1505999999999998</v>
      </c>
      <c r="I641" s="172">
        <v>1.3544</v>
      </c>
      <c r="J641" s="172">
        <v>4.0815999999999999</v>
      </c>
      <c r="K641" s="172">
        <v>10.8504</v>
      </c>
      <c r="L641" s="172">
        <v>-10.3804</v>
      </c>
      <c r="M641" s="172">
        <v>-2.4540999999999999</v>
      </c>
      <c r="N641" s="172">
        <v>-1.8048999999999999</v>
      </c>
      <c r="O641" s="172">
        <v>6.6087999999999996</v>
      </c>
      <c r="P641" s="172">
        <v>9.7776999999999994</v>
      </c>
      <c r="Q641" s="172">
        <v>12.418699999999999</v>
      </c>
      <c r="R641" s="172">
        <v>2.8892000000000002</v>
      </c>
    </row>
    <row r="642" spans="1:18" x14ac:dyDescent="0.3">
      <c r="A642" s="168" t="s">
        <v>837</v>
      </c>
      <c r="B642" s="168" t="s">
        <v>876</v>
      </c>
      <c r="C642" s="168">
        <v>102756</v>
      </c>
      <c r="D642" s="171">
        <v>44026</v>
      </c>
      <c r="E642" s="172">
        <v>138.69890000000001</v>
      </c>
      <c r="F642" s="172">
        <v>-1.4731000000000001</v>
      </c>
      <c r="G642" s="172">
        <v>-1.7110000000000001</v>
      </c>
      <c r="H642" s="172">
        <v>-2.1718999999999999</v>
      </c>
      <c r="I642" s="172">
        <v>1.3110999999999999</v>
      </c>
      <c r="J642" s="172">
        <v>3.9828000000000001</v>
      </c>
      <c r="K642" s="172">
        <v>10.535600000000001</v>
      </c>
      <c r="L642" s="172">
        <v>-10.863</v>
      </c>
      <c r="M642" s="172">
        <v>-3.2323</v>
      </c>
      <c r="N642" s="172">
        <v>-2.8411</v>
      </c>
      <c r="O642" s="172">
        <v>5.5396999999999998</v>
      </c>
      <c r="P642" s="172">
        <v>8.7380999999999993</v>
      </c>
      <c r="Q642" s="172">
        <v>18.149999999999999</v>
      </c>
      <c r="R642" s="172">
        <v>1.861</v>
      </c>
    </row>
    <row r="643" spans="1:18" x14ac:dyDescent="0.3">
      <c r="A643" s="168" t="s">
        <v>837</v>
      </c>
      <c r="B643" s="168" t="s">
        <v>877</v>
      </c>
      <c r="C643" s="168">
        <v>101537</v>
      </c>
      <c r="D643" s="171">
        <v>44026</v>
      </c>
      <c r="E643" s="172">
        <v>170.66139999999999</v>
      </c>
      <c r="F643" s="172">
        <v>-1.3230999999999999</v>
      </c>
      <c r="G643" s="172">
        <v>-1.0595000000000001</v>
      </c>
      <c r="H643" s="172">
        <v>-1.4020999999999999</v>
      </c>
      <c r="I643" s="172">
        <v>1.9756</v>
      </c>
      <c r="J643" s="172">
        <v>4.5049999999999999</v>
      </c>
      <c r="K643" s="172">
        <v>13.724</v>
      </c>
      <c r="L643" s="172">
        <v>-12.922800000000001</v>
      </c>
      <c r="M643" s="172">
        <v>-5.6048999999999998</v>
      </c>
      <c r="N643" s="172">
        <v>-6.1322999999999999</v>
      </c>
      <c r="O643" s="172">
        <v>3.1972</v>
      </c>
      <c r="P643" s="172">
        <v>5.8391999999999999</v>
      </c>
      <c r="Q643" s="172">
        <v>17.102699999999999</v>
      </c>
      <c r="R643" s="172">
        <v>-0.66410000000000002</v>
      </c>
    </row>
    <row r="644" spans="1:18" x14ac:dyDescent="0.3">
      <c r="A644" s="168" t="s">
        <v>837</v>
      </c>
      <c r="B644" s="168" t="s">
        <v>878</v>
      </c>
      <c r="C644" s="168">
        <v>119578</v>
      </c>
      <c r="D644" s="171">
        <v>44026</v>
      </c>
      <c r="E644" s="172">
        <v>180.0359</v>
      </c>
      <c r="F644" s="172">
        <v>-1.3205</v>
      </c>
      <c r="G644" s="172">
        <v>-1.0495000000000001</v>
      </c>
      <c r="H644" s="172">
        <v>-1.3847</v>
      </c>
      <c r="I644" s="172">
        <v>2.0125999999999999</v>
      </c>
      <c r="J644" s="172">
        <v>4.5923999999999996</v>
      </c>
      <c r="K644" s="172">
        <v>13.989000000000001</v>
      </c>
      <c r="L644" s="172">
        <v>-12.5342</v>
      </c>
      <c r="M644" s="172">
        <v>-5.0096999999999996</v>
      </c>
      <c r="N644" s="172">
        <v>-5.3654000000000002</v>
      </c>
      <c r="O644" s="172">
        <v>4.3952</v>
      </c>
      <c r="P644" s="172">
        <v>6.6985999999999999</v>
      </c>
      <c r="Q644" s="172">
        <v>9.4161999999999999</v>
      </c>
      <c r="R644" s="172">
        <v>0.2646</v>
      </c>
    </row>
    <row r="645" spans="1:18" x14ac:dyDescent="0.3">
      <c r="A645" s="168" t="s">
        <v>837</v>
      </c>
      <c r="B645" s="168" t="s">
        <v>879</v>
      </c>
      <c r="C645" s="168">
        <v>147757</v>
      </c>
      <c r="D645" s="171">
        <v>44026</v>
      </c>
      <c r="E645" s="172">
        <v>8.7225000000000001</v>
      </c>
      <c r="F645" s="172">
        <v>-1.1749000000000001</v>
      </c>
      <c r="G645" s="172">
        <v>-1.1122000000000001</v>
      </c>
      <c r="H645" s="172">
        <v>-1.0740000000000001</v>
      </c>
      <c r="I645" s="172">
        <v>2.8451</v>
      </c>
      <c r="J645" s="172">
        <v>5.5265000000000004</v>
      </c>
      <c r="K645" s="172">
        <v>16.3186</v>
      </c>
      <c r="L645" s="172">
        <v>-14.575699999999999</v>
      </c>
      <c r="M645" s="172"/>
      <c r="N645" s="172"/>
      <c r="O645" s="172"/>
      <c r="P645" s="172"/>
      <c r="Q645" s="172">
        <v>-12.775</v>
      </c>
      <c r="R645" s="172"/>
    </row>
    <row r="646" spans="1:18" x14ac:dyDescent="0.3">
      <c r="A646" s="168" t="s">
        <v>837</v>
      </c>
      <c r="B646" s="168" t="s">
        <v>880</v>
      </c>
      <c r="C646" s="168">
        <v>147760</v>
      </c>
      <c r="D646" s="171">
        <v>44026</v>
      </c>
      <c r="E646" s="172">
        <v>8.5995000000000008</v>
      </c>
      <c r="F646" s="172">
        <v>-1.179</v>
      </c>
      <c r="G646" s="172">
        <v>-1.1302000000000001</v>
      </c>
      <c r="H646" s="172">
        <v>-1.1052</v>
      </c>
      <c r="I646" s="172">
        <v>2.7812000000000001</v>
      </c>
      <c r="J646" s="172">
        <v>5.3654000000000002</v>
      </c>
      <c r="K646" s="172">
        <v>15.822900000000001</v>
      </c>
      <c r="L646" s="172">
        <v>-15.6159</v>
      </c>
      <c r="M646" s="172"/>
      <c r="N646" s="172"/>
      <c r="O646" s="172"/>
      <c r="P646" s="172"/>
      <c r="Q646" s="172">
        <v>-14.005000000000001</v>
      </c>
      <c r="R646" s="172"/>
    </row>
    <row r="647" spans="1:18" x14ac:dyDescent="0.3">
      <c r="A647" s="168" t="s">
        <v>837</v>
      </c>
      <c r="B647" s="168" t="s">
        <v>881</v>
      </c>
      <c r="C647" s="168">
        <v>147492</v>
      </c>
      <c r="D647" s="171">
        <v>44026</v>
      </c>
      <c r="E647" s="172">
        <v>10.58</v>
      </c>
      <c r="F647" s="172">
        <v>-1.1214999999999999</v>
      </c>
      <c r="G647" s="172">
        <v>-1.2138</v>
      </c>
      <c r="H647" s="172">
        <v>-0.75049999999999994</v>
      </c>
      <c r="I647" s="172">
        <v>3.5225</v>
      </c>
      <c r="J647" s="172">
        <v>6.0119999999999996</v>
      </c>
      <c r="K647" s="172">
        <v>16.906099999999999</v>
      </c>
      <c r="L647" s="172">
        <v>-7.9199000000000002</v>
      </c>
      <c r="M647" s="172">
        <v>0.4748</v>
      </c>
      <c r="N647" s="172"/>
      <c r="O647" s="172"/>
      <c r="P647" s="172"/>
      <c r="Q647" s="172">
        <v>5.8</v>
      </c>
      <c r="R647" s="172"/>
    </row>
    <row r="648" spans="1:18" x14ac:dyDescent="0.3">
      <c r="A648" s="168" t="s">
        <v>837</v>
      </c>
      <c r="B648" s="168" t="s">
        <v>882</v>
      </c>
      <c r="C648" s="168">
        <v>147490</v>
      </c>
      <c r="D648" s="171">
        <v>44026</v>
      </c>
      <c r="E648" s="172">
        <v>10.49</v>
      </c>
      <c r="F648" s="172">
        <v>-1.131</v>
      </c>
      <c r="G648" s="172">
        <v>-1.2241</v>
      </c>
      <c r="H648" s="172">
        <v>-0.75690000000000002</v>
      </c>
      <c r="I648" s="172">
        <v>3.5537999999999998</v>
      </c>
      <c r="J648" s="172">
        <v>5.9596</v>
      </c>
      <c r="K648" s="172">
        <v>16.555599999999998</v>
      </c>
      <c r="L648" s="172">
        <v>-8.2240000000000002</v>
      </c>
      <c r="M648" s="172">
        <v>-0.1903</v>
      </c>
      <c r="N648" s="172"/>
      <c r="O648" s="172"/>
      <c r="P648" s="172"/>
      <c r="Q648" s="172">
        <v>4.9000000000000004</v>
      </c>
      <c r="R648" s="172"/>
    </row>
    <row r="649" spans="1:18" x14ac:dyDescent="0.3">
      <c r="A649" s="173" t="s">
        <v>27</v>
      </c>
      <c r="B649" s="168"/>
      <c r="C649" s="168"/>
      <c r="D649" s="168"/>
      <c r="E649" s="168"/>
      <c r="F649" s="174">
        <v>-1.305615909090909</v>
      </c>
      <c r="G649" s="174">
        <v>-1.1666386363636361</v>
      </c>
      <c r="H649" s="174">
        <v>-1.5242113636363634</v>
      </c>
      <c r="I649" s="174">
        <v>2.3004545454545453</v>
      </c>
      <c r="J649" s="174">
        <v>5.5290227272727277</v>
      </c>
      <c r="K649" s="174">
        <v>15.379261363636367</v>
      </c>
      <c r="L649" s="174">
        <v>-11.751240909090908</v>
      </c>
      <c r="M649" s="174">
        <v>-3.6892142857142867</v>
      </c>
      <c r="N649" s="174">
        <v>-4.1738184210526299</v>
      </c>
      <c r="O649" s="174">
        <v>1.6327466666666668</v>
      </c>
      <c r="P649" s="174">
        <v>6.0585633333333346</v>
      </c>
      <c r="Q649" s="174">
        <v>7.4711772727272718</v>
      </c>
      <c r="R649" s="174">
        <v>-1.2558911764705882</v>
      </c>
    </row>
    <row r="650" spans="1:18" x14ac:dyDescent="0.3">
      <c r="A650" s="173" t="s">
        <v>409</v>
      </c>
      <c r="B650" s="168"/>
      <c r="C650" s="168"/>
      <c r="D650" s="168"/>
      <c r="E650" s="168"/>
      <c r="F650" s="174">
        <v>-1.3575499999999998</v>
      </c>
      <c r="G650" s="174">
        <v>-1.1720000000000002</v>
      </c>
      <c r="H650" s="174">
        <v>-1.5385499999999999</v>
      </c>
      <c r="I650" s="174">
        <v>2.0749</v>
      </c>
      <c r="J650" s="174">
        <v>5.4984999999999999</v>
      </c>
      <c r="K650" s="174">
        <v>14.8765</v>
      </c>
      <c r="L650" s="174">
        <v>-11.122299999999999</v>
      </c>
      <c r="M650" s="174">
        <v>-3.4827500000000002</v>
      </c>
      <c r="N650" s="174">
        <v>-2.9042500000000002</v>
      </c>
      <c r="O650" s="174">
        <v>1.8149999999999999</v>
      </c>
      <c r="P650" s="174">
        <v>5.98285</v>
      </c>
      <c r="Q650" s="174">
        <v>9.8393499999999996</v>
      </c>
      <c r="R650" s="174">
        <v>-1.12635</v>
      </c>
    </row>
    <row r="651" spans="1:18" x14ac:dyDescent="0.3">
      <c r="A651" s="117"/>
      <c r="B651" s="117"/>
      <c r="C651" s="117"/>
      <c r="D651" s="117"/>
      <c r="E651" s="117"/>
      <c r="F651" s="117"/>
      <c r="G651" s="117"/>
      <c r="H651" s="117"/>
      <c r="I651" s="117"/>
      <c r="J651" s="117"/>
      <c r="K651" s="117"/>
      <c r="L651" s="117"/>
      <c r="M651" s="117"/>
      <c r="N651" s="117"/>
      <c r="O651" s="117"/>
      <c r="P651" s="117"/>
      <c r="Q651" s="117"/>
      <c r="R651" s="117"/>
    </row>
    <row r="652" spans="1:18" x14ac:dyDescent="0.3">
      <c r="A652" s="170" t="s">
        <v>883</v>
      </c>
      <c r="B652" s="170"/>
      <c r="C652" s="170"/>
      <c r="D652" s="170"/>
      <c r="E652" s="170"/>
      <c r="F652" s="170"/>
      <c r="G652" s="170"/>
      <c r="H652" s="170"/>
      <c r="I652" s="170"/>
      <c r="J652" s="170"/>
      <c r="K652" s="170"/>
      <c r="L652" s="170"/>
      <c r="M652" s="170"/>
      <c r="N652" s="170"/>
      <c r="O652" s="170"/>
      <c r="P652" s="170"/>
      <c r="Q652" s="170"/>
      <c r="R652" s="170"/>
    </row>
    <row r="653" spans="1:18" x14ac:dyDescent="0.3">
      <c r="A653" s="168" t="s">
        <v>884</v>
      </c>
      <c r="B653" s="168" t="s">
        <v>885</v>
      </c>
      <c r="C653" s="168">
        <v>131301</v>
      </c>
      <c r="D653" s="171">
        <v>44026</v>
      </c>
      <c r="E653" s="172">
        <v>17.492799999999999</v>
      </c>
      <c r="F653" s="172">
        <v>-94.277600000000007</v>
      </c>
      <c r="G653" s="172">
        <v>-34.298999999999999</v>
      </c>
      <c r="H653" s="172">
        <v>0.14899999999999999</v>
      </c>
      <c r="I653" s="172">
        <v>14.944599999999999</v>
      </c>
      <c r="J653" s="172">
        <v>14.4945</v>
      </c>
      <c r="K653" s="172">
        <v>26.6661</v>
      </c>
      <c r="L653" s="172">
        <v>20.2972</v>
      </c>
      <c r="M653" s="172">
        <v>14.7</v>
      </c>
      <c r="N653" s="172">
        <v>11.944699999999999</v>
      </c>
      <c r="O653" s="172">
        <v>8.3190000000000008</v>
      </c>
      <c r="P653" s="172">
        <v>9.8725000000000005</v>
      </c>
      <c r="Q653" s="172">
        <v>10.1165</v>
      </c>
      <c r="R653" s="172">
        <v>13.799300000000001</v>
      </c>
    </row>
    <row r="654" spans="1:18" x14ac:dyDescent="0.3">
      <c r="A654" s="168" t="s">
        <v>884</v>
      </c>
      <c r="B654" s="168" t="s">
        <v>886</v>
      </c>
      <c r="C654" s="168">
        <v>131297</v>
      </c>
      <c r="D654" s="171">
        <v>44026</v>
      </c>
      <c r="E654" s="172">
        <v>17.250699999999998</v>
      </c>
      <c r="F654" s="172">
        <v>-94.334299999999999</v>
      </c>
      <c r="G654" s="172">
        <v>-34.4636</v>
      </c>
      <c r="H654" s="172">
        <v>-3.0200000000000001E-2</v>
      </c>
      <c r="I654" s="172">
        <v>14.757999999999999</v>
      </c>
      <c r="J654" s="172">
        <v>14.2936</v>
      </c>
      <c r="K654" s="172">
        <v>26.450099999999999</v>
      </c>
      <c r="L654" s="172">
        <v>20.096499999999999</v>
      </c>
      <c r="M654" s="172">
        <v>14.4725</v>
      </c>
      <c r="N654" s="172">
        <v>11.7028</v>
      </c>
      <c r="O654" s="172">
        <v>8.0691000000000006</v>
      </c>
      <c r="P654" s="172">
        <v>9.6105</v>
      </c>
      <c r="Q654" s="172">
        <v>9.8523999999999994</v>
      </c>
      <c r="R654" s="172">
        <v>13.5388</v>
      </c>
    </row>
    <row r="655" spans="1:18" x14ac:dyDescent="0.3">
      <c r="A655" s="168" t="s">
        <v>884</v>
      </c>
      <c r="B655" s="168" t="s">
        <v>887</v>
      </c>
      <c r="C655" s="168">
        <v>131051</v>
      </c>
      <c r="D655" s="171">
        <v>44026</v>
      </c>
      <c r="E655" s="172">
        <v>18.591100000000001</v>
      </c>
      <c r="F655" s="172">
        <v>-72.302400000000006</v>
      </c>
      <c r="G655" s="172">
        <v>-18.466699999999999</v>
      </c>
      <c r="H655" s="172">
        <v>10.905099999999999</v>
      </c>
      <c r="I655" s="172">
        <v>20.380099999999999</v>
      </c>
      <c r="J655" s="172">
        <v>14.401300000000001</v>
      </c>
      <c r="K655" s="172">
        <v>28.546700000000001</v>
      </c>
      <c r="L655" s="172">
        <v>21.786200000000001</v>
      </c>
      <c r="M655" s="172">
        <v>15.478400000000001</v>
      </c>
      <c r="N655" s="172">
        <v>13.025</v>
      </c>
      <c r="O655" s="172">
        <v>10.6732</v>
      </c>
      <c r="P655" s="172">
        <v>11.023</v>
      </c>
      <c r="Q655" s="172">
        <v>11.200100000000001</v>
      </c>
      <c r="R655" s="172">
        <v>15.4091</v>
      </c>
    </row>
    <row r="656" spans="1:18" x14ac:dyDescent="0.3">
      <c r="A656" s="168" t="s">
        <v>884</v>
      </c>
      <c r="B656" s="168" t="s">
        <v>888</v>
      </c>
      <c r="C656" s="168">
        <v>131061</v>
      </c>
      <c r="D656" s="171">
        <v>44026</v>
      </c>
      <c r="E656" s="172">
        <v>18.856999999999999</v>
      </c>
      <c r="F656" s="172">
        <v>-72.248900000000006</v>
      </c>
      <c r="G656" s="172">
        <v>-18.351400000000002</v>
      </c>
      <c r="H656" s="172">
        <v>11.0564</v>
      </c>
      <c r="I656" s="172">
        <v>20.539899999999999</v>
      </c>
      <c r="J656" s="172">
        <v>14.5616</v>
      </c>
      <c r="K656" s="172">
        <v>28.717199999999998</v>
      </c>
      <c r="L656" s="172">
        <v>21.9634</v>
      </c>
      <c r="M656" s="172">
        <v>15.656499999999999</v>
      </c>
      <c r="N656" s="172">
        <v>13.2262</v>
      </c>
      <c r="O656" s="172">
        <v>10.903700000000001</v>
      </c>
      <c r="P656" s="172">
        <v>11.2827</v>
      </c>
      <c r="Q656" s="172">
        <v>11.470800000000001</v>
      </c>
      <c r="R656" s="172">
        <v>15.643599999999999</v>
      </c>
    </row>
    <row r="657" spans="1:18" x14ac:dyDescent="0.3">
      <c r="A657" s="168" t="s">
        <v>884</v>
      </c>
      <c r="B657" s="168" t="s">
        <v>889</v>
      </c>
      <c r="C657" s="168">
        <v>118387</v>
      </c>
      <c r="D657" s="171">
        <v>44026</v>
      </c>
      <c r="E657" s="172">
        <v>35.381399999999999</v>
      </c>
      <c r="F657" s="172">
        <v>-62.306199999999997</v>
      </c>
      <c r="G657" s="172">
        <v>-13.5456</v>
      </c>
      <c r="H657" s="172">
        <v>19.229199999999999</v>
      </c>
      <c r="I657" s="172">
        <v>24.868500000000001</v>
      </c>
      <c r="J657" s="172">
        <v>18.040800000000001</v>
      </c>
      <c r="K657" s="172">
        <v>30.767700000000001</v>
      </c>
      <c r="L657" s="172">
        <v>22.755600000000001</v>
      </c>
      <c r="M657" s="172">
        <v>16.454599999999999</v>
      </c>
      <c r="N657" s="172">
        <v>13.066000000000001</v>
      </c>
      <c r="O657" s="172">
        <v>12.823499999999999</v>
      </c>
      <c r="P657" s="172">
        <v>11.661099999999999</v>
      </c>
      <c r="Q657" s="172">
        <v>11.3589</v>
      </c>
      <c r="R657" s="172">
        <v>17.120699999999999</v>
      </c>
    </row>
    <row r="658" spans="1:18" x14ac:dyDescent="0.3">
      <c r="A658" s="168" t="s">
        <v>884</v>
      </c>
      <c r="B658" s="168" t="s">
        <v>890</v>
      </c>
      <c r="C658" s="168">
        <v>108753</v>
      </c>
      <c r="D658" s="171">
        <v>44026</v>
      </c>
      <c r="E658" s="172">
        <v>35.096600000000002</v>
      </c>
      <c r="F658" s="172">
        <v>-62.5</v>
      </c>
      <c r="G658" s="172">
        <v>-13.7072</v>
      </c>
      <c r="H658" s="172">
        <v>19.0715</v>
      </c>
      <c r="I658" s="172">
        <v>24.7239</v>
      </c>
      <c r="J658" s="172">
        <v>17.904499999999999</v>
      </c>
      <c r="K658" s="172">
        <v>30.620699999999999</v>
      </c>
      <c r="L658" s="172">
        <v>22.6</v>
      </c>
      <c r="M658" s="172">
        <v>16.298200000000001</v>
      </c>
      <c r="N658" s="172">
        <v>12.9155</v>
      </c>
      <c r="O658" s="172">
        <v>12.7111</v>
      </c>
      <c r="P658" s="172">
        <v>11.5206</v>
      </c>
      <c r="Q658" s="172">
        <v>7.0769000000000002</v>
      </c>
      <c r="R658" s="172">
        <v>16.9788</v>
      </c>
    </row>
    <row r="659" spans="1:18" x14ac:dyDescent="0.3">
      <c r="A659" s="168" t="s">
        <v>884</v>
      </c>
      <c r="B659" s="168" t="s">
        <v>891</v>
      </c>
      <c r="C659" s="168">
        <v>101002</v>
      </c>
      <c r="D659" s="171">
        <v>44026</v>
      </c>
      <c r="E659" s="172">
        <v>48.656100000000002</v>
      </c>
      <c r="F659" s="172">
        <v>-79.5685</v>
      </c>
      <c r="G659" s="172">
        <v>-20.9937</v>
      </c>
      <c r="H659" s="172">
        <v>10.1469</v>
      </c>
      <c r="I659" s="172">
        <v>21.006399999999999</v>
      </c>
      <c r="J659" s="172">
        <v>13.249499999999999</v>
      </c>
      <c r="K659" s="172">
        <v>25.563199999999998</v>
      </c>
      <c r="L659" s="172">
        <v>19.106100000000001</v>
      </c>
      <c r="M659" s="172">
        <v>13.4748</v>
      </c>
      <c r="N659" s="172">
        <v>10.9526</v>
      </c>
      <c r="O659" s="172">
        <v>10.8947</v>
      </c>
      <c r="P659" s="172">
        <v>10.795</v>
      </c>
      <c r="Q659" s="172">
        <v>8.4230999999999998</v>
      </c>
      <c r="R659" s="172">
        <v>13.744300000000001</v>
      </c>
    </row>
    <row r="660" spans="1:18" x14ac:dyDescent="0.3">
      <c r="A660" s="168" t="s">
        <v>884</v>
      </c>
      <c r="B660" s="168" t="s">
        <v>892</v>
      </c>
      <c r="C660" s="168">
        <v>120137</v>
      </c>
      <c r="D660" s="171">
        <v>44026</v>
      </c>
      <c r="E660" s="172">
        <v>49.802799999999998</v>
      </c>
      <c r="F660" s="172">
        <v>-79.272800000000004</v>
      </c>
      <c r="G660" s="172">
        <v>-20.6755</v>
      </c>
      <c r="H660" s="172">
        <v>10.4489</v>
      </c>
      <c r="I660" s="172">
        <v>21.311399999999999</v>
      </c>
      <c r="J660" s="172">
        <v>13.555099999999999</v>
      </c>
      <c r="K660" s="172">
        <v>25.8874</v>
      </c>
      <c r="L660" s="172">
        <v>19.4343</v>
      </c>
      <c r="M660" s="172">
        <v>13.8049</v>
      </c>
      <c r="N660" s="172">
        <v>11.286</v>
      </c>
      <c r="O660" s="172">
        <v>11.257300000000001</v>
      </c>
      <c r="P660" s="172">
        <v>11.1691</v>
      </c>
      <c r="Q660" s="172">
        <v>10.964499999999999</v>
      </c>
      <c r="R660" s="172">
        <v>14.1045</v>
      </c>
    </row>
    <row r="661" spans="1:18" x14ac:dyDescent="0.3">
      <c r="A661" s="173" t="s">
        <v>27</v>
      </c>
      <c r="B661" s="168"/>
      <c r="C661" s="168"/>
      <c r="D661" s="168"/>
      <c r="E661" s="168"/>
      <c r="F661" s="174">
        <v>-77.1013375</v>
      </c>
      <c r="G661" s="174">
        <v>-21.812837499999997</v>
      </c>
      <c r="H661" s="174">
        <v>10.1221</v>
      </c>
      <c r="I661" s="174">
        <v>20.316599999999998</v>
      </c>
      <c r="J661" s="174">
        <v>15.062612499999998</v>
      </c>
      <c r="K661" s="174">
        <v>27.902387499999996</v>
      </c>
      <c r="L661" s="174">
        <v>21.0049125</v>
      </c>
      <c r="M661" s="174">
        <v>15.042487500000002</v>
      </c>
      <c r="N661" s="174">
        <v>12.264850000000001</v>
      </c>
      <c r="O661" s="174">
        <v>10.70645</v>
      </c>
      <c r="P661" s="174">
        <v>10.8668125</v>
      </c>
      <c r="Q661" s="174">
        <v>10.0579</v>
      </c>
      <c r="R661" s="174">
        <v>15.042387499999998</v>
      </c>
    </row>
    <row r="662" spans="1:18" x14ac:dyDescent="0.3">
      <c r="A662" s="173" t="s">
        <v>409</v>
      </c>
      <c r="B662" s="168"/>
      <c r="C662" s="168"/>
      <c r="D662" s="168"/>
      <c r="E662" s="168"/>
      <c r="F662" s="174">
        <v>-75.787599999999998</v>
      </c>
      <c r="G662" s="174">
        <v>-19.571100000000001</v>
      </c>
      <c r="H662" s="174">
        <v>10.677</v>
      </c>
      <c r="I662" s="174">
        <v>20.773150000000001</v>
      </c>
      <c r="J662" s="174">
        <v>14.447900000000001</v>
      </c>
      <c r="K662" s="174">
        <v>27.606400000000001</v>
      </c>
      <c r="L662" s="174">
        <v>21.041699999999999</v>
      </c>
      <c r="M662" s="174">
        <v>15.0892</v>
      </c>
      <c r="N662" s="174">
        <v>12.430099999999999</v>
      </c>
      <c r="O662" s="174">
        <v>10.8992</v>
      </c>
      <c r="P662" s="174">
        <v>11.09605</v>
      </c>
      <c r="Q662" s="174">
        <v>10.5405</v>
      </c>
      <c r="R662" s="174">
        <v>14.7568</v>
      </c>
    </row>
    <row r="663" spans="1:18" x14ac:dyDescent="0.3">
      <c r="A663" s="117"/>
      <c r="B663" s="117"/>
      <c r="C663" s="117"/>
      <c r="D663" s="117"/>
      <c r="E663" s="117"/>
      <c r="F663" s="117"/>
      <c r="G663" s="117"/>
      <c r="H663" s="117"/>
      <c r="I663" s="117"/>
      <c r="J663" s="117"/>
      <c r="K663" s="117"/>
      <c r="L663" s="117"/>
      <c r="M663" s="117"/>
      <c r="N663" s="117"/>
      <c r="O663" s="117"/>
      <c r="P663" s="117"/>
      <c r="Q663" s="117"/>
      <c r="R663" s="117"/>
    </row>
    <row r="664" spans="1:18" x14ac:dyDescent="0.3">
      <c r="A664" s="170" t="s">
        <v>893</v>
      </c>
      <c r="B664" s="170"/>
      <c r="C664" s="170"/>
      <c r="D664" s="170"/>
      <c r="E664" s="170"/>
      <c r="F664" s="170"/>
      <c r="G664" s="170"/>
      <c r="H664" s="170"/>
      <c r="I664" s="170"/>
      <c r="J664" s="170"/>
      <c r="K664" s="170"/>
      <c r="L664" s="170"/>
      <c r="M664" s="170"/>
      <c r="N664" s="170"/>
      <c r="O664" s="170"/>
      <c r="P664" s="170"/>
      <c r="Q664" s="170"/>
      <c r="R664" s="170"/>
    </row>
    <row r="665" spans="1:18" x14ac:dyDescent="0.3">
      <c r="A665" s="168" t="s">
        <v>894</v>
      </c>
      <c r="B665" s="168" t="s">
        <v>895</v>
      </c>
      <c r="C665" s="168">
        <v>115127</v>
      </c>
      <c r="D665" s="171">
        <v>44026</v>
      </c>
      <c r="E665" s="172">
        <v>4515.5231000000003</v>
      </c>
      <c r="F665" s="172">
        <v>-76.536100000000005</v>
      </c>
      <c r="G665" s="172">
        <v>-23.226099999999999</v>
      </c>
      <c r="H665" s="172">
        <v>90.36</v>
      </c>
      <c r="I665" s="172">
        <v>34.609900000000003</v>
      </c>
      <c r="J665" s="172">
        <v>31.322800000000001</v>
      </c>
      <c r="K665" s="172">
        <v>27.585100000000001</v>
      </c>
      <c r="L665" s="172">
        <v>46.911000000000001</v>
      </c>
      <c r="M665" s="172">
        <v>36.132199999999997</v>
      </c>
      <c r="N665" s="172">
        <v>39.207299999999996</v>
      </c>
      <c r="O665" s="172">
        <v>19.689299999999999</v>
      </c>
      <c r="P665" s="172">
        <v>12.2675</v>
      </c>
      <c r="Q665" s="172">
        <v>7.9966999999999997</v>
      </c>
      <c r="R665" s="172">
        <v>26.632999999999999</v>
      </c>
    </row>
    <row r="666" spans="1:18" x14ac:dyDescent="0.3">
      <c r="A666" s="168" t="s">
        <v>894</v>
      </c>
      <c r="B666" s="168" t="s">
        <v>896</v>
      </c>
      <c r="C666" s="168">
        <v>116796</v>
      </c>
      <c r="D666" s="171">
        <v>44026</v>
      </c>
      <c r="E666" s="172">
        <v>15.347</v>
      </c>
      <c r="F666" s="172">
        <v>151.41069999999999</v>
      </c>
      <c r="G666" s="172">
        <v>-11.461</v>
      </c>
      <c r="H666" s="172">
        <v>76.043999999999997</v>
      </c>
      <c r="I666" s="172">
        <v>32.333500000000001</v>
      </c>
      <c r="J666" s="172">
        <v>40.823799999999999</v>
      </c>
      <c r="K666" s="172">
        <v>2.4607000000000001</v>
      </c>
      <c r="L666" s="172">
        <v>46.117199999999997</v>
      </c>
      <c r="M666" s="172">
        <v>32.682699999999997</v>
      </c>
      <c r="N666" s="172">
        <v>40.448900000000002</v>
      </c>
      <c r="O666" s="172">
        <v>18.356200000000001</v>
      </c>
      <c r="P666" s="172">
        <v>12.118399999999999</v>
      </c>
      <c r="Q666" s="172">
        <v>5.2808999999999999</v>
      </c>
      <c r="R666" s="172">
        <v>25.625900000000001</v>
      </c>
    </row>
    <row r="667" spans="1:18" x14ac:dyDescent="0.3">
      <c r="A667" s="168" t="s">
        <v>894</v>
      </c>
      <c r="B667" s="168" t="s">
        <v>897</v>
      </c>
      <c r="C667" s="168">
        <v>113434</v>
      </c>
      <c r="D667" s="171">
        <v>44026</v>
      </c>
      <c r="E667" s="172">
        <v>4274.8544000000002</v>
      </c>
      <c r="F667" s="172">
        <v>-73.398499999999999</v>
      </c>
      <c r="G667" s="172">
        <v>-22.2804</v>
      </c>
      <c r="H667" s="172">
        <v>89.346900000000005</v>
      </c>
      <c r="I667" s="172">
        <v>27.926300000000001</v>
      </c>
      <c r="J667" s="172">
        <v>30.8583</v>
      </c>
      <c r="K667" s="172">
        <v>26.599299999999999</v>
      </c>
      <c r="L667" s="172">
        <v>45.503300000000003</v>
      </c>
      <c r="M667" s="172">
        <v>34.992400000000004</v>
      </c>
      <c r="N667" s="172">
        <v>38.8538</v>
      </c>
      <c r="O667" s="172">
        <v>19.686499999999999</v>
      </c>
      <c r="P667" s="172">
        <v>11.5921</v>
      </c>
      <c r="Q667" s="172">
        <v>8.0124999999999993</v>
      </c>
      <c r="R667" s="172">
        <v>26.417899999999999</v>
      </c>
    </row>
    <row r="668" spans="1:18" x14ac:dyDescent="0.3">
      <c r="A668" s="168" t="s">
        <v>894</v>
      </c>
      <c r="B668" s="168" t="s">
        <v>898</v>
      </c>
      <c r="C668" s="168">
        <v>115897</v>
      </c>
      <c r="D668" s="171">
        <v>44026</v>
      </c>
      <c r="E668" s="172">
        <v>15.2239</v>
      </c>
      <c r="F668" s="172">
        <v>-42.148099999999999</v>
      </c>
      <c r="G668" s="172">
        <v>-12.8089</v>
      </c>
      <c r="H668" s="172">
        <v>91.911000000000001</v>
      </c>
      <c r="I668" s="172">
        <v>27.324300000000001</v>
      </c>
      <c r="J668" s="172">
        <v>39.583399999999997</v>
      </c>
      <c r="K668" s="172">
        <v>4.2511999999999999</v>
      </c>
      <c r="L668" s="172">
        <v>48.343499999999999</v>
      </c>
      <c r="M668" s="172">
        <v>35.942100000000003</v>
      </c>
      <c r="N668" s="172">
        <v>41.573</v>
      </c>
      <c r="O668" s="172">
        <v>18.423200000000001</v>
      </c>
      <c r="P668" s="172">
        <v>11.309799999999999</v>
      </c>
      <c r="Q668" s="172">
        <v>4.9264000000000001</v>
      </c>
      <c r="R668" s="172">
        <v>25.877600000000001</v>
      </c>
    </row>
    <row r="669" spans="1:18" x14ac:dyDescent="0.3">
      <c r="A669" s="168" t="s">
        <v>894</v>
      </c>
      <c r="B669" s="168" t="s">
        <v>899</v>
      </c>
      <c r="C669" s="168">
        <v>106597</v>
      </c>
      <c r="D669" s="171">
        <v>44026</v>
      </c>
      <c r="E669" s="172">
        <v>20.068899999999999</v>
      </c>
      <c r="F669" s="172">
        <v>-1220.5224000000001</v>
      </c>
      <c r="G669" s="172">
        <v>-243.53450000000001</v>
      </c>
      <c r="H669" s="172">
        <v>89.887799999999999</v>
      </c>
      <c r="I669" s="172">
        <v>130.94999999999999</v>
      </c>
      <c r="J669" s="172">
        <v>119.0027</v>
      </c>
      <c r="K669" s="172">
        <v>127.3152</v>
      </c>
      <c r="L669" s="172">
        <v>87.855500000000006</v>
      </c>
      <c r="M669" s="172">
        <v>63.839399999999998</v>
      </c>
      <c r="N669" s="172">
        <v>53.966999999999999</v>
      </c>
      <c r="O669" s="172">
        <v>18.935600000000001</v>
      </c>
      <c r="P669" s="172">
        <v>17.045000000000002</v>
      </c>
      <c r="Q669" s="172">
        <v>5.5744999999999996</v>
      </c>
      <c r="R669" s="172">
        <v>33.6036</v>
      </c>
    </row>
    <row r="670" spans="1:18" x14ac:dyDescent="0.3">
      <c r="A670" s="168" t="s">
        <v>894</v>
      </c>
      <c r="B670" s="168" t="s">
        <v>900</v>
      </c>
      <c r="C670" s="168">
        <v>113049</v>
      </c>
      <c r="D670" s="171">
        <v>44026</v>
      </c>
      <c r="E670" s="172">
        <v>4404.5289000000002</v>
      </c>
      <c r="F670" s="172">
        <v>-74.241200000000006</v>
      </c>
      <c r="G670" s="172">
        <v>-22.635200000000001</v>
      </c>
      <c r="H670" s="172">
        <v>90.112300000000005</v>
      </c>
      <c r="I670" s="172">
        <v>27.979299999999999</v>
      </c>
      <c r="J670" s="172">
        <v>31.089500000000001</v>
      </c>
      <c r="K670" s="172">
        <v>27.3734</v>
      </c>
      <c r="L670" s="172">
        <v>46.715899999999998</v>
      </c>
      <c r="M670" s="172">
        <v>35.206200000000003</v>
      </c>
      <c r="N670" s="172">
        <v>38.189100000000003</v>
      </c>
      <c r="O670" s="172">
        <v>19.319600000000001</v>
      </c>
      <c r="P670" s="172">
        <v>12.215400000000001</v>
      </c>
      <c r="Q670" s="172">
        <v>9.4320000000000004</v>
      </c>
      <c r="R670" s="172">
        <v>26.1066</v>
      </c>
    </row>
    <row r="671" spans="1:18" x14ac:dyDescent="0.3">
      <c r="A671" s="168" t="s">
        <v>894</v>
      </c>
      <c r="B671" s="168" t="s">
        <v>901</v>
      </c>
      <c r="C671" s="168">
        <v>115934</v>
      </c>
      <c r="D671" s="171">
        <v>44026</v>
      </c>
      <c r="E671" s="172">
        <v>15.7568</v>
      </c>
      <c r="F671" s="172">
        <v>-84.124799999999993</v>
      </c>
      <c r="G671" s="172">
        <v>-24.546199999999999</v>
      </c>
      <c r="H671" s="172">
        <v>90.187600000000003</v>
      </c>
      <c r="I671" s="172">
        <v>28.5367</v>
      </c>
      <c r="J671" s="172">
        <v>33.532899999999998</v>
      </c>
      <c r="K671" s="172">
        <v>1.7246999999999999</v>
      </c>
      <c r="L671" s="172">
        <v>48.856099999999998</v>
      </c>
      <c r="M671" s="172">
        <v>36.698900000000002</v>
      </c>
      <c r="N671" s="172">
        <v>40.467500000000001</v>
      </c>
      <c r="O671" s="172">
        <v>19.0228</v>
      </c>
      <c r="P671" s="172">
        <v>12.0722</v>
      </c>
      <c r="Q671" s="172">
        <v>5.3609</v>
      </c>
      <c r="R671" s="172">
        <v>26.110800000000001</v>
      </c>
    </row>
    <row r="672" spans="1:18" x14ac:dyDescent="0.3">
      <c r="A672" s="168" t="s">
        <v>894</v>
      </c>
      <c r="B672" s="168" t="s">
        <v>902</v>
      </c>
      <c r="C672" s="168">
        <v>113076</v>
      </c>
      <c r="D672" s="171">
        <v>44026</v>
      </c>
      <c r="E672" s="172">
        <v>43.9604</v>
      </c>
      <c r="F672" s="172">
        <v>-74.491</v>
      </c>
      <c r="G672" s="172">
        <v>-22.9619</v>
      </c>
      <c r="H672" s="172">
        <v>89.608000000000004</v>
      </c>
      <c r="I672" s="172">
        <v>27.575600000000001</v>
      </c>
      <c r="J672" s="172">
        <v>30.656600000000001</v>
      </c>
      <c r="K672" s="172">
        <v>26.4665</v>
      </c>
      <c r="L672" s="172">
        <v>45.263599999999997</v>
      </c>
      <c r="M672" s="172">
        <v>34.7468</v>
      </c>
      <c r="N672" s="172">
        <v>38.161299999999997</v>
      </c>
      <c r="O672" s="172">
        <v>19.206399999999999</v>
      </c>
      <c r="P672" s="172">
        <v>11.940899999999999</v>
      </c>
      <c r="Q672" s="172">
        <v>8.8901000000000003</v>
      </c>
      <c r="R672" s="172">
        <v>26.224900000000002</v>
      </c>
    </row>
    <row r="673" spans="1:18" x14ac:dyDescent="0.3">
      <c r="A673" s="168" t="s">
        <v>894</v>
      </c>
      <c r="B673" s="168" t="s">
        <v>903</v>
      </c>
      <c r="C673" s="168">
        <v>115833</v>
      </c>
      <c r="D673" s="171">
        <v>44026</v>
      </c>
      <c r="E673" s="172">
        <v>16.309899999999999</v>
      </c>
      <c r="F673" s="172">
        <v>-211.59100000000001</v>
      </c>
      <c r="G673" s="172">
        <v>-16.196000000000002</v>
      </c>
      <c r="H673" s="172">
        <v>96.082099999999997</v>
      </c>
      <c r="I673" s="172">
        <v>33.793199999999999</v>
      </c>
      <c r="J673" s="172">
        <v>35.091500000000003</v>
      </c>
      <c r="K673" s="172">
        <v>-0.158</v>
      </c>
      <c r="L673" s="172">
        <v>47.264200000000002</v>
      </c>
      <c r="M673" s="172">
        <v>36.997500000000002</v>
      </c>
      <c r="N673" s="172">
        <v>40.493099999999998</v>
      </c>
      <c r="O673" s="172">
        <v>19.194600000000001</v>
      </c>
      <c r="P673" s="172">
        <v>11.999599999999999</v>
      </c>
      <c r="Q673" s="172">
        <v>5.7401999999999997</v>
      </c>
      <c r="R673" s="172">
        <v>25.647600000000001</v>
      </c>
    </row>
    <row r="674" spans="1:18" x14ac:dyDescent="0.3">
      <c r="A674" s="168" t="s">
        <v>894</v>
      </c>
      <c r="B674" s="168" t="s">
        <v>904</v>
      </c>
      <c r="C674" s="168">
        <v>115939</v>
      </c>
      <c r="D674" s="171">
        <v>44026</v>
      </c>
      <c r="E674" s="172">
        <v>4555.4159</v>
      </c>
      <c r="F674" s="172">
        <v>-73.884299999999996</v>
      </c>
      <c r="G674" s="172">
        <v>-22.305700000000002</v>
      </c>
      <c r="H674" s="172">
        <v>89.470600000000005</v>
      </c>
      <c r="I674" s="172">
        <v>34.249400000000001</v>
      </c>
      <c r="J674" s="172">
        <v>30.035499999999999</v>
      </c>
      <c r="K674" s="172">
        <v>26.448899999999998</v>
      </c>
      <c r="L674" s="172">
        <v>45.433399999999999</v>
      </c>
      <c r="M674" s="172">
        <v>34.978299999999997</v>
      </c>
      <c r="N674" s="172">
        <v>38.221499999999999</v>
      </c>
      <c r="O674" s="172">
        <v>19.731400000000001</v>
      </c>
      <c r="P674" s="172">
        <v>12.459199999999999</v>
      </c>
      <c r="Q674" s="172">
        <v>5.3308999999999997</v>
      </c>
      <c r="R674" s="172">
        <v>26.387599999999999</v>
      </c>
    </row>
    <row r="675" spans="1:18" x14ac:dyDescent="0.3">
      <c r="A675" s="168" t="s">
        <v>894</v>
      </c>
      <c r="B675" s="168" t="s">
        <v>905</v>
      </c>
      <c r="C675" s="168">
        <v>117714</v>
      </c>
      <c r="D675" s="171">
        <v>44026</v>
      </c>
      <c r="E675" s="172">
        <v>13.6386</v>
      </c>
      <c r="F675" s="172">
        <v>93.370999999999995</v>
      </c>
      <c r="G675" s="172">
        <v>86.655199999999994</v>
      </c>
      <c r="H675" s="172">
        <v>60.840400000000002</v>
      </c>
      <c r="I675" s="172">
        <v>38.603900000000003</v>
      </c>
      <c r="J675" s="172">
        <v>-7.1638000000000002</v>
      </c>
      <c r="K675" s="172">
        <v>26.796700000000001</v>
      </c>
      <c r="L675" s="172">
        <v>45.199800000000003</v>
      </c>
      <c r="M675" s="172">
        <v>34.481400000000001</v>
      </c>
      <c r="N675" s="172">
        <v>37.349600000000002</v>
      </c>
      <c r="O675" s="172">
        <v>18.1858</v>
      </c>
      <c r="P675" s="172">
        <v>10.7347</v>
      </c>
      <c r="Q675" s="172">
        <v>3.9956999999999998</v>
      </c>
      <c r="R675" s="172">
        <v>25.144200000000001</v>
      </c>
    </row>
    <row r="676" spans="1:18" x14ac:dyDescent="0.3">
      <c r="A676" s="168" t="s">
        <v>894</v>
      </c>
      <c r="B676" s="168" t="s">
        <v>906</v>
      </c>
      <c r="C676" s="168">
        <v>112368</v>
      </c>
      <c r="D676" s="171">
        <v>44026</v>
      </c>
      <c r="E676" s="172">
        <v>4455.4894000000004</v>
      </c>
      <c r="F676" s="172">
        <v>-74.173000000000002</v>
      </c>
      <c r="G676" s="172">
        <v>-22.460100000000001</v>
      </c>
      <c r="H676" s="172">
        <v>90.360900000000001</v>
      </c>
      <c r="I676" s="172">
        <v>28.123899999999999</v>
      </c>
      <c r="J676" s="172">
        <v>31.343399999999999</v>
      </c>
      <c r="K676" s="172">
        <v>27.383299999999998</v>
      </c>
      <c r="L676" s="172">
        <v>46.726399999999998</v>
      </c>
      <c r="M676" s="172">
        <v>35.895499999999998</v>
      </c>
      <c r="N676" s="172">
        <v>39.190100000000001</v>
      </c>
      <c r="O676" s="172">
        <v>19.732099999999999</v>
      </c>
      <c r="P676" s="172">
        <v>12.2668</v>
      </c>
      <c r="Q676" s="172">
        <v>9.8663000000000007</v>
      </c>
      <c r="R676" s="172">
        <v>26.699200000000001</v>
      </c>
    </row>
    <row r="677" spans="1:18" x14ac:dyDescent="0.3">
      <c r="A677" s="168" t="s">
        <v>894</v>
      </c>
      <c r="B677" s="168" t="s">
        <v>907</v>
      </c>
      <c r="C677" s="168">
        <v>116077</v>
      </c>
      <c r="D677" s="171">
        <v>44026</v>
      </c>
      <c r="E677" s="172">
        <v>14.885400000000001</v>
      </c>
      <c r="F677" s="172">
        <v>172.95079999999999</v>
      </c>
      <c r="G677" s="172">
        <v>79.084400000000002</v>
      </c>
      <c r="H677" s="172">
        <v>92.260499999999993</v>
      </c>
      <c r="I677" s="172">
        <v>48.6541</v>
      </c>
      <c r="J677" s="172">
        <v>31.845300000000002</v>
      </c>
      <c r="K677" s="172">
        <v>16.8719</v>
      </c>
      <c r="L677" s="172">
        <v>47.607900000000001</v>
      </c>
      <c r="M677" s="172">
        <v>34.684899999999999</v>
      </c>
      <c r="N677" s="172">
        <v>37.106699999999996</v>
      </c>
      <c r="O677" s="172">
        <v>19.879300000000001</v>
      </c>
      <c r="P677" s="172">
        <v>12.010999999999999</v>
      </c>
      <c r="Q677" s="172">
        <v>4.7264999999999997</v>
      </c>
      <c r="R677" s="172">
        <v>22.631799999999998</v>
      </c>
    </row>
    <row r="678" spans="1:18" x14ac:dyDescent="0.3">
      <c r="A678" s="168" t="s">
        <v>894</v>
      </c>
      <c r="B678" s="168" t="s">
        <v>908</v>
      </c>
      <c r="C678" s="168">
        <v>106193</v>
      </c>
      <c r="D678" s="171">
        <v>44026</v>
      </c>
      <c r="E678" s="172">
        <v>429.53820000000002</v>
      </c>
      <c r="F678" s="172">
        <v>-74.210400000000007</v>
      </c>
      <c r="G678" s="172">
        <v>-22.574999999999999</v>
      </c>
      <c r="H678" s="172">
        <v>90.248099999999994</v>
      </c>
      <c r="I678" s="172">
        <v>28.1023</v>
      </c>
      <c r="J678" s="172">
        <v>31.184000000000001</v>
      </c>
      <c r="K678" s="172">
        <v>27.329499999999999</v>
      </c>
      <c r="L678" s="172">
        <v>46.4452</v>
      </c>
      <c r="M678" s="172">
        <v>35.614400000000003</v>
      </c>
      <c r="N678" s="172">
        <v>38.857799999999997</v>
      </c>
      <c r="O678" s="172">
        <v>19.558399999999999</v>
      </c>
      <c r="P678" s="172">
        <v>12.1629</v>
      </c>
      <c r="Q678" s="172">
        <v>12.9962</v>
      </c>
      <c r="R678" s="172">
        <v>26.4939</v>
      </c>
    </row>
    <row r="679" spans="1:18" x14ac:dyDescent="0.3">
      <c r="A679" s="168" t="s">
        <v>894</v>
      </c>
      <c r="B679" s="168" t="s">
        <v>909</v>
      </c>
      <c r="C679" s="168">
        <v>114758</v>
      </c>
      <c r="D679" s="171">
        <v>44026</v>
      </c>
      <c r="E679" s="172">
        <v>20.357199999999999</v>
      </c>
      <c r="F679" s="172">
        <v>-143.23249999999999</v>
      </c>
      <c r="G679" s="172">
        <v>-18.162500000000001</v>
      </c>
      <c r="H679" s="172">
        <v>82.850700000000003</v>
      </c>
      <c r="I679" s="172">
        <v>30.683900000000001</v>
      </c>
      <c r="J679" s="172">
        <v>34.978400000000001</v>
      </c>
      <c r="K679" s="172">
        <v>-4.8453999999999997</v>
      </c>
      <c r="L679" s="172">
        <v>46.671100000000003</v>
      </c>
      <c r="M679" s="172">
        <v>34.936900000000001</v>
      </c>
      <c r="N679" s="172">
        <v>41.886499999999998</v>
      </c>
      <c r="O679" s="172">
        <v>19.549299999999999</v>
      </c>
      <c r="P679" s="172">
        <v>12.5503</v>
      </c>
      <c r="Q679" s="172">
        <v>7.9322999999999997</v>
      </c>
      <c r="R679" s="172">
        <v>27.217400000000001</v>
      </c>
    </row>
    <row r="680" spans="1:18" x14ac:dyDescent="0.3">
      <c r="A680" s="168" t="s">
        <v>894</v>
      </c>
      <c r="B680" s="168" t="s">
        <v>910</v>
      </c>
      <c r="C680" s="168">
        <v>140088</v>
      </c>
      <c r="D680" s="171">
        <v>44026</v>
      </c>
      <c r="E680" s="172">
        <v>43.051099999999998</v>
      </c>
      <c r="F680" s="172">
        <v>-92.9392</v>
      </c>
      <c r="G680" s="172">
        <v>-27.471499999999999</v>
      </c>
      <c r="H680" s="172">
        <v>82.832300000000004</v>
      </c>
      <c r="I680" s="172">
        <v>29.278500000000001</v>
      </c>
      <c r="J680" s="172">
        <v>31.744399999999999</v>
      </c>
      <c r="K680" s="172">
        <v>27.3414</v>
      </c>
      <c r="L680" s="172">
        <v>46.2194</v>
      </c>
      <c r="M680" s="172">
        <v>35.494999999999997</v>
      </c>
      <c r="N680" s="172">
        <v>38.751300000000001</v>
      </c>
      <c r="O680" s="172">
        <v>19.478000000000002</v>
      </c>
      <c r="P680" s="172">
        <v>12.2028</v>
      </c>
      <c r="Q680" s="172">
        <v>12.010999999999999</v>
      </c>
      <c r="R680" s="172">
        <v>26.293800000000001</v>
      </c>
    </row>
    <row r="681" spans="1:18" x14ac:dyDescent="0.3">
      <c r="A681" s="168" t="s">
        <v>894</v>
      </c>
      <c r="B681" s="168" t="s">
        <v>911</v>
      </c>
      <c r="C681" s="168">
        <v>114616</v>
      </c>
      <c r="D681" s="171">
        <v>44026</v>
      </c>
      <c r="E681" s="172">
        <v>20.2788</v>
      </c>
      <c r="F681" s="172">
        <v>-118.2298</v>
      </c>
      <c r="G681" s="172">
        <v>-17.111999999999998</v>
      </c>
      <c r="H681" s="172">
        <v>85.486099999999993</v>
      </c>
      <c r="I681" s="172">
        <v>30.882899999999999</v>
      </c>
      <c r="J681" s="172">
        <v>35.625999999999998</v>
      </c>
      <c r="K681" s="172">
        <v>5.6553000000000004</v>
      </c>
      <c r="L681" s="172">
        <v>48.031100000000002</v>
      </c>
      <c r="M681" s="172">
        <v>36.684899999999999</v>
      </c>
      <c r="N681" s="172">
        <v>41.4621</v>
      </c>
      <c r="O681" s="172">
        <v>19.046600000000002</v>
      </c>
      <c r="P681" s="172">
        <v>11.901400000000001</v>
      </c>
      <c r="Q681" s="172">
        <v>7.8445</v>
      </c>
      <c r="R681" s="172">
        <v>26.0975</v>
      </c>
    </row>
    <row r="682" spans="1:18" x14ac:dyDescent="0.3">
      <c r="A682" s="168" t="s">
        <v>894</v>
      </c>
      <c r="B682" s="168" t="s">
        <v>912</v>
      </c>
      <c r="C682" s="168">
        <v>107693</v>
      </c>
      <c r="D682" s="171">
        <v>44026</v>
      </c>
      <c r="E682" s="172">
        <v>2138.8267000000001</v>
      </c>
      <c r="F682" s="172">
        <v>-74.913300000000007</v>
      </c>
      <c r="G682" s="172">
        <v>-23.063500000000001</v>
      </c>
      <c r="H682" s="172">
        <v>90.384900000000002</v>
      </c>
      <c r="I682" s="172">
        <v>27.5001</v>
      </c>
      <c r="J682" s="172">
        <v>30.785799999999998</v>
      </c>
      <c r="K682" s="172">
        <v>20.719200000000001</v>
      </c>
      <c r="L682" s="172">
        <v>46.234400000000001</v>
      </c>
      <c r="M682" s="172">
        <v>35.313800000000001</v>
      </c>
      <c r="N682" s="172">
        <v>38.566099999999999</v>
      </c>
      <c r="O682" s="172">
        <v>19.500499999999999</v>
      </c>
      <c r="P682" s="172">
        <v>12.092000000000001</v>
      </c>
      <c r="Q682" s="172">
        <v>10.901300000000001</v>
      </c>
      <c r="R682" s="172">
        <v>26.304400000000001</v>
      </c>
    </row>
    <row r="683" spans="1:18" x14ac:dyDescent="0.3">
      <c r="A683" s="168" t="s">
        <v>894</v>
      </c>
      <c r="B683" s="168" t="s">
        <v>913</v>
      </c>
      <c r="C683" s="168">
        <v>115132</v>
      </c>
      <c r="D683" s="171">
        <v>44026</v>
      </c>
      <c r="E683" s="172">
        <v>19.903199999999998</v>
      </c>
      <c r="F683" s="172">
        <v>-110.9778</v>
      </c>
      <c r="G683" s="172">
        <v>-7.8788999999999998</v>
      </c>
      <c r="H683" s="172">
        <v>76.181100000000001</v>
      </c>
      <c r="I683" s="172">
        <v>31.647099999999998</v>
      </c>
      <c r="J683" s="172">
        <v>33.052300000000002</v>
      </c>
      <c r="K683" s="172">
        <v>10.418699999999999</v>
      </c>
      <c r="L683" s="172">
        <v>46.971699999999998</v>
      </c>
      <c r="M683" s="172">
        <v>36.2029</v>
      </c>
      <c r="N683" s="172">
        <v>40.973999999999997</v>
      </c>
      <c r="O683" s="172">
        <v>19.4422</v>
      </c>
      <c r="P683" s="172">
        <v>12.055400000000001</v>
      </c>
      <c r="Q683" s="172">
        <v>7.8022</v>
      </c>
      <c r="R683" s="172">
        <v>26.2254</v>
      </c>
    </row>
    <row r="684" spans="1:18" x14ac:dyDescent="0.3">
      <c r="A684" s="168" t="s">
        <v>894</v>
      </c>
      <c r="B684" s="168" t="s">
        <v>914</v>
      </c>
      <c r="C684" s="168">
        <v>115676</v>
      </c>
      <c r="D684" s="171">
        <v>44026</v>
      </c>
      <c r="E684" s="172">
        <v>15.3073</v>
      </c>
      <c r="F684" s="172">
        <v>-132.80760000000001</v>
      </c>
      <c r="G684" s="172">
        <v>-22.8338</v>
      </c>
      <c r="H684" s="172">
        <v>87.278199999999998</v>
      </c>
      <c r="I684" s="172">
        <v>30.6388</v>
      </c>
      <c r="J684" s="172">
        <v>36.361499999999999</v>
      </c>
      <c r="K684" s="172">
        <v>-26.770099999999999</v>
      </c>
      <c r="L684" s="172">
        <v>46.785400000000003</v>
      </c>
      <c r="M684" s="172">
        <v>36.744</v>
      </c>
      <c r="N684" s="172">
        <v>41.8157</v>
      </c>
      <c r="O684" s="172">
        <v>19.3202</v>
      </c>
      <c r="P684" s="172">
        <v>12.1332</v>
      </c>
      <c r="Q684" s="172">
        <v>4.9318</v>
      </c>
      <c r="R684" s="172">
        <v>26.348400000000002</v>
      </c>
    </row>
    <row r="685" spans="1:18" x14ac:dyDescent="0.3">
      <c r="A685" s="168" t="s">
        <v>894</v>
      </c>
      <c r="B685" s="168" t="s">
        <v>915</v>
      </c>
      <c r="C685" s="168">
        <v>111954</v>
      </c>
      <c r="D685" s="171">
        <v>44026</v>
      </c>
      <c r="E685" s="172">
        <v>4408.1135999999997</v>
      </c>
      <c r="F685" s="172">
        <v>-74.297300000000007</v>
      </c>
      <c r="G685" s="172">
        <v>-22.6265</v>
      </c>
      <c r="H685" s="172">
        <v>90.551199999999994</v>
      </c>
      <c r="I685" s="172">
        <v>28.138300000000001</v>
      </c>
      <c r="J685" s="172">
        <v>31.2622</v>
      </c>
      <c r="K685" s="172">
        <v>27.2286</v>
      </c>
      <c r="L685" s="172">
        <v>46.5824</v>
      </c>
      <c r="M685" s="172">
        <v>35.736800000000002</v>
      </c>
      <c r="N685" s="172">
        <v>39.002400000000002</v>
      </c>
      <c r="O685" s="172">
        <v>19.5505</v>
      </c>
      <c r="P685" s="172">
        <v>12.1424</v>
      </c>
      <c r="Q685" s="172">
        <v>10.3832</v>
      </c>
      <c r="R685" s="172">
        <v>26.512</v>
      </c>
    </row>
    <row r="686" spans="1:18" x14ac:dyDescent="0.3">
      <c r="A686" s="168" t="s">
        <v>894</v>
      </c>
      <c r="B686" s="168" t="s">
        <v>916</v>
      </c>
      <c r="C686" s="168">
        <v>105463</v>
      </c>
      <c r="D686" s="171">
        <v>44026</v>
      </c>
      <c r="E686" s="172">
        <v>4332.4772999999996</v>
      </c>
      <c r="F686" s="172">
        <v>-75.867699999999999</v>
      </c>
      <c r="G686" s="172">
        <v>-23.456399999999999</v>
      </c>
      <c r="H686" s="172">
        <v>90.863299999999995</v>
      </c>
      <c r="I686" s="172">
        <v>27.875399999999999</v>
      </c>
      <c r="J686" s="172">
        <v>31.035699999999999</v>
      </c>
      <c r="K686" s="172">
        <v>26.9176</v>
      </c>
      <c r="L686" s="172">
        <v>46.201500000000003</v>
      </c>
      <c r="M686" s="172">
        <v>35.273099999999999</v>
      </c>
      <c r="N686" s="172">
        <v>38.537199999999999</v>
      </c>
      <c r="O686" s="172">
        <v>19.596399999999999</v>
      </c>
      <c r="P686" s="172">
        <v>12.3134</v>
      </c>
      <c r="Q686" s="172">
        <v>12.158300000000001</v>
      </c>
      <c r="R686" s="172">
        <v>26.398700000000002</v>
      </c>
    </row>
    <row r="687" spans="1:18" x14ac:dyDescent="0.3">
      <c r="A687" s="173" t="s">
        <v>27</v>
      </c>
      <c r="B687" s="168"/>
      <c r="C687" s="168"/>
      <c r="D687" s="168"/>
      <c r="E687" s="168"/>
      <c r="F687" s="174">
        <v>-112.94788636363637</v>
      </c>
      <c r="G687" s="174">
        <v>-21.084386363636366</v>
      </c>
      <c r="H687" s="174">
        <v>86.961272727272728</v>
      </c>
      <c r="I687" s="174">
        <v>35.700336363636353</v>
      </c>
      <c r="J687" s="174">
        <v>35.184190909090916</v>
      </c>
      <c r="K687" s="174">
        <v>20.686986363636365</v>
      </c>
      <c r="L687" s="174">
        <v>48.542727272727276</v>
      </c>
      <c r="M687" s="174">
        <v>36.785459090909093</v>
      </c>
      <c r="N687" s="174">
        <v>40.140090909090908</v>
      </c>
      <c r="O687" s="174">
        <v>19.291131818181821</v>
      </c>
      <c r="P687" s="174">
        <v>12.253927272727271</v>
      </c>
      <c r="Q687" s="174">
        <v>7.8224727272727259</v>
      </c>
      <c r="R687" s="174">
        <v>26.409190909090906</v>
      </c>
    </row>
    <row r="688" spans="1:18" x14ac:dyDescent="0.3">
      <c r="A688" s="173" t="s">
        <v>409</v>
      </c>
      <c r="B688" s="168"/>
      <c r="C688" s="168"/>
      <c r="D688" s="168"/>
      <c r="E688" s="168"/>
      <c r="F688" s="174">
        <v>-74.702150000000003</v>
      </c>
      <c r="G688" s="174">
        <v>-22.51755</v>
      </c>
      <c r="H688" s="174">
        <v>90.000050000000002</v>
      </c>
      <c r="I688" s="174">
        <v>29.958649999999999</v>
      </c>
      <c r="J688" s="174">
        <v>31.543900000000001</v>
      </c>
      <c r="K688" s="174">
        <v>26.457699999999999</v>
      </c>
      <c r="L688" s="174">
        <v>46.6935</v>
      </c>
      <c r="M688" s="174">
        <v>35.554699999999997</v>
      </c>
      <c r="N688" s="174">
        <v>39.096249999999998</v>
      </c>
      <c r="O688" s="174">
        <v>19.460100000000001</v>
      </c>
      <c r="P688" s="174">
        <v>12.1258</v>
      </c>
      <c r="Q688" s="174">
        <v>7.8883999999999999</v>
      </c>
      <c r="R688" s="174">
        <v>26.299100000000003</v>
      </c>
    </row>
    <row r="689" spans="1:18" x14ac:dyDescent="0.3">
      <c r="A689" s="117"/>
      <c r="B689" s="117"/>
      <c r="C689" s="117"/>
      <c r="D689" s="117"/>
      <c r="E689" s="117"/>
      <c r="F689" s="117"/>
      <c r="G689" s="117"/>
      <c r="H689" s="117"/>
      <c r="I689" s="117"/>
      <c r="J689" s="117"/>
      <c r="K689" s="117"/>
      <c r="L689" s="117"/>
      <c r="M689" s="117"/>
      <c r="N689" s="117"/>
      <c r="O689" s="117"/>
      <c r="P689" s="117"/>
      <c r="Q689" s="117"/>
      <c r="R689" s="117"/>
    </row>
    <row r="690" spans="1:18" x14ac:dyDescent="0.3">
      <c r="A690" s="170" t="s">
        <v>917</v>
      </c>
      <c r="B690" s="170"/>
      <c r="C690" s="170"/>
      <c r="D690" s="170"/>
      <c r="E690" s="170"/>
      <c r="F690" s="170"/>
      <c r="G690" s="170"/>
      <c r="H690" s="170"/>
      <c r="I690" s="170"/>
      <c r="J690" s="170"/>
      <c r="K690" s="170"/>
      <c r="L690" s="170"/>
      <c r="M690" s="170"/>
      <c r="N690" s="170"/>
      <c r="O690" s="170"/>
      <c r="P690" s="170"/>
      <c r="Q690" s="170"/>
      <c r="R690" s="170"/>
    </row>
    <row r="691" spans="1:18" x14ac:dyDescent="0.3">
      <c r="A691" s="168" t="s">
        <v>918</v>
      </c>
      <c r="B691" s="168" t="s">
        <v>919</v>
      </c>
      <c r="C691" s="168">
        <v>100034</v>
      </c>
      <c r="D691" s="171">
        <v>44026</v>
      </c>
      <c r="E691" s="172">
        <v>443.664910023922</v>
      </c>
      <c r="F691" s="172">
        <v>-1.2329000000000001</v>
      </c>
      <c r="G691" s="172">
        <v>-1.2082999999999999</v>
      </c>
      <c r="H691" s="172">
        <v>-1.5516000000000001</v>
      </c>
      <c r="I691" s="172">
        <v>3.0133999999999999</v>
      </c>
      <c r="J691" s="172">
        <v>6.9012000000000002</v>
      </c>
      <c r="K691" s="172">
        <v>18.373100000000001</v>
      </c>
      <c r="L691" s="172">
        <v>-14.5182</v>
      </c>
      <c r="M691" s="172">
        <v>-5.0065999999999997</v>
      </c>
      <c r="N691" s="172">
        <v>-7.5922999999999998</v>
      </c>
      <c r="O691" s="172">
        <v>-3.2092000000000001</v>
      </c>
      <c r="P691" s="172">
        <v>3.8460000000000001</v>
      </c>
      <c r="Q691" s="172">
        <v>16.101500000000001</v>
      </c>
      <c r="R691" s="172">
        <v>-6.5362</v>
      </c>
    </row>
    <row r="692" spans="1:18" x14ac:dyDescent="0.3">
      <c r="A692" s="168" t="s">
        <v>918</v>
      </c>
      <c r="B692" s="168" t="s">
        <v>920</v>
      </c>
      <c r="C692" s="168">
        <v>119433</v>
      </c>
      <c r="D692" s="171">
        <v>44026</v>
      </c>
      <c r="E692" s="172">
        <v>189.38182845360299</v>
      </c>
      <c r="F692" s="172">
        <v>-1.2281</v>
      </c>
      <c r="G692" s="172">
        <v>-1.2016</v>
      </c>
      <c r="H692" s="172">
        <v>-1.5370999999999999</v>
      </c>
      <c r="I692" s="172">
        <v>3.0489999999999999</v>
      </c>
      <c r="J692" s="172">
        <v>7.0019999999999998</v>
      </c>
      <c r="K692" s="172">
        <v>18.677299999999999</v>
      </c>
      <c r="L692" s="172">
        <v>-14.123100000000001</v>
      </c>
      <c r="M692" s="172">
        <v>-4.3493000000000004</v>
      </c>
      <c r="N692" s="172">
        <v>-5.9737</v>
      </c>
      <c r="O692" s="172">
        <v>-1.9339</v>
      </c>
      <c r="P692" s="172">
        <v>5.1134000000000004</v>
      </c>
      <c r="Q692" s="172">
        <v>12.3264</v>
      </c>
      <c r="R692" s="172">
        <v>-5.2839999999999998</v>
      </c>
    </row>
    <row r="693" spans="1:18" x14ac:dyDescent="0.3">
      <c r="A693" s="168" t="s">
        <v>918</v>
      </c>
      <c r="B693" s="168" t="s">
        <v>921</v>
      </c>
      <c r="C693" s="168">
        <v>145110</v>
      </c>
      <c r="D693" s="171">
        <v>44026</v>
      </c>
      <c r="E693" s="172">
        <v>11.74</v>
      </c>
      <c r="F693" s="172">
        <v>-0.92830000000000001</v>
      </c>
      <c r="G693" s="172">
        <v>-1.5926</v>
      </c>
      <c r="H693" s="172">
        <v>-2.2481</v>
      </c>
      <c r="I693" s="172">
        <v>2.3540000000000001</v>
      </c>
      <c r="J693" s="172">
        <v>4.9150999999999998</v>
      </c>
      <c r="K693" s="172">
        <v>16.6998</v>
      </c>
      <c r="L693" s="172">
        <v>-5.3226000000000004</v>
      </c>
      <c r="M693" s="172">
        <v>2.1758000000000002</v>
      </c>
      <c r="N693" s="172">
        <v>5.4806999999999997</v>
      </c>
      <c r="O693" s="172"/>
      <c r="P693" s="172"/>
      <c r="Q693" s="172">
        <v>9.7233999999999998</v>
      </c>
      <c r="R693" s="172"/>
    </row>
    <row r="694" spans="1:18" x14ac:dyDescent="0.3">
      <c r="A694" s="168" t="s">
        <v>918</v>
      </c>
      <c r="B694" s="168" t="s">
        <v>922</v>
      </c>
      <c r="C694" s="168">
        <v>145112</v>
      </c>
      <c r="D694" s="171">
        <v>44026</v>
      </c>
      <c r="E694" s="172">
        <v>11.38</v>
      </c>
      <c r="F694" s="172">
        <v>-0.87109999999999999</v>
      </c>
      <c r="G694" s="172">
        <v>-1.5570999999999999</v>
      </c>
      <c r="H694" s="172">
        <v>-2.2336999999999998</v>
      </c>
      <c r="I694" s="172">
        <v>2.3380999999999998</v>
      </c>
      <c r="J694" s="172">
        <v>4.7881999999999998</v>
      </c>
      <c r="K694" s="172">
        <v>16.241099999999999</v>
      </c>
      <c r="L694" s="172">
        <v>-6.1055999999999999</v>
      </c>
      <c r="M694" s="172">
        <v>0.88649999999999995</v>
      </c>
      <c r="N694" s="172">
        <v>3.7374999999999998</v>
      </c>
      <c r="O694" s="172"/>
      <c r="P694" s="172"/>
      <c r="Q694" s="172">
        <v>7.7644000000000002</v>
      </c>
      <c r="R694" s="172"/>
    </row>
    <row r="695" spans="1:18" x14ac:dyDescent="0.3">
      <c r="A695" s="168" t="s">
        <v>918</v>
      </c>
      <c r="B695" s="168" t="s">
        <v>923</v>
      </c>
      <c r="C695" s="168">
        <v>119350</v>
      </c>
      <c r="D695" s="171">
        <v>44026</v>
      </c>
      <c r="E695" s="172">
        <v>35.130000000000003</v>
      </c>
      <c r="F695" s="172">
        <v>-1.0423</v>
      </c>
      <c r="G695" s="172">
        <v>-0.93059999999999998</v>
      </c>
      <c r="H695" s="172">
        <v>-0.84670000000000001</v>
      </c>
      <c r="I695" s="172">
        <v>3.7201</v>
      </c>
      <c r="J695" s="172">
        <v>6.2613000000000003</v>
      </c>
      <c r="K695" s="172">
        <v>11.0303</v>
      </c>
      <c r="L695" s="172">
        <v>-10.176399999999999</v>
      </c>
      <c r="M695" s="172">
        <v>-3.1698</v>
      </c>
      <c r="N695" s="172">
        <v>-1.3479000000000001</v>
      </c>
      <c r="O695" s="172">
        <v>-0.40429999999999999</v>
      </c>
      <c r="P695" s="172">
        <v>4.2085999999999997</v>
      </c>
      <c r="Q695" s="172">
        <v>8.9278999999999993</v>
      </c>
      <c r="R695" s="172">
        <v>-4.7850000000000001</v>
      </c>
    </row>
    <row r="696" spans="1:18" x14ac:dyDescent="0.3">
      <c r="A696" s="168" t="s">
        <v>918</v>
      </c>
      <c r="B696" s="168" t="s">
        <v>924</v>
      </c>
      <c r="C696" s="168">
        <v>110603</v>
      </c>
      <c r="D696" s="171">
        <v>44026</v>
      </c>
      <c r="E696" s="172">
        <v>32.25</v>
      </c>
      <c r="F696" s="172">
        <v>-1.0128999999999999</v>
      </c>
      <c r="G696" s="172">
        <v>-0.92169999999999996</v>
      </c>
      <c r="H696" s="172">
        <v>-0.86070000000000002</v>
      </c>
      <c r="I696" s="172">
        <v>3.6977000000000002</v>
      </c>
      <c r="J696" s="172">
        <v>6.1902999999999997</v>
      </c>
      <c r="K696" s="172">
        <v>10.710599999999999</v>
      </c>
      <c r="L696" s="172">
        <v>-10.6896</v>
      </c>
      <c r="M696" s="172">
        <v>-4.0464000000000002</v>
      </c>
      <c r="N696" s="172">
        <v>-2.5385</v>
      </c>
      <c r="O696" s="172">
        <v>-1.6093</v>
      </c>
      <c r="P696" s="172">
        <v>2.9443000000000001</v>
      </c>
      <c r="Q696" s="172">
        <v>10.491099999999999</v>
      </c>
      <c r="R696" s="172">
        <v>-5.9347000000000003</v>
      </c>
    </row>
    <row r="697" spans="1:18" x14ac:dyDescent="0.3">
      <c r="A697" s="168" t="s">
        <v>918</v>
      </c>
      <c r="B697" s="168" t="s">
        <v>925</v>
      </c>
      <c r="C697" s="168">
        <v>118278</v>
      </c>
      <c r="D697" s="171">
        <v>44026</v>
      </c>
      <c r="E697" s="172">
        <v>97.55</v>
      </c>
      <c r="F697" s="172">
        <v>-1.1752</v>
      </c>
      <c r="G697" s="172">
        <v>-1.2052</v>
      </c>
      <c r="H697" s="172">
        <v>-1.5839000000000001</v>
      </c>
      <c r="I697" s="172">
        <v>2.8466</v>
      </c>
      <c r="J697" s="172">
        <v>5.4367000000000001</v>
      </c>
      <c r="K697" s="172">
        <v>15.2392</v>
      </c>
      <c r="L697" s="172">
        <v>-8.5582999999999991</v>
      </c>
      <c r="M697" s="172">
        <v>0.96250000000000002</v>
      </c>
      <c r="N697" s="172">
        <v>-0.87390000000000001</v>
      </c>
      <c r="O697" s="172">
        <v>2.6356000000000002</v>
      </c>
      <c r="P697" s="172">
        <v>9.2599</v>
      </c>
      <c r="Q697" s="172">
        <v>18.162500000000001</v>
      </c>
      <c r="R697" s="172">
        <v>-0.1021</v>
      </c>
    </row>
    <row r="698" spans="1:18" x14ac:dyDescent="0.3">
      <c r="A698" s="168" t="s">
        <v>918</v>
      </c>
      <c r="B698" s="168" t="s">
        <v>926</v>
      </c>
      <c r="C698" s="168">
        <v>102920</v>
      </c>
      <c r="D698" s="171">
        <v>44026</v>
      </c>
      <c r="E698" s="172">
        <v>90.12</v>
      </c>
      <c r="F698" s="172">
        <v>-1.1734</v>
      </c>
      <c r="G698" s="172">
        <v>-1.2059</v>
      </c>
      <c r="H698" s="172">
        <v>-1.605</v>
      </c>
      <c r="I698" s="172">
        <v>2.8062999999999998</v>
      </c>
      <c r="J698" s="172">
        <v>5.3296000000000001</v>
      </c>
      <c r="K698" s="172">
        <v>14.8904</v>
      </c>
      <c r="L698" s="172">
        <v>-9.0799000000000003</v>
      </c>
      <c r="M698" s="172">
        <v>7.7700000000000005E-2</v>
      </c>
      <c r="N698" s="172">
        <v>-2.0541</v>
      </c>
      <c r="O698" s="172">
        <v>1.4058999999999999</v>
      </c>
      <c r="P698" s="172">
        <v>7.9852999999999996</v>
      </c>
      <c r="Q698" s="172">
        <v>15.3957</v>
      </c>
      <c r="R698" s="172">
        <v>-1.2327999999999999</v>
      </c>
    </row>
    <row r="699" spans="1:18" x14ac:dyDescent="0.3">
      <c r="A699" s="168" t="s">
        <v>918</v>
      </c>
      <c r="B699" s="168" t="s">
        <v>927</v>
      </c>
      <c r="C699" s="168">
        <v>119218</v>
      </c>
      <c r="D699" s="171">
        <v>44026</v>
      </c>
      <c r="E699" s="172">
        <v>222.55500000000001</v>
      </c>
      <c r="F699" s="172">
        <v>-1.0783</v>
      </c>
      <c r="G699" s="172">
        <v>-0.88139999999999996</v>
      </c>
      <c r="H699" s="172">
        <v>-1.3313999999999999</v>
      </c>
      <c r="I699" s="172">
        <v>2.1568999999999998</v>
      </c>
      <c r="J699" s="172">
        <v>6.4378000000000002</v>
      </c>
      <c r="K699" s="172">
        <v>17.8263</v>
      </c>
      <c r="L699" s="172">
        <v>-12.188700000000001</v>
      </c>
      <c r="M699" s="172">
        <v>-4.3994999999999997</v>
      </c>
      <c r="N699" s="172">
        <v>-2.8050999999999999</v>
      </c>
      <c r="O699" s="172">
        <v>1.7319</v>
      </c>
      <c r="P699" s="172">
        <v>7.7656000000000001</v>
      </c>
      <c r="Q699" s="172">
        <v>12.6624</v>
      </c>
      <c r="R699" s="172">
        <v>0.3851</v>
      </c>
    </row>
    <row r="700" spans="1:18" x14ac:dyDescent="0.3">
      <c r="A700" s="168" t="s">
        <v>918</v>
      </c>
      <c r="B700" s="168" t="s">
        <v>928</v>
      </c>
      <c r="C700" s="168">
        <v>103819</v>
      </c>
      <c r="D700" s="171">
        <v>44026</v>
      </c>
      <c r="E700" s="172">
        <v>209.149</v>
      </c>
      <c r="F700" s="172">
        <v>-1.0811999999999999</v>
      </c>
      <c r="G700" s="172">
        <v>-0.89180000000000004</v>
      </c>
      <c r="H700" s="172">
        <v>-1.3499000000000001</v>
      </c>
      <c r="I700" s="172">
        <v>2.1190000000000002</v>
      </c>
      <c r="J700" s="172">
        <v>6.3456999999999999</v>
      </c>
      <c r="K700" s="172">
        <v>17.528500000000001</v>
      </c>
      <c r="L700" s="172">
        <v>-12.603300000000001</v>
      </c>
      <c r="M700" s="172">
        <v>-5.0704000000000002</v>
      </c>
      <c r="N700" s="172">
        <v>-3.7275999999999998</v>
      </c>
      <c r="O700" s="172">
        <v>0.70540000000000003</v>
      </c>
      <c r="P700" s="172">
        <v>6.7190000000000003</v>
      </c>
      <c r="Q700" s="172">
        <v>16.265000000000001</v>
      </c>
      <c r="R700" s="172">
        <v>-0.5877</v>
      </c>
    </row>
    <row r="701" spans="1:18" x14ac:dyDescent="0.3">
      <c r="A701" s="168" t="s">
        <v>918</v>
      </c>
      <c r="B701" s="168" t="s">
        <v>929</v>
      </c>
      <c r="C701" s="168">
        <v>140175</v>
      </c>
      <c r="D701" s="171">
        <v>44026</v>
      </c>
      <c r="E701" s="172">
        <v>32.061</v>
      </c>
      <c r="F701" s="172">
        <v>-1.0402</v>
      </c>
      <c r="G701" s="172">
        <v>-0.79830000000000001</v>
      </c>
      <c r="H701" s="172">
        <v>-0.82899999999999996</v>
      </c>
      <c r="I701" s="172">
        <v>2.5525000000000002</v>
      </c>
      <c r="J701" s="172">
        <v>5.6654</v>
      </c>
      <c r="K701" s="172">
        <v>13.909599999999999</v>
      </c>
      <c r="L701" s="172">
        <v>-11.4924</v>
      </c>
      <c r="M701" s="172">
        <v>-4.3326000000000002</v>
      </c>
      <c r="N701" s="172">
        <v>-4.1439000000000004</v>
      </c>
      <c r="O701" s="172">
        <v>3.5733999999999999</v>
      </c>
      <c r="P701" s="172">
        <v>6.0949999999999998</v>
      </c>
      <c r="Q701" s="172">
        <v>11.317399999999999</v>
      </c>
      <c r="R701" s="172">
        <v>-1.5450999999999999</v>
      </c>
    </row>
    <row r="702" spans="1:18" x14ac:dyDescent="0.3">
      <c r="A702" s="168" t="s">
        <v>918</v>
      </c>
      <c r="B702" s="168" t="s">
        <v>930</v>
      </c>
      <c r="C702" s="168">
        <v>140172</v>
      </c>
      <c r="D702" s="171">
        <v>44026</v>
      </c>
      <c r="E702" s="172">
        <v>29.437999999999999</v>
      </c>
      <c r="F702" s="172">
        <v>-1.0454000000000001</v>
      </c>
      <c r="G702" s="172">
        <v>-0.81869999999999998</v>
      </c>
      <c r="H702" s="172">
        <v>-0.85880000000000001</v>
      </c>
      <c r="I702" s="172">
        <v>2.4893000000000001</v>
      </c>
      <c r="J702" s="172">
        <v>5.5201000000000002</v>
      </c>
      <c r="K702" s="172">
        <v>13.4543</v>
      </c>
      <c r="L702" s="172">
        <v>-12.190899999999999</v>
      </c>
      <c r="M702" s="172">
        <v>-5.4596</v>
      </c>
      <c r="N702" s="172">
        <v>-5.6535000000000002</v>
      </c>
      <c r="O702" s="172">
        <v>2.2172000000000001</v>
      </c>
      <c r="P702" s="172">
        <v>4.9348999999999998</v>
      </c>
      <c r="Q702" s="172">
        <v>8.5959000000000003</v>
      </c>
      <c r="R702" s="172">
        <v>-3.0181</v>
      </c>
    </row>
    <row r="703" spans="1:18" x14ac:dyDescent="0.3">
      <c r="A703" s="168" t="s">
        <v>918</v>
      </c>
      <c r="B703" s="168" t="s">
        <v>931</v>
      </c>
      <c r="C703" s="168">
        <v>135677</v>
      </c>
      <c r="D703" s="171">
        <v>44026</v>
      </c>
      <c r="E703" s="172">
        <v>14.619300000000001</v>
      </c>
      <c r="F703" s="172">
        <v>-1.2343</v>
      </c>
      <c r="G703" s="172">
        <v>-1.5443</v>
      </c>
      <c r="H703" s="172">
        <v>-1.4832000000000001</v>
      </c>
      <c r="I703" s="172">
        <v>1.4805999999999999</v>
      </c>
      <c r="J703" s="172">
        <v>4.3528000000000002</v>
      </c>
      <c r="K703" s="172">
        <v>16.666899999999998</v>
      </c>
      <c r="L703" s="172">
        <v>-15.6168</v>
      </c>
      <c r="M703" s="172">
        <v>-9.0505999999999993</v>
      </c>
      <c r="N703" s="172">
        <v>-10.761100000000001</v>
      </c>
      <c r="O703" s="172">
        <v>-0.1653</v>
      </c>
      <c r="P703" s="172"/>
      <c r="Q703" s="172">
        <v>8.5952999999999999</v>
      </c>
      <c r="R703" s="172">
        <v>-1.8724000000000001</v>
      </c>
    </row>
    <row r="704" spans="1:18" x14ac:dyDescent="0.3">
      <c r="A704" s="168" t="s">
        <v>918</v>
      </c>
      <c r="B704" s="168" t="s">
        <v>932</v>
      </c>
      <c r="C704" s="168">
        <v>135678</v>
      </c>
      <c r="D704" s="171">
        <v>44026</v>
      </c>
      <c r="E704" s="172">
        <v>13.484299999999999</v>
      </c>
      <c r="F704" s="172">
        <v>-1.24</v>
      </c>
      <c r="G704" s="172">
        <v>-1.5650999999999999</v>
      </c>
      <c r="H704" s="172">
        <v>-1.5198</v>
      </c>
      <c r="I704" s="172">
        <v>1.4063000000000001</v>
      </c>
      <c r="J704" s="172">
        <v>4.1757</v>
      </c>
      <c r="K704" s="172">
        <v>16.055900000000001</v>
      </c>
      <c r="L704" s="172">
        <v>-16.4391</v>
      </c>
      <c r="M704" s="172">
        <v>-10.259</v>
      </c>
      <c r="N704" s="172">
        <v>-12.3565</v>
      </c>
      <c r="O704" s="172">
        <v>-1.8536999999999999</v>
      </c>
      <c r="P704" s="172"/>
      <c r="Q704" s="172">
        <v>6.7062999999999997</v>
      </c>
      <c r="R704" s="172">
        <v>-3.6535000000000002</v>
      </c>
    </row>
    <row r="705" spans="1:18" x14ac:dyDescent="0.3">
      <c r="A705" s="168" t="s">
        <v>918</v>
      </c>
      <c r="B705" s="168" t="s">
        <v>933</v>
      </c>
      <c r="C705" s="168">
        <v>102883</v>
      </c>
      <c r="D705" s="171">
        <v>44026</v>
      </c>
      <c r="E705" s="172">
        <v>65.200900000000004</v>
      </c>
      <c r="F705" s="172">
        <v>-1.4863</v>
      </c>
      <c r="G705" s="172">
        <v>-1.4127000000000001</v>
      </c>
      <c r="H705" s="172">
        <v>-2.5137999999999998</v>
      </c>
      <c r="I705" s="172">
        <v>2.2168000000000001</v>
      </c>
      <c r="J705" s="172">
        <v>4.2226999999999997</v>
      </c>
      <c r="K705" s="172">
        <v>16.657900000000001</v>
      </c>
      <c r="L705" s="172">
        <v>-20.441400000000002</v>
      </c>
      <c r="M705" s="172">
        <v>-13.9322</v>
      </c>
      <c r="N705" s="172">
        <v>-17.273700000000002</v>
      </c>
      <c r="O705" s="172">
        <v>-4.4549000000000003</v>
      </c>
      <c r="P705" s="172">
        <v>0.58919999999999995</v>
      </c>
      <c r="Q705" s="172">
        <v>12.9663</v>
      </c>
      <c r="R705" s="172">
        <v>-9.1594999999999995</v>
      </c>
    </row>
    <row r="706" spans="1:18" x14ac:dyDescent="0.3">
      <c r="A706" s="168" t="s">
        <v>918</v>
      </c>
      <c r="B706" s="168" t="s">
        <v>934</v>
      </c>
      <c r="C706" s="168">
        <v>118510</v>
      </c>
      <c r="D706" s="171">
        <v>44026</v>
      </c>
      <c r="E706" s="172">
        <v>68.982500000000002</v>
      </c>
      <c r="F706" s="172">
        <v>-1.4837</v>
      </c>
      <c r="G706" s="172">
        <v>-1.4016999999999999</v>
      </c>
      <c r="H706" s="172">
        <v>-2.4948000000000001</v>
      </c>
      <c r="I706" s="172">
        <v>2.2557999999999998</v>
      </c>
      <c r="J706" s="172">
        <v>4.3185000000000002</v>
      </c>
      <c r="K706" s="172">
        <v>16.964500000000001</v>
      </c>
      <c r="L706" s="172">
        <v>-20.032900000000001</v>
      </c>
      <c r="M706" s="172">
        <v>-13.3</v>
      </c>
      <c r="N706" s="172">
        <v>-16.515699999999999</v>
      </c>
      <c r="O706" s="172">
        <v>-3.6817000000000002</v>
      </c>
      <c r="P706" s="172">
        <v>1.3937999999999999</v>
      </c>
      <c r="Q706" s="172">
        <v>9.1384000000000007</v>
      </c>
      <c r="R706" s="172">
        <v>-8.4246999999999996</v>
      </c>
    </row>
    <row r="707" spans="1:18" x14ac:dyDescent="0.3">
      <c r="A707" s="168" t="s">
        <v>918</v>
      </c>
      <c r="B707" s="168" t="s">
        <v>935</v>
      </c>
      <c r="C707" s="168">
        <v>130498</v>
      </c>
      <c r="D707" s="171">
        <v>44026</v>
      </c>
      <c r="E707" s="172">
        <v>99.736999999999995</v>
      </c>
      <c r="F707" s="172">
        <v>-1.54</v>
      </c>
      <c r="G707" s="172">
        <v>-1.506</v>
      </c>
      <c r="H707" s="172">
        <v>-2.0044</v>
      </c>
      <c r="I707" s="172">
        <v>1.5373000000000001</v>
      </c>
      <c r="J707" s="172">
        <v>4.7163000000000004</v>
      </c>
      <c r="K707" s="172">
        <v>16.3399</v>
      </c>
      <c r="L707" s="172">
        <v>-16.689399999999999</v>
      </c>
      <c r="M707" s="172">
        <v>-8.5015000000000001</v>
      </c>
      <c r="N707" s="172">
        <v>-12.246600000000001</v>
      </c>
      <c r="O707" s="172">
        <v>-2.5244</v>
      </c>
      <c r="P707" s="172">
        <v>1.7065999999999999</v>
      </c>
      <c r="Q707" s="172">
        <v>5.4356</v>
      </c>
      <c r="R707" s="172">
        <v>-3.9796999999999998</v>
      </c>
    </row>
    <row r="708" spans="1:18" x14ac:dyDescent="0.3">
      <c r="A708" s="168" t="s">
        <v>918</v>
      </c>
      <c r="B708" s="168" t="s">
        <v>936</v>
      </c>
      <c r="C708" s="168">
        <v>130496</v>
      </c>
      <c r="D708" s="171">
        <v>44026</v>
      </c>
      <c r="E708" s="172">
        <v>132.64180853094999</v>
      </c>
      <c r="F708" s="172">
        <v>-1.5407</v>
      </c>
      <c r="G708" s="172">
        <v>-1.5091000000000001</v>
      </c>
      <c r="H708" s="172">
        <v>-2.0103</v>
      </c>
      <c r="I708" s="172">
        <v>1.5278</v>
      </c>
      <c r="J708" s="172">
        <v>4.6923000000000004</v>
      </c>
      <c r="K708" s="172">
        <v>16.280100000000001</v>
      </c>
      <c r="L708" s="172">
        <v>-16.817299999999999</v>
      </c>
      <c r="M708" s="172">
        <v>-8.6889000000000003</v>
      </c>
      <c r="N708" s="172">
        <v>-12.458399999999999</v>
      </c>
      <c r="O708" s="172">
        <v>-2.6840999999999999</v>
      </c>
      <c r="P708" s="172">
        <v>1.5559000000000001</v>
      </c>
      <c r="Q708" s="172">
        <v>10.279500000000001</v>
      </c>
      <c r="R708" s="172">
        <v>-4.1631</v>
      </c>
    </row>
    <row r="709" spans="1:18" x14ac:dyDescent="0.3">
      <c r="A709" s="168" t="s">
        <v>918</v>
      </c>
      <c r="B709" s="168" t="s">
        <v>937</v>
      </c>
      <c r="C709" s="168">
        <v>146772</v>
      </c>
      <c r="D709" s="171">
        <v>44026</v>
      </c>
      <c r="E709" s="172">
        <v>9.3056999999999999</v>
      </c>
      <c r="F709" s="172">
        <v>-1.1126</v>
      </c>
      <c r="G709" s="172">
        <v>-1.1682999999999999</v>
      </c>
      <c r="H709" s="172">
        <v>-1.6881999999999999</v>
      </c>
      <c r="I709" s="172">
        <v>2.0910000000000002</v>
      </c>
      <c r="J709" s="172">
        <v>5.0221999999999998</v>
      </c>
      <c r="K709" s="172">
        <v>13.587999999999999</v>
      </c>
      <c r="L709" s="172">
        <v>-14.2142</v>
      </c>
      <c r="M709" s="172">
        <v>-5.4452999999999996</v>
      </c>
      <c r="N709" s="172">
        <v>-5.3346</v>
      </c>
      <c r="O709" s="172"/>
      <c r="P709" s="172"/>
      <c r="Q709" s="172">
        <v>-5.3902999999999999</v>
      </c>
      <c r="R709" s="172"/>
    </row>
    <row r="710" spans="1:18" x14ac:dyDescent="0.3">
      <c r="A710" s="168" t="s">
        <v>918</v>
      </c>
      <c r="B710" s="168" t="s">
        <v>938</v>
      </c>
      <c r="C710" s="168">
        <v>146771</v>
      </c>
      <c r="D710" s="171">
        <v>44026</v>
      </c>
      <c r="E710" s="172">
        <v>9.1127000000000002</v>
      </c>
      <c r="F710" s="172">
        <v>-1.1187</v>
      </c>
      <c r="G710" s="172">
        <v>-1.1874</v>
      </c>
      <c r="H710" s="172">
        <v>-1.7191000000000001</v>
      </c>
      <c r="I710" s="172">
        <v>2.0265</v>
      </c>
      <c r="J710" s="172">
        <v>4.8715000000000002</v>
      </c>
      <c r="K710" s="172">
        <v>13.1197</v>
      </c>
      <c r="L710" s="172">
        <v>-14.917299999999999</v>
      </c>
      <c r="M710" s="172">
        <v>-6.5957999999999997</v>
      </c>
      <c r="N710" s="172">
        <v>-6.8821000000000003</v>
      </c>
      <c r="O710" s="172"/>
      <c r="P710" s="172"/>
      <c r="Q710" s="172">
        <v>-6.9050000000000002</v>
      </c>
      <c r="R710" s="172"/>
    </row>
    <row r="711" spans="1:18" x14ac:dyDescent="0.3">
      <c r="A711" s="168" t="s">
        <v>918</v>
      </c>
      <c r="B711" s="168" t="s">
        <v>939</v>
      </c>
      <c r="C711" s="168">
        <v>100349</v>
      </c>
      <c r="D711" s="171">
        <v>44026</v>
      </c>
      <c r="E711" s="172">
        <v>283.79000000000002</v>
      </c>
      <c r="F711" s="172">
        <v>-1.3419000000000001</v>
      </c>
      <c r="G711" s="172">
        <v>-1.2698</v>
      </c>
      <c r="H711" s="172">
        <v>-1.6633</v>
      </c>
      <c r="I711" s="172">
        <v>2.1709000000000001</v>
      </c>
      <c r="J711" s="172">
        <v>3.7471999999999999</v>
      </c>
      <c r="K711" s="172">
        <v>15.0578</v>
      </c>
      <c r="L711" s="172">
        <v>-16.581399999999999</v>
      </c>
      <c r="M711" s="172">
        <v>-8.9220000000000006</v>
      </c>
      <c r="N711" s="172">
        <v>-12.3537</v>
      </c>
      <c r="O711" s="172">
        <v>-2.4834999999999998</v>
      </c>
      <c r="P711" s="172">
        <v>4.0495000000000001</v>
      </c>
      <c r="Q711" s="172">
        <v>16.400500000000001</v>
      </c>
      <c r="R711" s="172">
        <v>-3.7267000000000001</v>
      </c>
    </row>
    <row r="712" spans="1:18" x14ac:dyDescent="0.3">
      <c r="A712" s="168" t="s">
        <v>918</v>
      </c>
      <c r="B712" s="168" t="s">
        <v>940</v>
      </c>
      <c r="C712" s="168">
        <v>120596</v>
      </c>
      <c r="D712" s="171">
        <v>44026</v>
      </c>
      <c r="E712" s="172">
        <v>303.98</v>
      </c>
      <c r="F712" s="172">
        <v>-1.3371999999999999</v>
      </c>
      <c r="G712" s="172">
        <v>-1.2571000000000001</v>
      </c>
      <c r="H712" s="172">
        <v>-1.6405000000000001</v>
      </c>
      <c r="I712" s="172">
        <v>2.2124999999999999</v>
      </c>
      <c r="J712" s="172">
        <v>3.8325</v>
      </c>
      <c r="K712" s="172">
        <v>15.2662</v>
      </c>
      <c r="L712" s="172">
        <v>-16.2866</v>
      </c>
      <c r="M712" s="172">
        <v>-8.4148999999999994</v>
      </c>
      <c r="N712" s="172">
        <v>-11.6851</v>
      </c>
      <c r="O712" s="172">
        <v>-1.5172000000000001</v>
      </c>
      <c r="P712" s="172">
        <v>5.0948000000000002</v>
      </c>
      <c r="Q712" s="172">
        <v>9.4136000000000006</v>
      </c>
      <c r="R712" s="172">
        <v>-2.9014000000000002</v>
      </c>
    </row>
    <row r="713" spans="1:18" x14ac:dyDescent="0.3">
      <c r="A713" s="168" t="s">
        <v>918</v>
      </c>
      <c r="B713" s="168" t="s">
        <v>941</v>
      </c>
      <c r="C713" s="168">
        <v>118419</v>
      </c>
      <c r="D713" s="171">
        <v>44026</v>
      </c>
      <c r="E713" s="172">
        <v>42.62</v>
      </c>
      <c r="F713" s="172">
        <v>-1.2282999999999999</v>
      </c>
      <c r="G713" s="172">
        <v>-0.83760000000000001</v>
      </c>
      <c r="H713" s="172">
        <v>-1.6839999999999999</v>
      </c>
      <c r="I713" s="172">
        <v>1.5971</v>
      </c>
      <c r="J713" s="172">
        <v>4.5890000000000004</v>
      </c>
      <c r="K713" s="172">
        <v>15.0337</v>
      </c>
      <c r="L713" s="172">
        <v>-16.741599999999998</v>
      </c>
      <c r="M713" s="172">
        <v>-8.3244000000000007</v>
      </c>
      <c r="N713" s="172">
        <v>-11.5951</v>
      </c>
      <c r="O713" s="172">
        <v>-1.7316</v>
      </c>
      <c r="P713" s="172">
        <v>5.2282999999999999</v>
      </c>
      <c r="Q713" s="172">
        <v>8.6516000000000002</v>
      </c>
      <c r="R713" s="172">
        <v>-5.4916</v>
      </c>
    </row>
    <row r="714" spans="1:18" x14ac:dyDescent="0.3">
      <c r="A714" s="168" t="s">
        <v>918</v>
      </c>
      <c r="B714" s="168" t="s">
        <v>942</v>
      </c>
      <c r="C714" s="168">
        <v>108596</v>
      </c>
      <c r="D714" s="171">
        <v>44026</v>
      </c>
      <c r="E714" s="172">
        <v>38.799999999999997</v>
      </c>
      <c r="F714" s="172">
        <v>-1.222</v>
      </c>
      <c r="G714" s="172">
        <v>-0.86870000000000003</v>
      </c>
      <c r="H714" s="172">
        <v>-1.6975</v>
      </c>
      <c r="I714" s="172">
        <v>1.5707</v>
      </c>
      <c r="J714" s="172">
        <v>4.4695999999999998</v>
      </c>
      <c r="K714" s="172">
        <v>14.6572</v>
      </c>
      <c r="L714" s="172">
        <v>-17.235499999999998</v>
      </c>
      <c r="M714" s="172">
        <v>-9.1334999999999997</v>
      </c>
      <c r="N714" s="172">
        <v>-12.632300000000001</v>
      </c>
      <c r="O714" s="172">
        <v>-3.0484</v>
      </c>
      <c r="P714" s="172">
        <v>3.6456</v>
      </c>
      <c r="Q714" s="172">
        <v>9.4999000000000002</v>
      </c>
      <c r="R714" s="172">
        <v>-6.6337999999999999</v>
      </c>
    </row>
    <row r="715" spans="1:18" x14ac:dyDescent="0.3">
      <c r="A715" s="168" t="s">
        <v>918</v>
      </c>
      <c r="B715" s="168" t="s">
        <v>943</v>
      </c>
      <c r="C715" s="168">
        <v>106144</v>
      </c>
      <c r="D715" s="171">
        <v>44026</v>
      </c>
      <c r="E715" s="172">
        <v>32.130000000000003</v>
      </c>
      <c r="F715" s="172">
        <v>-0.9556</v>
      </c>
      <c r="G715" s="172">
        <v>-0.83330000000000004</v>
      </c>
      <c r="H715" s="172">
        <v>-1.1689000000000001</v>
      </c>
      <c r="I715" s="172">
        <v>2.488</v>
      </c>
      <c r="J715" s="172">
        <v>4.4538000000000002</v>
      </c>
      <c r="K715" s="172">
        <v>13.4133</v>
      </c>
      <c r="L715" s="172">
        <v>-12.7376</v>
      </c>
      <c r="M715" s="172">
        <v>-6.1898</v>
      </c>
      <c r="N715" s="172">
        <v>-4.4886999999999997</v>
      </c>
      <c r="O715" s="172">
        <v>3.0714000000000001</v>
      </c>
      <c r="P715" s="172">
        <v>6.0015000000000001</v>
      </c>
      <c r="Q715" s="172">
        <v>9.4397000000000002</v>
      </c>
      <c r="R715" s="172">
        <v>-1.7529999999999999</v>
      </c>
    </row>
    <row r="716" spans="1:18" x14ac:dyDescent="0.3">
      <c r="A716" s="168" t="s">
        <v>918</v>
      </c>
      <c r="B716" s="168" t="s">
        <v>944</v>
      </c>
      <c r="C716" s="168">
        <v>120357</v>
      </c>
      <c r="D716" s="171">
        <v>44026</v>
      </c>
      <c r="E716" s="172">
        <v>35.72</v>
      </c>
      <c r="F716" s="172">
        <v>-0.94289999999999996</v>
      </c>
      <c r="G716" s="172">
        <v>-0.83289999999999997</v>
      </c>
      <c r="H716" s="172">
        <v>-1.1348</v>
      </c>
      <c r="I716" s="172">
        <v>2.5257999999999998</v>
      </c>
      <c r="J716" s="172">
        <v>4.5667</v>
      </c>
      <c r="K716" s="172">
        <v>13.757999999999999</v>
      </c>
      <c r="L716" s="172">
        <v>-12.257400000000001</v>
      </c>
      <c r="M716" s="172">
        <v>-5.4526000000000003</v>
      </c>
      <c r="N716" s="172">
        <v>-3.4594999999999998</v>
      </c>
      <c r="O716" s="172">
        <v>4.4417</v>
      </c>
      <c r="P716" s="172">
        <v>7.6136999999999997</v>
      </c>
      <c r="Q716" s="172">
        <v>13.492699999999999</v>
      </c>
      <c r="R716" s="172">
        <v>-0.60860000000000003</v>
      </c>
    </row>
    <row r="717" spans="1:18" x14ac:dyDescent="0.3">
      <c r="A717" s="168" t="s">
        <v>918</v>
      </c>
      <c r="B717" s="168" t="s">
        <v>945</v>
      </c>
      <c r="C717" s="168">
        <v>103234</v>
      </c>
      <c r="D717" s="171">
        <v>44026</v>
      </c>
      <c r="E717" s="172">
        <v>117.039</v>
      </c>
      <c r="F717" s="172">
        <v>-0.79169999999999996</v>
      </c>
      <c r="G717" s="172">
        <v>-0.43219999999999997</v>
      </c>
      <c r="H717" s="172">
        <v>-1.0248999999999999</v>
      </c>
      <c r="I717" s="172">
        <v>2.1852999999999998</v>
      </c>
      <c r="J717" s="172">
        <v>6.0780000000000003</v>
      </c>
      <c r="K717" s="172">
        <v>18.5565</v>
      </c>
      <c r="L717" s="172">
        <v>-10.936</v>
      </c>
      <c r="M717" s="172">
        <v>0.22009999999999999</v>
      </c>
      <c r="N717" s="172">
        <v>-0.72350000000000003</v>
      </c>
      <c r="O717" s="172">
        <v>1.6839</v>
      </c>
      <c r="P717" s="172">
        <v>6.7411000000000003</v>
      </c>
      <c r="Q717" s="172">
        <v>16.7837</v>
      </c>
      <c r="R717" s="172">
        <v>1.4791000000000001</v>
      </c>
    </row>
    <row r="718" spans="1:18" x14ac:dyDescent="0.3">
      <c r="A718" s="168" t="s">
        <v>918</v>
      </c>
      <c r="B718" s="168" t="s">
        <v>946</v>
      </c>
      <c r="C718" s="168">
        <v>120158</v>
      </c>
      <c r="D718" s="171">
        <v>44026</v>
      </c>
      <c r="E718" s="172">
        <v>126.75</v>
      </c>
      <c r="F718" s="172">
        <v>-0.78900000000000003</v>
      </c>
      <c r="G718" s="172">
        <v>-0.41949999999999998</v>
      </c>
      <c r="H718" s="172">
        <v>-1.0028999999999999</v>
      </c>
      <c r="I718" s="172">
        <v>2.2309000000000001</v>
      </c>
      <c r="J718" s="172">
        <v>6.1859999999999999</v>
      </c>
      <c r="K718" s="172">
        <v>18.895700000000001</v>
      </c>
      <c r="L718" s="172">
        <v>-10.416399999999999</v>
      </c>
      <c r="M718" s="172">
        <v>1.05</v>
      </c>
      <c r="N718" s="172">
        <v>0.35709999999999997</v>
      </c>
      <c r="O718" s="172">
        <v>2.8793000000000002</v>
      </c>
      <c r="P718" s="172">
        <v>8.0765999999999991</v>
      </c>
      <c r="Q718" s="172">
        <v>12.910299999999999</v>
      </c>
      <c r="R718" s="172">
        <v>2.5678999999999998</v>
      </c>
    </row>
    <row r="719" spans="1:18" x14ac:dyDescent="0.3">
      <c r="A719" s="168" t="s">
        <v>918</v>
      </c>
      <c r="B719" s="168" t="s">
        <v>947</v>
      </c>
      <c r="C719" s="168">
        <v>119397</v>
      </c>
      <c r="D719" s="171">
        <v>44026</v>
      </c>
      <c r="E719" s="172">
        <v>45.512</v>
      </c>
      <c r="F719" s="172">
        <v>-0.83240000000000003</v>
      </c>
      <c r="G719" s="172">
        <v>-0.26729999999999998</v>
      </c>
      <c r="H719" s="172">
        <v>-1.3418000000000001</v>
      </c>
      <c r="I719" s="172">
        <v>2.2604000000000002</v>
      </c>
      <c r="J719" s="172">
        <v>4.3853</v>
      </c>
      <c r="K719" s="172">
        <v>13.9367</v>
      </c>
      <c r="L719" s="172">
        <v>-12.802199999999999</v>
      </c>
      <c r="M719" s="172">
        <v>-4.3000999999999996</v>
      </c>
      <c r="N719" s="172">
        <v>-6.3037999999999998</v>
      </c>
      <c r="O719" s="172">
        <v>-1.8827</v>
      </c>
      <c r="P719" s="172">
        <v>4.1672000000000002</v>
      </c>
      <c r="Q719" s="172">
        <v>10.437900000000001</v>
      </c>
      <c r="R719" s="172">
        <v>-4.8551000000000002</v>
      </c>
    </row>
    <row r="720" spans="1:18" x14ac:dyDescent="0.3">
      <c r="A720" s="168" t="s">
        <v>918</v>
      </c>
      <c r="B720" s="168" t="s">
        <v>948</v>
      </c>
      <c r="C720" s="168">
        <v>118049</v>
      </c>
      <c r="D720" s="171">
        <v>44026</v>
      </c>
      <c r="E720" s="172">
        <v>43.009</v>
      </c>
      <c r="F720" s="172">
        <v>-0.83689999999999998</v>
      </c>
      <c r="G720" s="172">
        <v>-0.2782</v>
      </c>
      <c r="H720" s="172">
        <v>-1.36</v>
      </c>
      <c r="I720" s="172">
        <v>2.2246999999999999</v>
      </c>
      <c r="J720" s="172">
        <v>4.3022</v>
      </c>
      <c r="K720" s="172">
        <v>13.6812</v>
      </c>
      <c r="L720" s="172">
        <v>-13.1587</v>
      </c>
      <c r="M720" s="172">
        <v>-4.8830999999999998</v>
      </c>
      <c r="N720" s="172">
        <v>-7.0879000000000003</v>
      </c>
      <c r="O720" s="172">
        <v>-2.6978</v>
      </c>
      <c r="P720" s="172">
        <v>3.34</v>
      </c>
      <c r="Q720" s="172">
        <v>10.854900000000001</v>
      </c>
      <c r="R720" s="172">
        <v>-5.6454000000000004</v>
      </c>
    </row>
    <row r="721" spans="1:18" x14ac:dyDescent="0.3">
      <c r="A721" s="168" t="s">
        <v>918</v>
      </c>
      <c r="B721" s="168" t="s">
        <v>949</v>
      </c>
      <c r="C721" s="168">
        <v>133710</v>
      </c>
      <c r="D721" s="171">
        <v>44026</v>
      </c>
      <c r="E721" s="172">
        <v>15.027100000000001</v>
      </c>
      <c r="F721" s="172">
        <v>-0.61509999999999998</v>
      </c>
      <c r="G721" s="172">
        <v>-1.2427999999999999</v>
      </c>
      <c r="H721" s="172">
        <v>-1.9196</v>
      </c>
      <c r="I721" s="172">
        <v>1.9630000000000001</v>
      </c>
      <c r="J721" s="172">
        <v>5.0118999999999998</v>
      </c>
      <c r="K721" s="172">
        <v>13.4497</v>
      </c>
      <c r="L721" s="172">
        <v>-14.0601</v>
      </c>
      <c r="M721" s="172">
        <v>-5.9119000000000002</v>
      </c>
      <c r="N721" s="172">
        <v>-3.0522</v>
      </c>
      <c r="O721" s="172">
        <v>2.1175999999999999</v>
      </c>
      <c r="P721" s="172">
        <v>8.1021999999999998</v>
      </c>
      <c r="Q721" s="172">
        <v>7.8544</v>
      </c>
      <c r="R721" s="172">
        <v>-0.57210000000000005</v>
      </c>
    </row>
    <row r="722" spans="1:18" x14ac:dyDescent="0.3">
      <c r="A722" s="168" t="s">
        <v>918</v>
      </c>
      <c r="B722" s="168" t="s">
        <v>950</v>
      </c>
      <c r="C722" s="168">
        <v>133711</v>
      </c>
      <c r="D722" s="171">
        <v>44026</v>
      </c>
      <c r="E722" s="172">
        <v>14.021599999999999</v>
      </c>
      <c r="F722" s="172">
        <v>-0.61880000000000002</v>
      </c>
      <c r="G722" s="172">
        <v>-1.2591000000000001</v>
      </c>
      <c r="H722" s="172">
        <v>-1.9481999999999999</v>
      </c>
      <c r="I722" s="172">
        <v>1.9004000000000001</v>
      </c>
      <c r="J722" s="172">
        <v>4.8524000000000003</v>
      </c>
      <c r="K722" s="172">
        <v>12.9308</v>
      </c>
      <c r="L722" s="172">
        <v>-14.8581</v>
      </c>
      <c r="M722" s="172">
        <v>-7.0659999999999998</v>
      </c>
      <c r="N722" s="172">
        <v>-4.5045000000000002</v>
      </c>
      <c r="O722" s="172">
        <v>0.55740000000000001</v>
      </c>
      <c r="P722" s="172">
        <v>6.6418999999999997</v>
      </c>
      <c r="Q722" s="172">
        <v>6.4764999999999997</v>
      </c>
      <c r="R722" s="172">
        <v>-1.8932</v>
      </c>
    </row>
    <row r="723" spans="1:18" x14ac:dyDescent="0.3">
      <c r="A723" s="168" t="s">
        <v>918</v>
      </c>
      <c r="B723" s="168" t="s">
        <v>951</v>
      </c>
      <c r="C723" s="168">
        <v>147840</v>
      </c>
      <c r="D723" s="171">
        <v>44026</v>
      </c>
      <c r="E723" s="172">
        <v>9.1608000000000001</v>
      </c>
      <c r="F723" s="172">
        <v>-0.93969999999999998</v>
      </c>
      <c r="G723" s="172">
        <v>-0.80989999999999995</v>
      </c>
      <c r="H723" s="172">
        <v>-1.3727</v>
      </c>
      <c r="I723" s="172">
        <v>1.3228</v>
      </c>
      <c r="J723" s="172">
        <v>5.3776999999999999</v>
      </c>
      <c r="K723" s="172">
        <v>15.693</v>
      </c>
      <c r="L723" s="172">
        <v>-9.0044000000000004</v>
      </c>
      <c r="M723" s="172"/>
      <c r="N723" s="172"/>
      <c r="O723" s="172"/>
      <c r="P723" s="172"/>
      <c r="Q723" s="172">
        <v>-8.3919999999999995</v>
      </c>
      <c r="R723" s="172"/>
    </row>
    <row r="724" spans="1:18" x14ac:dyDescent="0.3">
      <c r="A724" s="168" t="s">
        <v>918</v>
      </c>
      <c r="B724" s="168" t="s">
        <v>952</v>
      </c>
      <c r="C724" s="168">
        <v>147843</v>
      </c>
      <c r="D724" s="171">
        <v>44026</v>
      </c>
      <c r="E724" s="172">
        <v>9.0754000000000001</v>
      </c>
      <c r="F724" s="172">
        <v>-0.94410000000000005</v>
      </c>
      <c r="G724" s="172">
        <v>-0.83160000000000001</v>
      </c>
      <c r="H724" s="172">
        <v>-1.4078999999999999</v>
      </c>
      <c r="I724" s="172">
        <v>1.2495000000000001</v>
      </c>
      <c r="J724" s="172">
        <v>5.2024999999999997</v>
      </c>
      <c r="K724" s="172">
        <v>15.143700000000001</v>
      </c>
      <c r="L724" s="172">
        <v>-9.7756000000000007</v>
      </c>
      <c r="M724" s="172"/>
      <c r="N724" s="172"/>
      <c r="O724" s="172"/>
      <c r="P724" s="172"/>
      <c r="Q724" s="172">
        <v>-9.2460000000000004</v>
      </c>
      <c r="R724" s="172"/>
    </row>
    <row r="725" spans="1:18" x14ac:dyDescent="0.3">
      <c r="A725" s="168" t="s">
        <v>918</v>
      </c>
      <c r="B725" s="168" t="s">
        <v>953</v>
      </c>
      <c r="C725" s="168">
        <v>118834</v>
      </c>
      <c r="D725" s="171">
        <v>44026</v>
      </c>
      <c r="E725" s="172">
        <v>56.838000000000001</v>
      </c>
      <c r="F725" s="172">
        <v>-1.54</v>
      </c>
      <c r="G725" s="172">
        <v>-1.4085000000000001</v>
      </c>
      <c r="H725" s="172">
        <v>-2.0861999999999998</v>
      </c>
      <c r="I725" s="172">
        <v>2.7848999999999999</v>
      </c>
      <c r="J725" s="172">
        <v>7.3712</v>
      </c>
      <c r="K725" s="172">
        <v>19.349900000000002</v>
      </c>
      <c r="L725" s="172">
        <v>-9.9525000000000006</v>
      </c>
      <c r="M725" s="172">
        <v>2.3351999999999999</v>
      </c>
      <c r="N725" s="172">
        <v>1.3589</v>
      </c>
      <c r="O725" s="172">
        <v>4.9737999999999998</v>
      </c>
      <c r="P725" s="172">
        <v>12.4016</v>
      </c>
      <c r="Q725" s="172">
        <v>20.407699999999998</v>
      </c>
      <c r="R725" s="172">
        <v>5.9044999999999996</v>
      </c>
    </row>
    <row r="726" spans="1:18" x14ac:dyDescent="0.3">
      <c r="A726" s="168" t="s">
        <v>918</v>
      </c>
      <c r="B726" s="168" t="s">
        <v>954</v>
      </c>
      <c r="C726" s="168">
        <v>112932</v>
      </c>
      <c r="D726" s="171">
        <v>44026</v>
      </c>
      <c r="E726" s="172">
        <v>53.045999999999999</v>
      </c>
      <c r="F726" s="172">
        <v>-1.5424</v>
      </c>
      <c r="G726" s="172">
        <v>-1.4198</v>
      </c>
      <c r="H726" s="172">
        <v>-2.1038999999999999</v>
      </c>
      <c r="I726" s="172">
        <v>2.7446000000000002</v>
      </c>
      <c r="J726" s="172">
        <v>7.2633000000000001</v>
      </c>
      <c r="K726" s="172">
        <v>19.003900000000002</v>
      </c>
      <c r="L726" s="172">
        <v>-10.371</v>
      </c>
      <c r="M726" s="172">
        <v>1.5818000000000001</v>
      </c>
      <c r="N726" s="172">
        <v>0.34810000000000002</v>
      </c>
      <c r="O726" s="172">
        <v>4.0608000000000004</v>
      </c>
      <c r="P726" s="172">
        <v>11.443099999999999</v>
      </c>
      <c r="Q726" s="172">
        <v>18.115500000000001</v>
      </c>
      <c r="R726" s="172">
        <v>4.8776999999999999</v>
      </c>
    </row>
    <row r="727" spans="1:18" x14ac:dyDescent="0.3">
      <c r="A727" s="168" t="s">
        <v>918</v>
      </c>
      <c r="B727" s="168" t="s">
        <v>955</v>
      </c>
      <c r="C727" s="168">
        <v>147704</v>
      </c>
      <c r="D727" s="171">
        <v>44026</v>
      </c>
      <c r="E727" s="172">
        <v>9.3701000000000008</v>
      </c>
      <c r="F727" s="172">
        <v>-1.1133999999999999</v>
      </c>
      <c r="G727" s="172">
        <v>-0.85909999999999997</v>
      </c>
      <c r="H727" s="172">
        <v>-1.6324000000000001</v>
      </c>
      <c r="I727" s="172">
        <v>1.1879</v>
      </c>
      <c r="J727" s="172">
        <v>5.0529999999999999</v>
      </c>
      <c r="K727" s="172">
        <v>14.5419</v>
      </c>
      <c r="L727" s="172">
        <v>-14.782400000000001</v>
      </c>
      <c r="M727" s="172"/>
      <c r="N727" s="172"/>
      <c r="O727" s="172"/>
      <c r="P727" s="172"/>
      <c r="Q727" s="172">
        <v>-6.2990000000000004</v>
      </c>
      <c r="R727" s="172"/>
    </row>
    <row r="728" spans="1:18" x14ac:dyDescent="0.3">
      <c r="A728" s="168" t="s">
        <v>918</v>
      </c>
      <c r="B728" s="168" t="s">
        <v>956</v>
      </c>
      <c r="C728" s="168">
        <v>147701</v>
      </c>
      <c r="D728" s="171">
        <v>44026</v>
      </c>
      <c r="E728" s="172">
        <v>9.2492999999999999</v>
      </c>
      <c r="F728" s="172">
        <v>-1.1172</v>
      </c>
      <c r="G728" s="172">
        <v>-0.87880000000000003</v>
      </c>
      <c r="H728" s="172">
        <v>-1.667</v>
      </c>
      <c r="I728" s="172">
        <v>1.1173</v>
      </c>
      <c r="J728" s="172">
        <v>4.8840000000000003</v>
      </c>
      <c r="K728" s="172">
        <v>14.0228</v>
      </c>
      <c r="L728" s="172">
        <v>-15.5284</v>
      </c>
      <c r="M728" s="172"/>
      <c r="N728" s="172"/>
      <c r="O728" s="172"/>
      <c r="P728" s="172"/>
      <c r="Q728" s="172">
        <v>-7.5069999999999997</v>
      </c>
      <c r="R728" s="172"/>
    </row>
    <row r="729" spans="1:18" x14ac:dyDescent="0.3">
      <c r="A729" s="168" t="s">
        <v>918</v>
      </c>
      <c r="B729" s="168" t="s">
        <v>957</v>
      </c>
      <c r="C729" s="168">
        <v>100380</v>
      </c>
      <c r="D729" s="171">
        <v>44026</v>
      </c>
      <c r="E729" s="172">
        <v>461.3399</v>
      </c>
      <c r="F729" s="172">
        <v>-1.1974</v>
      </c>
      <c r="G729" s="172">
        <v>-1.1913</v>
      </c>
      <c r="H729" s="172">
        <v>-1.6763999999999999</v>
      </c>
      <c r="I729" s="172">
        <v>3.0362</v>
      </c>
      <c r="J729" s="172">
        <v>6.5934999999999997</v>
      </c>
      <c r="K729" s="172">
        <v>15.8371</v>
      </c>
      <c r="L729" s="172">
        <v>-16.997199999999999</v>
      </c>
      <c r="M729" s="172">
        <v>-8.4289000000000005</v>
      </c>
      <c r="N729" s="172">
        <v>-12.400700000000001</v>
      </c>
      <c r="O729" s="172">
        <v>-5.3198999999999996</v>
      </c>
      <c r="P729" s="172">
        <v>0.48270000000000002</v>
      </c>
      <c r="Q729" s="172">
        <v>16.719200000000001</v>
      </c>
      <c r="R729" s="172">
        <v>-4.7644000000000002</v>
      </c>
    </row>
    <row r="730" spans="1:18" x14ac:dyDescent="0.3">
      <c r="A730" s="168" t="s">
        <v>918</v>
      </c>
      <c r="B730" s="168" t="s">
        <v>958</v>
      </c>
      <c r="C730" s="168">
        <v>118678</v>
      </c>
      <c r="D730" s="171">
        <v>44026</v>
      </c>
      <c r="E730" s="172">
        <v>483.464</v>
      </c>
      <c r="F730" s="172">
        <v>-1.1962999999999999</v>
      </c>
      <c r="G730" s="172">
        <v>-1.1869000000000001</v>
      </c>
      <c r="H730" s="172">
        <v>-1.6680999999999999</v>
      </c>
      <c r="I730" s="172">
        <v>3.0539999999999998</v>
      </c>
      <c r="J730" s="172">
        <v>6.6360000000000001</v>
      </c>
      <c r="K730" s="172">
        <v>15.9693</v>
      </c>
      <c r="L730" s="172">
        <v>-16.779499999999999</v>
      </c>
      <c r="M730" s="172">
        <v>-8.0633999999999997</v>
      </c>
      <c r="N730" s="172">
        <v>-11.927899999999999</v>
      </c>
      <c r="O730" s="172">
        <v>-4.7511000000000001</v>
      </c>
      <c r="P730" s="172">
        <v>1.1152</v>
      </c>
      <c r="Q730" s="172">
        <v>7.9295</v>
      </c>
      <c r="R730" s="172">
        <v>-4.2441000000000004</v>
      </c>
    </row>
    <row r="731" spans="1:18" x14ac:dyDescent="0.3">
      <c r="A731" s="168" t="s">
        <v>918</v>
      </c>
      <c r="B731" s="168" t="s">
        <v>959</v>
      </c>
      <c r="C731" s="168">
        <v>111381</v>
      </c>
      <c r="D731" s="171">
        <v>44026</v>
      </c>
      <c r="E731" s="172">
        <v>98.26</v>
      </c>
      <c r="F731" s="172">
        <v>-0.91759999999999997</v>
      </c>
      <c r="G731" s="172">
        <v>-0.87760000000000005</v>
      </c>
      <c r="H731" s="172">
        <v>-1.3949</v>
      </c>
      <c r="I731" s="172">
        <v>2.1520000000000001</v>
      </c>
      <c r="J731" s="172">
        <v>5.2598000000000003</v>
      </c>
      <c r="K731" s="172">
        <v>15.3422</v>
      </c>
      <c r="L731" s="172">
        <v>-10.6646</v>
      </c>
      <c r="M731" s="172">
        <v>-2.2968999999999999</v>
      </c>
      <c r="N731" s="172">
        <v>-2.7995000000000001</v>
      </c>
      <c r="O731" s="172">
        <v>1.0200000000000001E-2</v>
      </c>
      <c r="P731" s="172">
        <v>6.8667999999999996</v>
      </c>
      <c r="Q731" s="172">
        <v>21.615200000000002</v>
      </c>
      <c r="R731" s="172">
        <v>-3.2033999999999998</v>
      </c>
    </row>
    <row r="732" spans="1:18" x14ac:dyDescent="0.3">
      <c r="A732" s="168" t="s">
        <v>918</v>
      </c>
      <c r="B732" s="168" t="s">
        <v>960</v>
      </c>
      <c r="C732" s="168">
        <v>119441</v>
      </c>
      <c r="D732" s="171">
        <v>44026</v>
      </c>
      <c r="E732" s="172">
        <v>105.58</v>
      </c>
      <c r="F732" s="172">
        <v>-0.91969999999999996</v>
      </c>
      <c r="G732" s="172">
        <v>-0.86380000000000001</v>
      </c>
      <c r="H732" s="172">
        <v>-1.3732</v>
      </c>
      <c r="I732" s="172">
        <v>2.1873999999999998</v>
      </c>
      <c r="J732" s="172">
        <v>5.3693</v>
      </c>
      <c r="K732" s="172">
        <v>15.678800000000001</v>
      </c>
      <c r="L732" s="172">
        <v>-10.16</v>
      </c>
      <c r="M732" s="172">
        <v>-1.4743999999999999</v>
      </c>
      <c r="N732" s="172">
        <v>-1.6946000000000001</v>
      </c>
      <c r="O732" s="172">
        <v>1.1620999999999999</v>
      </c>
      <c r="P732" s="172">
        <v>8.0258000000000003</v>
      </c>
      <c r="Q732" s="172">
        <v>16.1235</v>
      </c>
      <c r="R732" s="172">
        <v>-2.1128999999999998</v>
      </c>
    </row>
    <row r="733" spans="1:18" x14ac:dyDescent="0.3">
      <c r="A733" s="168" t="s">
        <v>918</v>
      </c>
      <c r="B733" s="168" t="s">
        <v>961</v>
      </c>
      <c r="C733" s="168">
        <v>104513</v>
      </c>
      <c r="D733" s="171">
        <v>44026</v>
      </c>
      <c r="E733" s="172">
        <v>39.485999999999997</v>
      </c>
      <c r="F733" s="172">
        <v>-0.58109999999999995</v>
      </c>
      <c r="G733" s="172">
        <v>5.8999999999999997E-2</v>
      </c>
      <c r="H733" s="172">
        <v>1.5678000000000001</v>
      </c>
      <c r="I733" s="172">
        <v>3.6446000000000001</v>
      </c>
      <c r="J733" s="172">
        <v>5.8856000000000002</v>
      </c>
      <c r="K733" s="172">
        <v>15.7873</v>
      </c>
      <c r="L733" s="172">
        <v>3.4876</v>
      </c>
      <c r="M733" s="172">
        <v>11.3558</v>
      </c>
      <c r="N733" s="172">
        <v>8.4318000000000008</v>
      </c>
      <c r="O733" s="172">
        <v>2.5796000000000001</v>
      </c>
      <c r="P733" s="172">
        <v>9.0031999999999996</v>
      </c>
      <c r="Q733" s="172">
        <v>10.6257</v>
      </c>
      <c r="R733" s="172">
        <v>3.8561999999999999</v>
      </c>
    </row>
    <row r="734" spans="1:18" x14ac:dyDescent="0.3">
      <c r="A734" s="168" t="s">
        <v>918</v>
      </c>
      <c r="B734" s="168" t="s">
        <v>962</v>
      </c>
      <c r="C734" s="168">
        <v>120826</v>
      </c>
      <c r="D734" s="171">
        <v>44026</v>
      </c>
      <c r="E734" s="172">
        <v>40.234900000000003</v>
      </c>
      <c r="F734" s="172">
        <v>-0.58089999999999997</v>
      </c>
      <c r="G734" s="172">
        <v>6.0199999999999997E-2</v>
      </c>
      <c r="H734" s="172">
        <v>1.5705</v>
      </c>
      <c r="I734" s="172">
        <v>3.6488</v>
      </c>
      <c r="J734" s="172">
        <v>5.8986000000000001</v>
      </c>
      <c r="K734" s="172">
        <v>15.795199999999999</v>
      </c>
      <c r="L734" s="172">
        <v>3.5232000000000001</v>
      </c>
      <c r="M734" s="172">
        <v>11.423500000000001</v>
      </c>
      <c r="N734" s="172">
        <v>8.5280000000000005</v>
      </c>
      <c r="O734" s="172">
        <v>2.8919999999999999</v>
      </c>
      <c r="P734" s="172">
        <v>9.1846999999999994</v>
      </c>
      <c r="Q734" s="172">
        <v>14.501200000000001</v>
      </c>
      <c r="R734" s="172">
        <v>4.1950000000000003</v>
      </c>
    </row>
    <row r="735" spans="1:18" x14ac:dyDescent="0.3">
      <c r="A735" s="168" t="s">
        <v>918</v>
      </c>
      <c r="B735" s="168" t="s">
        <v>963</v>
      </c>
      <c r="C735" s="168">
        <v>119720</v>
      </c>
      <c r="D735" s="171">
        <v>44026</v>
      </c>
      <c r="E735" s="172">
        <v>131.631671008909</v>
      </c>
      <c r="F735" s="172">
        <v>-1.0576000000000001</v>
      </c>
      <c r="G735" s="172">
        <v>-0.93100000000000005</v>
      </c>
      <c r="H735" s="172">
        <v>-2.444</v>
      </c>
      <c r="I735" s="172">
        <v>1.7229000000000001</v>
      </c>
      <c r="J735" s="172">
        <v>4.5503</v>
      </c>
      <c r="K735" s="172">
        <v>16.0382</v>
      </c>
      <c r="L735" s="172">
        <v>-14.228999999999999</v>
      </c>
      <c r="M735" s="172">
        <v>-6.0598000000000001</v>
      </c>
      <c r="N735" s="172">
        <v>-8.3458000000000006</v>
      </c>
      <c r="O735" s="172">
        <v>0.74419999999999997</v>
      </c>
      <c r="P735" s="172">
        <v>5.0575999999999999</v>
      </c>
      <c r="Q735" s="172">
        <v>11.9915</v>
      </c>
      <c r="R735" s="172">
        <v>-1.0142</v>
      </c>
    </row>
    <row r="736" spans="1:18" x14ac:dyDescent="0.3">
      <c r="A736" s="168" t="s">
        <v>918</v>
      </c>
      <c r="B736" s="168" t="s">
        <v>964</v>
      </c>
      <c r="C736" s="168">
        <v>101530</v>
      </c>
      <c r="D736" s="171">
        <v>44026</v>
      </c>
      <c r="E736" s="172">
        <v>299.87964504343699</v>
      </c>
      <c r="F736" s="172">
        <v>-1.0595000000000001</v>
      </c>
      <c r="G736" s="172">
        <v>-0.93879999999999997</v>
      </c>
      <c r="H736" s="172">
        <v>-2.4563999999999999</v>
      </c>
      <c r="I736" s="172">
        <v>1.698</v>
      </c>
      <c r="J736" s="172">
        <v>4.4861000000000004</v>
      </c>
      <c r="K736" s="172">
        <v>15.8231</v>
      </c>
      <c r="L736" s="172">
        <v>-14.5303</v>
      </c>
      <c r="M736" s="172">
        <v>-6.5574000000000003</v>
      </c>
      <c r="N736" s="172">
        <v>-8.9834999999999994</v>
      </c>
      <c r="O736" s="172">
        <v>2.9600000000000001E-2</v>
      </c>
      <c r="P736" s="172">
        <v>4.4009</v>
      </c>
      <c r="Q736" s="172">
        <v>13.218999999999999</v>
      </c>
      <c r="R736" s="172">
        <v>-1.6754</v>
      </c>
    </row>
    <row r="737" spans="1:18" x14ac:dyDescent="0.3">
      <c r="A737" s="168" t="s">
        <v>918</v>
      </c>
      <c r="B737" s="168" t="s">
        <v>965</v>
      </c>
      <c r="C737" s="168">
        <v>105001</v>
      </c>
      <c r="D737" s="171">
        <v>44026</v>
      </c>
      <c r="E737" s="172">
        <v>30.944299999999998</v>
      </c>
      <c r="F737" s="172">
        <v>-1.1232</v>
      </c>
      <c r="G737" s="172">
        <v>-0.87519999999999998</v>
      </c>
      <c r="H737" s="172">
        <v>-1.1970000000000001</v>
      </c>
      <c r="I737" s="172">
        <v>2.2496</v>
      </c>
      <c r="J737" s="172">
        <v>5.5471000000000004</v>
      </c>
      <c r="K737" s="172">
        <v>14.288500000000001</v>
      </c>
      <c r="L737" s="172">
        <v>-17.270700000000001</v>
      </c>
      <c r="M737" s="172">
        <v>-10.990600000000001</v>
      </c>
      <c r="N737" s="172">
        <v>-9.6732999999999993</v>
      </c>
      <c r="O737" s="172">
        <v>0.92620000000000002</v>
      </c>
      <c r="P737" s="172">
        <v>5.7930999999999999</v>
      </c>
      <c r="Q737" s="172">
        <v>8.8048000000000002</v>
      </c>
      <c r="R737" s="172">
        <v>-3.1930000000000001</v>
      </c>
    </row>
    <row r="738" spans="1:18" x14ac:dyDescent="0.3">
      <c r="A738" s="168" t="s">
        <v>918</v>
      </c>
      <c r="B738" s="168" t="s">
        <v>966</v>
      </c>
      <c r="C738" s="168">
        <v>119566</v>
      </c>
      <c r="D738" s="171">
        <v>44026</v>
      </c>
      <c r="E738" s="172">
        <v>32.842300000000002</v>
      </c>
      <c r="F738" s="172">
        <v>-1.1194</v>
      </c>
      <c r="G738" s="172">
        <v>-0.86029999999999995</v>
      </c>
      <c r="H738" s="172">
        <v>-1.1712</v>
      </c>
      <c r="I738" s="172">
        <v>2.3035000000000001</v>
      </c>
      <c r="J738" s="172">
        <v>5.6772999999999998</v>
      </c>
      <c r="K738" s="172">
        <v>14.7081</v>
      </c>
      <c r="L738" s="172">
        <v>-16.6982</v>
      </c>
      <c r="M738" s="172">
        <v>-10.125999999999999</v>
      </c>
      <c r="N738" s="172">
        <v>-8.5831999999999997</v>
      </c>
      <c r="O738" s="172">
        <v>2.1114999999999999</v>
      </c>
      <c r="P738" s="172">
        <v>6.7045000000000003</v>
      </c>
      <c r="Q738" s="172">
        <v>10.6296</v>
      </c>
      <c r="R738" s="172">
        <v>-2.1577999999999999</v>
      </c>
    </row>
    <row r="739" spans="1:18" x14ac:dyDescent="0.3">
      <c r="A739" s="168" t="s">
        <v>918</v>
      </c>
      <c r="B739" s="168" t="s">
        <v>967</v>
      </c>
      <c r="C739" s="168">
        <v>101824</v>
      </c>
      <c r="D739" s="171">
        <v>44026</v>
      </c>
      <c r="E739" s="172">
        <v>196.2063</v>
      </c>
      <c r="F739" s="172">
        <v>-1.0765</v>
      </c>
      <c r="G739" s="172">
        <v>-1.2815000000000001</v>
      </c>
      <c r="H739" s="172">
        <v>-1.5649999999999999</v>
      </c>
      <c r="I739" s="172">
        <v>2.6471</v>
      </c>
      <c r="J739" s="172">
        <v>6.0777999999999999</v>
      </c>
      <c r="K739" s="172">
        <v>17.979199999999999</v>
      </c>
      <c r="L739" s="172">
        <v>-12.157500000000001</v>
      </c>
      <c r="M739" s="172">
        <v>-4.2119999999999997</v>
      </c>
      <c r="N739" s="172">
        <v>-5.4039999999999999</v>
      </c>
      <c r="O739" s="172">
        <v>1.5935999999999999</v>
      </c>
      <c r="P739" s="172">
        <v>5.1573000000000002</v>
      </c>
      <c r="Q739" s="172">
        <v>11.4755</v>
      </c>
      <c r="R739" s="172">
        <v>1.9902</v>
      </c>
    </row>
    <row r="740" spans="1:18" x14ac:dyDescent="0.3">
      <c r="A740" s="168" t="s">
        <v>918</v>
      </c>
      <c r="B740" s="168" t="s">
        <v>968</v>
      </c>
      <c r="C740" s="168">
        <v>119202</v>
      </c>
      <c r="D740" s="171">
        <v>44026</v>
      </c>
      <c r="E740" s="172">
        <v>214.79239999999999</v>
      </c>
      <c r="F740" s="172">
        <v>-1.0730999999999999</v>
      </c>
      <c r="G740" s="172">
        <v>-1.2695000000000001</v>
      </c>
      <c r="H740" s="172">
        <v>-1.5446</v>
      </c>
      <c r="I740" s="172">
        <v>2.6888999999999998</v>
      </c>
      <c r="J740" s="172">
        <v>6.1786000000000003</v>
      </c>
      <c r="K740" s="172">
        <v>18.296099999999999</v>
      </c>
      <c r="L740" s="172">
        <v>-11.6808</v>
      </c>
      <c r="M740" s="172">
        <v>-3.444</v>
      </c>
      <c r="N740" s="172">
        <v>-4.2641</v>
      </c>
      <c r="O740" s="172">
        <v>2.9723000000000002</v>
      </c>
      <c r="P740" s="172">
        <v>6.6623000000000001</v>
      </c>
      <c r="Q740" s="172">
        <v>12.4377</v>
      </c>
      <c r="R740" s="172">
        <v>3.3228</v>
      </c>
    </row>
    <row r="741" spans="1:18" x14ac:dyDescent="0.3">
      <c r="A741" s="168" t="s">
        <v>918</v>
      </c>
      <c r="B741" s="168" t="s">
        <v>969</v>
      </c>
      <c r="C741" s="168">
        <v>147750</v>
      </c>
      <c r="D741" s="171">
        <v>44026</v>
      </c>
      <c r="E741" s="172">
        <v>9.56</v>
      </c>
      <c r="F741" s="172">
        <v>-1.0351999999999999</v>
      </c>
      <c r="G741" s="172">
        <v>-1.2397</v>
      </c>
      <c r="H741" s="172">
        <v>-1.1375</v>
      </c>
      <c r="I741" s="172">
        <v>3.4632000000000001</v>
      </c>
      <c r="J741" s="172">
        <v>6.2222</v>
      </c>
      <c r="K741" s="172">
        <v>18.9055</v>
      </c>
      <c r="L741" s="172">
        <v>-6.7317</v>
      </c>
      <c r="M741" s="172"/>
      <c r="N741" s="172"/>
      <c r="O741" s="172"/>
      <c r="P741" s="172"/>
      <c r="Q741" s="172">
        <v>-4.4000000000000004</v>
      </c>
      <c r="R741" s="172"/>
    </row>
    <row r="742" spans="1:18" x14ac:dyDescent="0.3">
      <c r="A742" s="168" t="s">
        <v>918</v>
      </c>
      <c r="B742" s="168" t="s">
        <v>970</v>
      </c>
      <c r="C742" s="168">
        <v>147748</v>
      </c>
      <c r="D742" s="171">
        <v>44026</v>
      </c>
      <c r="E742" s="172">
        <v>9.5</v>
      </c>
      <c r="F742" s="172">
        <v>-1.0417000000000001</v>
      </c>
      <c r="G742" s="172">
        <v>-1.3499000000000001</v>
      </c>
      <c r="H742" s="172">
        <v>-1.1446000000000001</v>
      </c>
      <c r="I742" s="172">
        <v>3.3732000000000002</v>
      </c>
      <c r="J742" s="172">
        <v>6.1452999999999998</v>
      </c>
      <c r="K742" s="172">
        <v>18.601700000000001</v>
      </c>
      <c r="L742" s="172">
        <v>-7.2266000000000004</v>
      </c>
      <c r="M742" s="172"/>
      <c r="N742" s="172"/>
      <c r="O742" s="172"/>
      <c r="P742" s="172"/>
      <c r="Q742" s="172">
        <v>-5</v>
      </c>
      <c r="R742" s="172"/>
    </row>
    <row r="743" spans="1:18" x14ac:dyDescent="0.3">
      <c r="A743" s="168" t="s">
        <v>918</v>
      </c>
      <c r="B743" s="168" t="s">
        <v>971</v>
      </c>
      <c r="C743" s="168">
        <v>120665</v>
      </c>
      <c r="D743" s="171">
        <v>44026</v>
      </c>
      <c r="E743" s="172">
        <v>55.134099999999997</v>
      </c>
      <c r="F743" s="172">
        <v>-1.4237</v>
      </c>
      <c r="G743" s="172">
        <v>-1.21</v>
      </c>
      <c r="H743" s="172">
        <v>-2.3283</v>
      </c>
      <c r="I743" s="172">
        <v>2.1726999999999999</v>
      </c>
      <c r="J743" s="172">
        <v>4.5545</v>
      </c>
      <c r="K743" s="172">
        <v>17.406300000000002</v>
      </c>
      <c r="L743" s="172">
        <v>-16.177700000000002</v>
      </c>
      <c r="M743" s="172">
        <v>-6.8285999999999998</v>
      </c>
      <c r="N743" s="172">
        <v>-12.6494</v>
      </c>
      <c r="O743" s="172">
        <v>-3.4676</v>
      </c>
      <c r="P743" s="172">
        <v>1.7681</v>
      </c>
      <c r="Q743" s="172">
        <v>7.7325999999999997</v>
      </c>
      <c r="R743" s="172">
        <v>-6.2114000000000003</v>
      </c>
    </row>
    <row r="744" spans="1:18" x14ac:dyDescent="0.3">
      <c r="A744" s="168" t="s">
        <v>918</v>
      </c>
      <c r="B744" s="168" t="s">
        <v>972</v>
      </c>
      <c r="C744" s="168">
        <v>100664</v>
      </c>
      <c r="D744" s="171">
        <v>44026</v>
      </c>
      <c r="E744" s="172">
        <v>106.5908</v>
      </c>
      <c r="F744" s="172">
        <v>-1.4249000000000001</v>
      </c>
      <c r="G744" s="172">
        <v>-1.2150000000000001</v>
      </c>
      <c r="H744" s="172">
        <v>-2.3372999999999999</v>
      </c>
      <c r="I744" s="172">
        <v>2.1549999999999998</v>
      </c>
      <c r="J744" s="172">
        <v>4.5133000000000001</v>
      </c>
      <c r="K744" s="172">
        <v>17.2712</v>
      </c>
      <c r="L744" s="172">
        <v>-16.371400000000001</v>
      </c>
      <c r="M744" s="172">
        <v>-7.1456999999999997</v>
      </c>
      <c r="N744" s="172">
        <v>-13.0596</v>
      </c>
      <c r="O744" s="172">
        <v>-3.9738000000000002</v>
      </c>
      <c r="P744" s="172">
        <v>1.2355</v>
      </c>
      <c r="Q744" s="172">
        <v>8.4300999999999995</v>
      </c>
      <c r="R744" s="172">
        <v>-6.6703999999999999</v>
      </c>
    </row>
    <row r="745" spans="1:18" x14ac:dyDescent="0.3">
      <c r="A745" s="173" t="s">
        <v>27</v>
      </c>
      <c r="B745" s="168"/>
      <c r="C745" s="168"/>
      <c r="D745" s="168"/>
      <c r="E745" s="168"/>
      <c r="F745" s="174">
        <v>-1.0963333333333332</v>
      </c>
      <c r="G745" s="174">
        <v>-1.0312092592592594</v>
      </c>
      <c r="H745" s="174">
        <v>-1.489374074074074</v>
      </c>
      <c r="I745" s="174">
        <v>2.3262740740740737</v>
      </c>
      <c r="J745" s="174">
        <v>5.3405000000000014</v>
      </c>
      <c r="K745" s="174">
        <v>15.747651851851852</v>
      </c>
      <c r="L745" s="174">
        <v>-12.59940185185185</v>
      </c>
      <c r="M745" s="174">
        <v>-4.6617624999999991</v>
      </c>
      <c r="N745" s="174">
        <v>-5.8326874999999996</v>
      </c>
      <c r="O745" s="174">
        <v>-5.2677272727272656E-2</v>
      </c>
      <c r="P745" s="174">
        <v>5.4314833333333326</v>
      </c>
      <c r="Q745" s="174">
        <v>9.0868462962962955</v>
      </c>
      <c r="R745" s="174">
        <v>-2.2960909090909083</v>
      </c>
    </row>
    <row r="746" spans="1:18" x14ac:dyDescent="0.3">
      <c r="A746" s="173" t="s">
        <v>409</v>
      </c>
      <c r="B746" s="168"/>
      <c r="C746" s="168"/>
      <c r="D746" s="168"/>
      <c r="E746" s="168"/>
      <c r="F746" s="174">
        <v>-1.07975</v>
      </c>
      <c r="G746" s="174">
        <v>-1.1776</v>
      </c>
      <c r="H746" s="174">
        <v>-1.5583</v>
      </c>
      <c r="I746" s="174">
        <v>2.2278000000000002</v>
      </c>
      <c r="J746" s="174">
        <v>5.2311499999999995</v>
      </c>
      <c r="K746" s="174">
        <v>15.79125</v>
      </c>
      <c r="L746" s="174">
        <v>-12.980449999999999</v>
      </c>
      <c r="M746" s="174">
        <v>-5.44895</v>
      </c>
      <c r="N746" s="174">
        <v>-5.5287500000000005</v>
      </c>
      <c r="O746" s="174">
        <v>0.29350000000000004</v>
      </c>
      <c r="P746" s="174">
        <v>5.1928000000000001</v>
      </c>
      <c r="Q746" s="174">
        <v>10.358700000000001</v>
      </c>
      <c r="R746" s="174">
        <v>-2.5296000000000003</v>
      </c>
    </row>
    <row r="747" spans="1:18" x14ac:dyDescent="0.3">
      <c r="A747" s="117"/>
      <c r="B747" s="117"/>
      <c r="C747" s="117"/>
      <c r="D747" s="117"/>
      <c r="E747" s="117"/>
      <c r="F747" s="117"/>
      <c r="G747" s="117"/>
      <c r="H747" s="117"/>
      <c r="I747" s="117"/>
      <c r="J747" s="117"/>
      <c r="K747" s="117"/>
      <c r="L747" s="117"/>
      <c r="M747" s="117"/>
      <c r="N747" s="117"/>
      <c r="O747" s="117"/>
      <c r="P747" s="117"/>
      <c r="Q747" s="117"/>
      <c r="R747" s="117"/>
    </row>
    <row r="748" spans="1:18" x14ac:dyDescent="0.3">
      <c r="A748" s="170" t="s">
        <v>973</v>
      </c>
      <c r="B748" s="170"/>
      <c r="C748" s="170"/>
      <c r="D748" s="170"/>
      <c r="E748" s="170"/>
      <c r="F748" s="170"/>
      <c r="G748" s="170"/>
      <c r="H748" s="170"/>
      <c r="I748" s="170"/>
      <c r="J748" s="170"/>
      <c r="K748" s="170"/>
      <c r="L748" s="170"/>
      <c r="M748" s="170"/>
      <c r="N748" s="170"/>
      <c r="O748" s="170"/>
      <c r="P748" s="170"/>
      <c r="Q748" s="170"/>
      <c r="R748" s="170"/>
    </row>
    <row r="749" spans="1:18" x14ac:dyDescent="0.3">
      <c r="A749" s="168" t="s">
        <v>974</v>
      </c>
      <c r="B749" s="168" t="s">
        <v>975</v>
      </c>
      <c r="C749" s="168">
        <v>103174</v>
      </c>
      <c r="D749" s="171">
        <v>44026</v>
      </c>
      <c r="E749" s="172">
        <v>201.78</v>
      </c>
      <c r="F749" s="172">
        <v>-1.6091</v>
      </c>
      <c r="G749" s="172">
        <v>-1.1318999999999999</v>
      </c>
      <c r="H749" s="172">
        <v>-1.5370999999999999</v>
      </c>
      <c r="I749" s="172">
        <v>2.3639999999999999</v>
      </c>
      <c r="J749" s="172">
        <v>5.8434999999999997</v>
      </c>
      <c r="K749" s="172">
        <v>15.448</v>
      </c>
      <c r="L749" s="172">
        <v>-14.550700000000001</v>
      </c>
      <c r="M749" s="172">
        <v>-6.9623999999999997</v>
      </c>
      <c r="N749" s="172">
        <v>-9.7545000000000002</v>
      </c>
      <c r="O749" s="172">
        <v>-1.0471999999999999</v>
      </c>
      <c r="P749" s="172">
        <v>3.9552999999999998</v>
      </c>
      <c r="Q749" s="172">
        <v>18.293199999999999</v>
      </c>
      <c r="R749" s="172">
        <v>-3.4256000000000002</v>
      </c>
    </row>
    <row r="750" spans="1:18" x14ac:dyDescent="0.3">
      <c r="A750" s="168" t="s">
        <v>974</v>
      </c>
      <c r="B750" s="168" t="s">
        <v>976</v>
      </c>
      <c r="C750" s="168">
        <v>119528</v>
      </c>
      <c r="D750" s="171">
        <v>44026</v>
      </c>
      <c r="E750" s="172">
        <v>215.59</v>
      </c>
      <c r="F750" s="172">
        <v>-1.6065</v>
      </c>
      <c r="G750" s="172">
        <v>-1.1235999999999999</v>
      </c>
      <c r="H750" s="172">
        <v>-1.5210999999999999</v>
      </c>
      <c r="I750" s="172">
        <v>2.3936999999999999</v>
      </c>
      <c r="J750" s="172">
        <v>5.915</v>
      </c>
      <c r="K750" s="172">
        <v>15.6599</v>
      </c>
      <c r="L750" s="172">
        <v>-14.264699999999999</v>
      </c>
      <c r="M750" s="172">
        <v>-6.5091000000000001</v>
      </c>
      <c r="N750" s="172">
        <v>-9.1754999999999995</v>
      </c>
      <c r="O750" s="172">
        <v>-0.21379999999999999</v>
      </c>
      <c r="P750" s="172">
        <v>4.8954000000000004</v>
      </c>
      <c r="Q750" s="172">
        <v>10.694800000000001</v>
      </c>
      <c r="R750" s="172">
        <v>-2.7309000000000001</v>
      </c>
    </row>
    <row r="751" spans="1:18" x14ac:dyDescent="0.3">
      <c r="A751" s="168" t="s">
        <v>974</v>
      </c>
      <c r="B751" s="168" t="s">
        <v>977</v>
      </c>
      <c r="C751" s="168">
        <v>120465</v>
      </c>
      <c r="D751" s="171">
        <v>44026</v>
      </c>
      <c r="E751" s="172">
        <v>31.9</v>
      </c>
      <c r="F751" s="172">
        <v>-1.33</v>
      </c>
      <c r="G751" s="172">
        <v>-1.452</v>
      </c>
      <c r="H751" s="172">
        <v>-1.9367000000000001</v>
      </c>
      <c r="I751" s="172">
        <v>1.8192999999999999</v>
      </c>
      <c r="J751" s="172">
        <v>4.8651999999999997</v>
      </c>
      <c r="K751" s="172">
        <v>9.9620999999999995</v>
      </c>
      <c r="L751" s="172">
        <v>-9.4521999999999995</v>
      </c>
      <c r="M751" s="172">
        <v>-4.1466000000000003</v>
      </c>
      <c r="N751" s="172">
        <v>1.3664000000000001</v>
      </c>
      <c r="O751" s="172">
        <v>9.7878000000000007</v>
      </c>
      <c r="P751" s="172">
        <v>9.5580999999999996</v>
      </c>
      <c r="Q751" s="172">
        <v>13.626300000000001</v>
      </c>
      <c r="R751" s="172">
        <v>3.1436999999999999</v>
      </c>
    </row>
    <row r="752" spans="1:18" x14ac:dyDescent="0.3">
      <c r="A752" s="168" t="s">
        <v>974</v>
      </c>
      <c r="B752" s="168" t="s">
        <v>978</v>
      </c>
      <c r="C752" s="168">
        <v>112277</v>
      </c>
      <c r="D752" s="171">
        <v>44026</v>
      </c>
      <c r="E752" s="172">
        <v>29.2</v>
      </c>
      <c r="F752" s="172">
        <v>-1.3513999999999999</v>
      </c>
      <c r="G752" s="172">
        <v>-1.4512</v>
      </c>
      <c r="H752" s="172">
        <v>-1.9804999999999999</v>
      </c>
      <c r="I752" s="172">
        <v>1.7776000000000001</v>
      </c>
      <c r="J752" s="172">
        <v>4.7346000000000004</v>
      </c>
      <c r="K752" s="172">
        <v>9.5685000000000002</v>
      </c>
      <c r="L752" s="172">
        <v>-10.0154</v>
      </c>
      <c r="M752" s="172">
        <v>-5.0098000000000003</v>
      </c>
      <c r="N752" s="172">
        <v>0.17150000000000001</v>
      </c>
      <c r="O752" s="172">
        <v>8.3514999999999997</v>
      </c>
      <c r="P752" s="172">
        <v>8.2567000000000004</v>
      </c>
      <c r="Q752" s="172">
        <v>10.7136</v>
      </c>
      <c r="R752" s="172">
        <v>1.8428</v>
      </c>
    </row>
    <row r="753" spans="1:18" x14ac:dyDescent="0.3">
      <c r="A753" s="168" t="s">
        <v>974</v>
      </c>
      <c r="B753" s="168" t="s">
        <v>979</v>
      </c>
      <c r="C753" s="168">
        <v>112943</v>
      </c>
      <c r="D753" s="171">
        <v>44026</v>
      </c>
      <c r="E753" s="172">
        <v>13.83</v>
      </c>
      <c r="F753" s="172">
        <v>-1.3552</v>
      </c>
      <c r="G753" s="172">
        <v>-0.93120000000000003</v>
      </c>
      <c r="H753" s="172">
        <v>-0.86019999999999996</v>
      </c>
      <c r="I753" s="172">
        <v>3.1320000000000001</v>
      </c>
      <c r="J753" s="172">
        <v>5.8959000000000001</v>
      </c>
      <c r="K753" s="172">
        <v>13.9209</v>
      </c>
      <c r="L753" s="172">
        <v>-11.1183</v>
      </c>
      <c r="M753" s="172">
        <v>-4.0914999999999999</v>
      </c>
      <c r="N753" s="172">
        <v>-4.3567999999999998</v>
      </c>
      <c r="O753" s="172">
        <v>0.78269999999999995</v>
      </c>
      <c r="P753" s="172">
        <v>2.859</v>
      </c>
      <c r="Q753" s="172">
        <v>3.2728999999999999</v>
      </c>
      <c r="R753" s="172">
        <v>-0.78390000000000004</v>
      </c>
    </row>
    <row r="754" spans="1:18" x14ac:dyDescent="0.3">
      <c r="A754" s="168" t="s">
        <v>974</v>
      </c>
      <c r="B754" s="168" t="s">
        <v>980</v>
      </c>
      <c r="C754" s="168">
        <v>119367</v>
      </c>
      <c r="D754" s="171">
        <v>44026</v>
      </c>
      <c r="E754" s="172">
        <v>14.57</v>
      </c>
      <c r="F754" s="172">
        <v>-1.3541000000000001</v>
      </c>
      <c r="G754" s="172">
        <v>-0.88439999999999996</v>
      </c>
      <c r="H754" s="172">
        <v>-0.81689999999999996</v>
      </c>
      <c r="I754" s="172">
        <v>3.1139000000000001</v>
      </c>
      <c r="J754" s="172">
        <v>5.8865999999999996</v>
      </c>
      <c r="K754" s="172">
        <v>14.095499999999999</v>
      </c>
      <c r="L754" s="172">
        <v>-10.8323</v>
      </c>
      <c r="M754" s="172">
        <v>-3.6375999999999999</v>
      </c>
      <c r="N754" s="172">
        <v>-3.7012999999999998</v>
      </c>
      <c r="O754" s="172">
        <v>1.5558000000000001</v>
      </c>
      <c r="P754" s="172">
        <v>3.6103000000000001</v>
      </c>
      <c r="Q754" s="172">
        <v>8.2972999999999999</v>
      </c>
      <c r="R754" s="172">
        <v>-0.10249999999999999</v>
      </c>
    </row>
    <row r="755" spans="1:18" x14ac:dyDescent="0.3">
      <c r="A755" s="168" t="s">
        <v>974</v>
      </c>
      <c r="B755" s="168" t="s">
        <v>981</v>
      </c>
      <c r="C755" s="168">
        <v>113544</v>
      </c>
      <c r="D755" s="171">
        <v>44026</v>
      </c>
      <c r="E755" s="172">
        <v>89.25</v>
      </c>
      <c r="F755" s="172">
        <v>-1.4901</v>
      </c>
      <c r="G755" s="172">
        <v>-1.2175</v>
      </c>
      <c r="H755" s="172">
        <v>-1.9231</v>
      </c>
      <c r="I755" s="172">
        <v>2.4214000000000002</v>
      </c>
      <c r="J755" s="172">
        <v>5.4092000000000002</v>
      </c>
      <c r="K755" s="172">
        <v>13.6653</v>
      </c>
      <c r="L755" s="172">
        <v>-10.2654</v>
      </c>
      <c r="M755" s="172">
        <v>-4.3202999999999996</v>
      </c>
      <c r="N755" s="172">
        <v>-0.85540000000000005</v>
      </c>
      <c r="O755" s="172">
        <v>2.9159999999999999</v>
      </c>
      <c r="P755" s="172">
        <v>4.9702999999999999</v>
      </c>
      <c r="Q755" s="172">
        <v>14.842499999999999</v>
      </c>
      <c r="R755" s="172">
        <v>2.5289000000000001</v>
      </c>
    </row>
    <row r="756" spans="1:18" x14ac:dyDescent="0.3">
      <c r="A756" s="168" t="s">
        <v>974</v>
      </c>
      <c r="B756" s="168" t="s">
        <v>982</v>
      </c>
      <c r="C756" s="168">
        <v>119893</v>
      </c>
      <c r="D756" s="171">
        <v>44026</v>
      </c>
      <c r="E756" s="172">
        <v>96.95</v>
      </c>
      <c r="F756" s="172">
        <v>-1.4836</v>
      </c>
      <c r="G756" s="172">
        <v>-1.2024999999999999</v>
      </c>
      <c r="H756" s="172">
        <v>-1.8923000000000001</v>
      </c>
      <c r="I756" s="172">
        <v>2.4733000000000001</v>
      </c>
      <c r="J756" s="172">
        <v>5.5296000000000003</v>
      </c>
      <c r="K756" s="172">
        <v>13.978400000000001</v>
      </c>
      <c r="L756" s="172">
        <v>-9.7888000000000002</v>
      </c>
      <c r="M756" s="172">
        <v>-3.5707</v>
      </c>
      <c r="N756" s="172">
        <v>0.23780000000000001</v>
      </c>
      <c r="O756" s="172">
        <v>4.2215999999999996</v>
      </c>
      <c r="P756" s="172">
        <v>6.2632000000000003</v>
      </c>
      <c r="Q756" s="172">
        <v>12.48</v>
      </c>
      <c r="R756" s="172">
        <v>3.7271000000000001</v>
      </c>
    </row>
    <row r="757" spans="1:18" x14ac:dyDescent="0.3">
      <c r="A757" s="168" t="s">
        <v>974</v>
      </c>
      <c r="B757" s="168" t="s">
        <v>983</v>
      </c>
      <c r="C757" s="168">
        <v>118269</v>
      </c>
      <c r="D757" s="171">
        <v>44026</v>
      </c>
      <c r="E757" s="172">
        <v>27.76</v>
      </c>
      <c r="F757" s="172">
        <v>-1.2802</v>
      </c>
      <c r="G757" s="172">
        <v>-1.0339</v>
      </c>
      <c r="H757" s="172">
        <v>-1.5254000000000001</v>
      </c>
      <c r="I757" s="172">
        <v>2.2467999999999999</v>
      </c>
      <c r="J757" s="172">
        <v>5.3110999999999997</v>
      </c>
      <c r="K757" s="172">
        <v>14.379899999999999</v>
      </c>
      <c r="L757" s="172">
        <v>-6.5949</v>
      </c>
      <c r="M757" s="172">
        <v>2.0964</v>
      </c>
      <c r="N757" s="172">
        <v>4.4001999999999999</v>
      </c>
      <c r="O757" s="172">
        <v>7.7920999999999996</v>
      </c>
      <c r="P757" s="172">
        <v>8.7166999999999994</v>
      </c>
      <c r="Q757" s="172">
        <v>11.745699999999999</v>
      </c>
      <c r="R757" s="172">
        <v>5.0049999999999999</v>
      </c>
    </row>
    <row r="758" spans="1:18" x14ac:dyDescent="0.3">
      <c r="A758" s="168" t="s">
        <v>974</v>
      </c>
      <c r="B758" s="168" t="s">
        <v>984</v>
      </c>
      <c r="C758" s="168">
        <v>113221</v>
      </c>
      <c r="D758" s="171">
        <v>44026</v>
      </c>
      <c r="E758" s="172">
        <v>25.71</v>
      </c>
      <c r="F758" s="172">
        <v>-1.3051999999999999</v>
      </c>
      <c r="G758" s="172">
        <v>-1.0772999999999999</v>
      </c>
      <c r="H758" s="172">
        <v>-1.5697000000000001</v>
      </c>
      <c r="I758" s="172">
        <v>2.1859999999999999</v>
      </c>
      <c r="J758" s="172">
        <v>5.1534000000000004</v>
      </c>
      <c r="K758" s="172">
        <v>13.811400000000001</v>
      </c>
      <c r="L758" s="172">
        <v>-7.2845000000000004</v>
      </c>
      <c r="M758" s="172">
        <v>0.9819</v>
      </c>
      <c r="N758" s="172">
        <v>2.9636</v>
      </c>
      <c r="O758" s="172">
        <v>6.4672000000000001</v>
      </c>
      <c r="P758" s="172">
        <v>7.4298999999999999</v>
      </c>
      <c r="Q758" s="172">
        <v>10.0008</v>
      </c>
      <c r="R758" s="172">
        <v>3.6638999999999999</v>
      </c>
    </row>
    <row r="759" spans="1:18" x14ac:dyDescent="0.3">
      <c r="A759" s="168" t="s">
        <v>974</v>
      </c>
      <c r="B759" s="168" t="s">
        <v>985</v>
      </c>
      <c r="C759" s="168">
        <v>119250</v>
      </c>
      <c r="D759" s="171">
        <v>44026</v>
      </c>
      <c r="E759" s="172">
        <v>198.00399999999999</v>
      </c>
      <c r="F759" s="172">
        <v>-1.3246</v>
      </c>
      <c r="G759" s="172">
        <v>-1.1966000000000001</v>
      </c>
      <c r="H759" s="172">
        <v>-1.9588000000000001</v>
      </c>
      <c r="I759" s="172">
        <v>1.9524999999999999</v>
      </c>
      <c r="J759" s="172">
        <v>5.5773999999999999</v>
      </c>
      <c r="K759" s="172">
        <v>15.3964</v>
      </c>
      <c r="L759" s="172">
        <v>-17.404399999999999</v>
      </c>
      <c r="M759" s="172">
        <v>-8.8161000000000005</v>
      </c>
      <c r="N759" s="172">
        <v>-8.2630999999999997</v>
      </c>
      <c r="O759" s="172">
        <v>-0.1109</v>
      </c>
      <c r="P759" s="172">
        <v>3.8195999999999999</v>
      </c>
      <c r="Q759" s="172">
        <v>7.9603000000000002</v>
      </c>
      <c r="R759" s="172">
        <v>-3.4428999999999998</v>
      </c>
    </row>
    <row r="760" spans="1:18" x14ac:dyDescent="0.3">
      <c r="A760" s="168" t="s">
        <v>974</v>
      </c>
      <c r="B760" s="168" t="s">
        <v>986</v>
      </c>
      <c r="C760" s="168">
        <v>101635</v>
      </c>
      <c r="D760" s="171">
        <v>44026</v>
      </c>
      <c r="E760" s="172">
        <v>188.57499999999999</v>
      </c>
      <c r="F760" s="172">
        <v>-1.3265</v>
      </c>
      <c r="G760" s="172">
        <v>-1.2050000000000001</v>
      </c>
      <c r="H760" s="172">
        <v>-1.9728000000000001</v>
      </c>
      <c r="I760" s="172">
        <v>1.9236</v>
      </c>
      <c r="J760" s="172">
        <v>5.5088999999999997</v>
      </c>
      <c r="K760" s="172">
        <v>15.177199999999999</v>
      </c>
      <c r="L760" s="172">
        <v>-17.735099999999999</v>
      </c>
      <c r="M760" s="172">
        <v>-9.3445999999999998</v>
      </c>
      <c r="N760" s="172">
        <v>-8.9514999999999993</v>
      </c>
      <c r="O760" s="172">
        <v>-0.8175</v>
      </c>
      <c r="P760" s="172">
        <v>3.0969000000000002</v>
      </c>
      <c r="Q760" s="172">
        <v>18.434200000000001</v>
      </c>
      <c r="R760" s="172">
        <v>-4.1294000000000004</v>
      </c>
    </row>
    <row r="761" spans="1:18" x14ac:dyDescent="0.3">
      <c r="A761" s="168" t="s">
        <v>974</v>
      </c>
      <c r="B761" s="168" t="s">
        <v>987</v>
      </c>
      <c r="C761" s="168">
        <v>111940</v>
      </c>
      <c r="D761" s="171">
        <v>44026</v>
      </c>
      <c r="E761" s="172">
        <v>33.78</v>
      </c>
      <c r="F761" s="172">
        <v>-1.3146</v>
      </c>
      <c r="G761" s="172">
        <v>-0.99650000000000005</v>
      </c>
      <c r="H761" s="172">
        <v>-1.1992</v>
      </c>
      <c r="I761" s="172">
        <v>3.0192000000000001</v>
      </c>
      <c r="J761" s="172">
        <v>5.8933999999999997</v>
      </c>
      <c r="K761" s="172">
        <v>15.605700000000001</v>
      </c>
      <c r="L761" s="172">
        <v>-12.0542</v>
      </c>
      <c r="M761" s="172">
        <v>-4.9253999999999998</v>
      </c>
      <c r="N761" s="172">
        <v>-4.7914000000000003</v>
      </c>
      <c r="O761" s="172">
        <v>3.0789</v>
      </c>
      <c r="P761" s="172">
        <v>4.9607999999999999</v>
      </c>
      <c r="Q761" s="172">
        <v>11.5259</v>
      </c>
      <c r="R761" s="172">
        <v>-2.0878000000000001</v>
      </c>
    </row>
    <row r="762" spans="1:18" x14ac:dyDescent="0.3">
      <c r="A762" s="168" t="s">
        <v>974</v>
      </c>
      <c r="B762" s="168" t="s">
        <v>988</v>
      </c>
      <c r="C762" s="168">
        <v>118617</v>
      </c>
      <c r="D762" s="171">
        <v>44026</v>
      </c>
      <c r="E762" s="172">
        <v>35.9</v>
      </c>
      <c r="F762" s="172">
        <v>-1.3193999999999999</v>
      </c>
      <c r="G762" s="172">
        <v>-0.99280000000000002</v>
      </c>
      <c r="H762" s="172">
        <v>-1.1836</v>
      </c>
      <c r="I762" s="172">
        <v>3.0720999999999998</v>
      </c>
      <c r="J762" s="172">
        <v>6.0560999999999998</v>
      </c>
      <c r="K762" s="172">
        <v>16.106100000000001</v>
      </c>
      <c r="L762" s="172">
        <v>-11.3361</v>
      </c>
      <c r="M762" s="172">
        <v>-3.7791000000000001</v>
      </c>
      <c r="N762" s="172">
        <v>-3.3127</v>
      </c>
      <c r="O762" s="172">
        <v>4.2525000000000004</v>
      </c>
      <c r="P762" s="172">
        <v>6.0063000000000004</v>
      </c>
      <c r="Q762" s="172">
        <v>11.0426</v>
      </c>
      <c r="R762" s="172">
        <v>-0.83660000000000001</v>
      </c>
    </row>
    <row r="763" spans="1:18" x14ac:dyDescent="0.3">
      <c r="A763" s="168" t="s">
        <v>974</v>
      </c>
      <c r="B763" s="168" t="s">
        <v>989</v>
      </c>
      <c r="C763" s="168">
        <v>115790</v>
      </c>
      <c r="D763" s="171">
        <v>44026</v>
      </c>
      <c r="E763" s="172">
        <v>21.215699999999998</v>
      </c>
      <c r="F763" s="172">
        <v>-1.6931</v>
      </c>
      <c r="G763" s="172">
        <v>-1.5705</v>
      </c>
      <c r="H763" s="172">
        <v>-1.4356</v>
      </c>
      <c r="I763" s="172">
        <v>2.8889</v>
      </c>
      <c r="J763" s="172">
        <v>5.8863000000000003</v>
      </c>
      <c r="K763" s="172">
        <v>17.072800000000001</v>
      </c>
      <c r="L763" s="172">
        <v>-13.989800000000001</v>
      </c>
      <c r="M763" s="172">
        <v>-6.7552000000000003</v>
      </c>
      <c r="N763" s="172">
        <v>-8.0716000000000001</v>
      </c>
      <c r="O763" s="172">
        <v>-1.0956999999999999</v>
      </c>
      <c r="P763" s="172">
        <v>4.4146999999999998</v>
      </c>
      <c r="Q763" s="172">
        <v>8.9230999999999998</v>
      </c>
      <c r="R763" s="172">
        <v>-2.6492</v>
      </c>
    </row>
    <row r="764" spans="1:18" x14ac:dyDescent="0.3">
      <c r="A764" s="168" t="s">
        <v>974</v>
      </c>
      <c r="B764" s="168" t="s">
        <v>990</v>
      </c>
      <c r="C764" s="168">
        <v>119148</v>
      </c>
      <c r="D764" s="171">
        <v>44026</v>
      </c>
      <c r="E764" s="172">
        <v>23.478400000000001</v>
      </c>
      <c r="F764" s="172">
        <v>-1.6879</v>
      </c>
      <c r="G764" s="172">
        <v>-1.5498000000000001</v>
      </c>
      <c r="H764" s="172">
        <v>-1.3993</v>
      </c>
      <c r="I764" s="172">
        <v>2.9651000000000001</v>
      </c>
      <c r="J764" s="172">
        <v>6.0686</v>
      </c>
      <c r="K764" s="172">
        <v>17.701599999999999</v>
      </c>
      <c r="L764" s="172">
        <v>-13.215199999999999</v>
      </c>
      <c r="M764" s="172">
        <v>-5.6486000000000001</v>
      </c>
      <c r="N764" s="172">
        <v>-6.6219999999999999</v>
      </c>
      <c r="O764" s="172">
        <v>0.33800000000000002</v>
      </c>
      <c r="P764" s="172">
        <v>5.8966000000000003</v>
      </c>
      <c r="Q764" s="172">
        <v>9.5046999999999997</v>
      </c>
      <c r="R764" s="172">
        <v>-1.0388999999999999</v>
      </c>
    </row>
    <row r="765" spans="1:18" x14ac:dyDescent="0.3">
      <c r="A765" s="168" t="s">
        <v>974</v>
      </c>
      <c r="B765" s="168" t="s">
        <v>991</v>
      </c>
      <c r="C765" s="168">
        <v>100471</v>
      </c>
      <c r="D765" s="171">
        <v>44026</v>
      </c>
      <c r="E765" s="172">
        <v>973.69164825523399</v>
      </c>
      <c r="F765" s="172">
        <v>-2.1293000000000002</v>
      </c>
      <c r="G765" s="172">
        <v>-2.1631999999999998</v>
      </c>
      <c r="H765" s="172">
        <v>-2.6951999999999998</v>
      </c>
      <c r="I765" s="172">
        <v>-0.36180000000000001</v>
      </c>
      <c r="J765" s="172">
        <v>1.1511</v>
      </c>
      <c r="K765" s="172">
        <v>11.530900000000001</v>
      </c>
      <c r="L765" s="172">
        <v>-15.4663</v>
      </c>
      <c r="M765" s="172">
        <v>-7.6641000000000004</v>
      </c>
      <c r="N765" s="172">
        <v>-11.2446</v>
      </c>
      <c r="O765" s="172">
        <v>-2.3302</v>
      </c>
      <c r="P765" s="172">
        <v>2.3355000000000001</v>
      </c>
      <c r="Q765" s="172">
        <v>18.755199999999999</v>
      </c>
      <c r="R765" s="172">
        <v>-5.3738999999999999</v>
      </c>
    </row>
    <row r="766" spans="1:18" x14ac:dyDescent="0.3">
      <c r="A766" s="168" t="s">
        <v>974</v>
      </c>
      <c r="B766" s="168" t="s">
        <v>992</v>
      </c>
      <c r="C766" s="168">
        <v>118531</v>
      </c>
      <c r="D766" s="171">
        <v>44026</v>
      </c>
      <c r="E766" s="172">
        <v>432.0163</v>
      </c>
      <c r="F766" s="172">
        <v>-2.1274000000000002</v>
      </c>
      <c r="G766" s="172">
        <v>-2.1551999999999998</v>
      </c>
      <c r="H766" s="172">
        <v>-2.6814</v>
      </c>
      <c r="I766" s="172">
        <v>-0.33410000000000001</v>
      </c>
      <c r="J766" s="172">
        <v>1.2153</v>
      </c>
      <c r="K766" s="172">
        <v>11.736800000000001</v>
      </c>
      <c r="L766" s="172">
        <v>-15.1546</v>
      </c>
      <c r="M766" s="172">
        <v>-7.1349</v>
      </c>
      <c r="N766" s="172">
        <v>-10.567399999999999</v>
      </c>
      <c r="O766" s="172">
        <v>-1.5247999999999999</v>
      </c>
      <c r="P766" s="172">
        <v>3.1993</v>
      </c>
      <c r="Q766" s="172">
        <v>8.2106999999999992</v>
      </c>
      <c r="R766" s="172">
        <v>-4.6243999999999996</v>
      </c>
    </row>
    <row r="767" spans="1:18" x14ac:dyDescent="0.3">
      <c r="A767" s="168" t="s">
        <v>974</v>
      </c>
      <c r="B767" s="168" t="s">
        <v>993</v>
      </c>
      <c r="C767" s="168">
        <v>102000</v>
      </c>
      <c r="D767" s="171">
        <v>44026</v>
      </c>
      <c r="E767" s="172">
        <v>502.20814434505701</v>
      </c>
      <c r="F767" s="172">
        <v>-1.9527000000000001</v>
      </c>
      <c r="G767" s="172">
        <v>-1.8425</v>
      </c>
      <c r="H767" s="172">
        <v>-2.1413000000000002</v>
      </c>
      <c r="I767" s="172">
        <v>1.5248999999999999</v>
      </c>
      <c r="J767" s="172">
        <v>4.0011000000000001</v>
      </c>
      <c r="K767" s="172">
        <v>13.6105</v>
      </c>
      <c r="L767" s="172">
        <v>-19.255099999999999</v>
      </c>
      <c r="M767" s="172">
        <v>-12.4254</v>
      </c>
      <c r="N767" s="172">
        <v>-18.302299999999999</v>
      </c>
      <c r="O767" s="172">
        <v>-1.8894</v>
      </c>
      <c r="P767" s="172">
        <v>3.5215999999999998</v>
      </c>
      <c r="Q767" s="172">
        <v>17.8246</v>
      </c>
      <c r="R767" s="172">
        <v>-3.5739000000000001</v>
      </c>
    </row>
    <row r="768" spans="1:18" x14ac:dyDescent="0.3">
      <c r="A768" s="168" t="s">
        <v>974</v>
      </c>
      <c r="B768" s="168" t="s">
        <v>994</v>
      </c>
      <c r="C768" s="168">
        <v>119018</v>
      </c>
      <c r="D768" s="171">
        <v>44026</v>
      </c>
      <c r="E768" s="172">
        <v>430.01499999999999</v>
      </c>
      <c r="F768" s="172">
        <v>-1.9513</v>
      </c>
      <c r="G768" s="172">
        <v>-1.8361000000000001</v>
      </c>
      <c r="H768" s="172">
        <v>-2.1303000000000001</v>
      </c>
      <c r="I768" s="172">
        <v>1.5471999999999999</v>
      </c>
      <c r="J768" s="172">
        <v>4.0503</v>
      </c>
      <c r="K768" s="172">
        <v>13.7714</v>
      </c>
      <c r="L768" s="172">
        <v>-19.019400000000001</v>
      </c>
      <c r="M768" s="172">
        <v>-12.042199999999999</v>
      </c>
      <c r="N768" s="172">
        <v>-17.837399999999999</v>
      </c>
      <c r="O768" s="172">
        <v>-1.2330000000000001</v>
      </c>
      <c r="P768" s="172">
        <v>4.2294</v>
      </c>
      <c r="Q768" s="172">
        <v>8.8911999999999995</v>
      </c>
      <c r="R768" s="172">
        <v>-2.9828000000000001</v>
      </c>
    </row>
    <row r="769" spans="1:18" x14ac:dyDescent="0.3">
      <c r="A769" s="168" t="s">
        <v>974</v>
      </c>
      <c r="B769" s="168" t="s">
        <v>995</v>
      </c>
      <c r="C769" s="168">
        <v>101594</v>
      </c>
      <c r="D769" s="171">
        <v>44026</v>
      </c>
      <c r="E769" s="172">
        <v>199.88050000000001</v>
      </c>
      <c r="F769" s="172">
        <v>-1.6107</v>
      </c>
      <c r="G769" s="172">
        <v>-1.3933</v>
      </c>
      <c r="H769" s="172">
        <v>-2.0028999999999999</v>
      </c>
      <c r="I769" s="172">
        <v>2.4262000000000001</v>
      </c>
      <c r="J769" s="172">
        <v>6.1066000000000003</v>
      </c>
      <c r="K769" s="172">
        <v>15.413600000000001</v>
      </c>
      <c r="L769" s="172">
        <v>-13.3348</v>
      </c>
      <c r="M769" s="172">
        <v>-5.0461999999999998</v>
      </c>
      <c r="N769" s="172">
        <v>-5.7081</v>
      </c>
      <c r="O769" s="172">
        <v>1.4019999999999999</v>
      </c>
      <c r="P769" s="172">
        <v>5.7172999999999998</v>
      </c>
      <c r="Q769" s="172">
        <v>18.545300000000001</v>
      </c>
      <c r="R769" s="172">
        <v>-1.5669</v>
      </c>
    </row>
    <row r="770" spans="1:18" x14ac:dyDescent="0.3">
      <c r="A770" s="168" t="s">
        <v>974</v>
      </c>
      <c r="B770" s="168" t="s">
        <v>996</v>
      </c>
      <c r="C770" s="168">
        <v>120030</v>
      </c>
      <c r="D770" s="171">
        <v>44026</v>
      </c>
      <c r="E770" s="172">
        <v>211.80029999999999</v>
      </c>
      <c r="F770" s="172">
        <v>-1.6082000000000001</v>
      </c>
      <c r="G770" s="172">
        <v>-1.3833</v>
      </c>
      <c r="H770" s="172">
        <v>-1.9854000000000001</v>
      </c>
      <c r="I770" s="172">
        <v>2.4626000000000001</v>
      </c>
      <c r="J770" s="172">
        <v>6.1928999999999998</v>
      </c>
      <c r="K770" s="172">
        <v>15.6845</v>
      </c>
      <c r="L770" s="172">
        <v>-12.9268</v>
      </c>
      <c r="M770" s="172">
        <v>-4.3731999999999998</v>
      </c>
      <c r="N770" s="172">
        <v>-4.8070000000000004</v>
      </c>
      <c r="O770" s="172">
        <v>2.2299000000000002</v>
      </c>
      <c r="P770" s="172">
        <v>6.5366999999999997</v>
      </c>
      <c r="Q770" s="172">
        <v>9.4557000000000002</v>
      </c>
      <c r="R770" s="172">
        <v>-0.71970000000000001</v>
      </c>
    </row>
    <row r="771" spans="1:18" x14ac:dyDescent="0.3">
      <c r="A771" s="168" t="s">
        <v>974</v>
      </c>
      <c r="B771" s="168" t="s">
        <v>997</v>
      </c>
      <c r="C771" s="168">
        <v>108466</v>
      </c>
      <c r="D771" s="171">
        <v>44026</v>
      </c>
      <c r="E771" s="172">
        <v>38.9</v>
      </c>
      <c r="F771" s="172">
        <v>-1.718</v>
      </c>
      <c r="G771" s="172">
        <v>-1.3442000000000001</v>
      </c>
      <c r="H771" s="172">
        <v>-1.8172999999999999</v>
      </c>
      <c r="I771" s="172">
        <v>2.1802000000000001</v>
      </c>
      <c r="J771" s="172">
        <v>5.0782999999999996</v>
      </c>
      <c r="K771" s="172">
        <v>15.533099999999999</v>
      </c>
      <c r="L771" s="172">
        <v>-13.9381</v>
      </c>
      <c r="M771" s="172">
        <v>-6.9823000000000004</v>
      </c>
      <c r="N771" s="172">
        <v>-7.8417000000000003</v>
      </c>
      <c r="O771" s="172">
        <v>1.5721000000000001</v>
      </c>
      <c r="P771" s="172">
        <v>5.6101000000000001</v>
      </c>
      <c r="Q771" s="172">
        <v>11.8286</v>
      </c>
      <c r="R771" s="172">
        <v>-1.2453000000000001</v>
      </c>
    </row>
    <row r="772" spans="1:18" x14ac:dyDescent="0.3">
      <c r="A772" s="168" t="s">
        <v>974</v>
      </c>
      <c r="B772" s="168" t="s">
        <v>998</v>
      </c>
      <c r="C772" s="168">
        <v>120586</v>
      </c>
      <c r="D772" s="171">
        <v>44026</v>
      </c>
      <c r="E772" s="172">
        <v>41.46</v>
      </c>
      <c r="F772" s="172">
        <v>-1.7070000000000001</v>
      </c>
      <c r="G772" s="172">
        <v>-1.3327</v>
      </c>
      <c r="H772" s="172">
        <v>-1.8001</v>
      </c>
      <c r="I772" s="172">
        <v>2.2189000000000001</v>
      </c>
      <c r="J772" s="172">
        <v>5.1216999999999997</v>
      </c>
      <c r="K772" s="172">
        <v>15.7454</v>
      </c>
      <c r="L772" s="172">
        <v>-13.679</v>
      </c>
      <c r="M772" s="172">
        <v>-6.5373999999999999</v>
      </c>
      <c r="N772" s="172">
        <v>-7.2897999999999996</v>
      </c>
      <c r="O772" s="172">
        <v>2.4001000000000001</v>
      </c>
      <c r="P772" s="172">
        <v>6.5425000000000004</v>
      </c>
      <c r="Q772" s="172">
        <v>11.260999999999999</v>
      </c>
      <c r="R772" s="172">
        <v>-0.53680000000000005</v>
      </c>
    </row>
    <row r="773" spans="1:18" x14ac:dyDescent="0.3">
      <c r="A773" s="168" t="s">
        <v>974</v>
      </c>
      <c r="B773" s="168" t="s">
        <v>999</v>
      </c>
      <c r="C773" s="168">
        <v>117311</v>
      </c>
      <c r="D773" s="171">
        <v>44026</v>
      </c>
      <c r="E773" s="172">
        <v>23.26</v>
      </c>
      <c r="F773" s="172">
        <v>-1.5241</v>
      </c>
      <c r="G773" s="172">
        <v>-1.3571</v>
      </c>
      <c r="H773" s="172">
        <v>-1.9805999999999999</v>
      </c>
      <c r="I773" s="172">
        <v>2.1968000000000001</v>
      </c>
      <c r="J773" s="172">
        <v>5.5354000000000001</v>
      </c>
      <c r="K773" s="172">
        <v>14.243600000000001</v>
      </c>
      <c r="L773" s="172">
        <v>-11.221399999999999</v>
      </c>
      <c r="M773" s="172">
        <v>-4.7502000000000004</v>
      </c>
      <c r="N773" s="172">
        <v>-2.3919000000000001</v>
      </c>
      <c r="O773" s="172">
        <v>-0.46810000000000002</v>
      </c>
      <c r="P773" s="172">
        <v>3.1453000000000002</v>
      </c>
      <c r="Q773" s="172">
        <v>10.885199999999999</v>
      </c>
      <c r="R773" s="172">
        <v>-0.55269999999999997</v>
      </c>
    </row>
    <row r="774" spans="1:18" x14ac:dyDescent="0.3">
      <c r="A774" s="168" t="s">
        <v>974</v>
      </c>
      <c r="B774" s="168" t="s">
        <v>1000</v>
      </c>
      <c r="C774" s="168">
        <v>118344</v>
      </c>
      <c r="D774" s="171">
        <v>44026</v>
      </c>
      <c r="E774" s="172">
        <v>25.24</v>
      </c>
      <c r="F774" s="172">
        <v>-1.5217000000000001</v>
      </c>
      <c r="G774" s="172">
        <v>-1.3291999999999999</v>
      </c>
      <c r="H774" s="172">
        <v>-1.9424999999999999</v>
      </c>
      <c r="I774" s="172">
        <v>2.2690000000000001</v>
      </c>
      <c r="J774" s="172">
        <v>5.6951000000000001</v>
      </c>
      <c r="K774" s="172">
        <v>14.4671</v>
      </c>
      <c r="L774" s="172">
        <v>-10.7812</v>
      </c>
      <c r="M774" s="172">
        <v>-3.9939</v>
      </c>
      <c r="N774" s="172">
        <v>-1.2906</v>
      </c>
      <c r="O774" s="172">
        <v>1.0784</v>
      </c>
      <c r="P774" s="172">
        <v>4.5506000000000002</v>
      </c>
      <c r="Q774" s="172">
        <v>10.1983</v>
      </c>
      <c r="R774" s="172">
        <v>0.84019999999999995</v>
      </c>
    </row>
    <row r="775" spans="1:18" x14ac:dyDescent="0.3">
      <c r="A775" s="168" t="s">
        <v>974</v>
      </c>
      <c r="B775" s="168" t="s">
        <v>1001</v>
      </c>
      <c r="C775" s="168">
        <v>118479</v>
      </c>
      <c r="D775" s="171">
        <v>44026</v>
      </c>
      <c r="E775" s="172">
        <v>33.57</v>
      </c>
      <c r="F775" s="172">
        <v>-1.0026999999999999</v>
      </c>
      <c r="G775" s="172">
        <v>-0.79790000000000005</v>
      </c>
      <c r="H775" s="172">
        <v>-0.73919999999999997</v>
      </c>
      <c r="I775" s="172">
        <v>2.9123000000000001</v>
      </c>
      <c r="J775" s="172">
        <v>5.5328999999999997</v>
      </c>
      <c r="K775" s="172">
        <v>15.958500000000001</v>
      </c>
      <c r="L775" s="172">
        <v>-9.8792000000000009</v>
      </c>
      <c r="M775" s="172">
        <v>-2.3843999999999999</v>
      </c>
      <c r="N775" s="172">
        <v>-2.4695</v>
      </c>
      <c r="O775" s="172">
        <v>2.3570000000000002</v>
      </c>
      <c r="P775" s="172">
        <v>6.1025999999999998</v>
      </c>
      <c r="Q775" s="172">
        <v>9.2736999999999998</v>
      </c>
      <c r="R775" s="172">
        <v>-0.79890000000000005</v>
      </c>
    </row>
    <row r="776" spans="1:18" x14ac:dyDescent="0.3">
      <c r="A776" s="168" t="s">
        <v>974</v>
      </c>
      <c r="B776" s="168" t="s">
        <v>1002</v>
      </c>
      <c r="C776" s="168">
        <v>108799</v>
      </c>
      <c r="D776" s="171">
        <v>44026</v>
      </c>
      <c r="E776" s="172">
        <v>31.04</v>
      </c>
      <c r="F776" s="172">
        <v>-1.0204</v>
      </c>
      <c r="G776" s="172">
        <v>-0.79900000000000004</v>
      </c>
      <c r="H776" s="172">
        <v>-0.79900000000000004</v>
      </c>
      <c r="I776" s="172">
        <v>2.8496000000000001</v>
      </c>
      <c r="J776" s="172">
        <v>5.4348000000000001</v>
      </c>
      <c r="K776" s="172">
        <v>15.648300000000001</v>
      </c>
      <c r="L776" s="172">
        <v>-10.3408</v>
      </c>
      <c r="M776" s="172">
        <v>-3.0909</v>
      </c>
      <c r="N776" s="172">
        <v>-3.3925000000000001</v>
      </c>
      <c r="O776" s="172">
        <v>1.4016999999999999</v>
      </c>
      <c r="P776" s="172">
        <v>4.8032000000000004</v>
      </c>
      <c r="Q776" s="172">
        <v>8.3605</v>
      </c>
      <c r="R776" s="172">
        <v>-1.7450000000000001</v>
      </c>
    </row>
    <row r="777" spans="1:18" x14ac:dyDescent="0.3">
      <c r="A777" s="168" t="s">
        <v>974</v>
      </c>
      <c r="B777" s="168" t="s">
        <v>1003</v>
      </c>
      <c r="C777" s="168">
        <v>116547</v>
      </c>
      <c r="D777" s="171">
        <v>44026</v>
      </c>
      <c r="E777" s="172">
        <v>19.010000000000002</v>
      </c>
      <c r="F777" s="172">
        <v>-1.7571000000000001</v>
      </c>
      <c r="G777" s="172">
        <v>-1.9598</v>
      </c>
      <c r="H777" s="172">
        <v>-2.1112000000000002</v>
      </c>
      <c r="I777" s="172">
        <v>2.7012</v>
      </c>
      <c r="J777" s="172">
        <v>5.4939</v>
      </c>
      <c r="K777" s="172">
        <v>13.9688</v>
      </c>
      <c r="L777" s="172">
        <v>-16.549600000000002</v>
      </c>
      <c r="M777" s="172">
        <v>-9.0866000000000007</v>
      </c>
      <c r="N777" s="172">
        <v>-10.625299999999999</v>
      </c>
      <c r="O777" s="172">
        <v>0.33510000000000001</v>
      </c>
      <c r="P777" s="172">
        <v>4.8749000000000002</v>
      </c>
      <c r="Q777" s="172">
        <v>7.9179000000000004</v>
      </c>
      <c r="R777" s="172">
        <v>-3.7629999999999999</v>
      </c>
    </row>
    <row r="778" spans="1:18" x14ac:dyDescent="0.3">
      <c r="A778" s="168" t="s">
        <v>974</v>
      </c>
      <c r="B778" s="168" t="s">
        <v>1004</v>
      </c>
      <c r="C778" s="168">
        <v>119133</v>
      </c>
      <c r="D778" s="171">
        <v>44026</v>
      </c>
      <c r="E778" s="172">
        <v>21.29</v>
      </c>
      <c r="F778" s="172">
        <v>-1.7536</v>
      </c>
      <c r="G778" s="172">
        <v>-1.8894</v>
      </c>
      <c r="H778" s="172">
        <v>-2.0249000000000001</v>
      </c>
      <c r="I778" s="172">
        <v>2.8006000000000002</v>
      </c>
      <c r="J778" s="172">
        <v>5.71</v>
      </c>
      <c r="K778" s="172">
        <v>14.523899999999999</v>
      </c>
      <c r="L778" s="172">
        <v>-15.883100000000001</v>
      </c>
      <c r="M778" s="172">
        <v>-8.0742999999999991</v>
      </c>
      <c r="N778" s="172">
        <v>-9.3270999999999997</v>
      </c>
      <c r="O778" s="172">
        <v>1.8665</v>
      </c>
      <c r="P778" s="172">
        <v>6.6151999999999997</v>
      </c>
      <c r="Q778" s="172">
        <v>9.5442999999999998</v>
      </c>
      <c r="R778" s="172">
        <v>-2.3283</v>
      </c>
    </row>
    <row r="779" spans="1:18" x14ac:dyDescent="0.3">
      <c r="A779" s="168" t="s">
        <v>974</v>
      </c>
      <c r="B779" s="168" t="s">
        <v>1005</v>
      </c>
      <c r="C779" s="168">
        <v>112098</v>
      </c>
      <c r="D779" s="171">
        <v>44026</v>
      </c>
      <c r="E779" s="172">
        <v>27.25</v>
      </c>
      <c r="F779" s="172">
        <v>-1.0529999999999999</v>
      </c>
      <c r="G779" s="172">
        <v>-0.5837</v>
      </c>
      <c r="H779" s="172">
        <v>-0.873</v>
      </c>
      <c r="I779" s="172">
        <v>2.9466999999999999</v>
      </c>
      <c r="J779" s="172">
        <v>5.9074999999999998</v>
      </c>
      <c r="K779" s="172">
        <v>16.254300000000001</v>
      </c>
      <c r="L779" s="172">
        <v>-10.3323</v>
      </c>
      <c r="M779" s="172">
        <v>-2.7827000000000002</v>
      </c>
      <c r="N779" s="172">
        <v>-3.9478</v>
      </c>
      <c r="O779" s="172">
        <v>2.1152000000000002</v>
      </c>
      <c r="P779" s="172">
        <v>4.9366000000000003</v>
      </c>
      <c r="Q779" s="172">
        <v>9.6293000000000006</v>
      </c>
      <c r="R779" s="172">
        <v>-1.5374000000000001</v>
      </c>
    </row>
    <row r="780" spans="1:18" x14ac:dyDescent="0.3">
      <c r="A780" s="168" t="s">
        <v>974</v>
      </c>
      <c r="B780" s="168" t="s">
        <v>1006</v>
      </c>
      <c r="C780" s="168">
        <v>120392</v>
      </c>
      <c r="D780" s="171">
        <v>44026</v>
      </c>
      <c r="E780" s="172">
        <v>30.48</v>
      </c>
      <c r="F780" s="172">
        <v>-1.0389999999999999</v>
      </c>
      <c r="G780" s="172">
        <v>-0.58709999999999996</v>
      </c>
      <c r="H780" s="172">
        <v>-0.8458</v>
      </c>
      <c r="I780" s="172">
        <v>2.9729999999999999</v>
      </c>
      <c r="J780" s="172">
        <v>6.0174000000000003</v>
      </c>
      <c r="K780" s="172">
        <v>16.602900000000002</v>
      </c>
      <c r="L780" s="172">
        <v>-9.7957999999999998</v>
      </c>
      <c r="M780" s="172">
        <v>-1.9305000000000001</v>
      </c>
      <c r="N780" s="172">
        <v>-2.7441</v>
      </c>
      <c r="O780" s="172">
        <v>3.7376</v>
      </c>
      <c r="P780" s="172">
        <v>6.6624999999999996</v>
      </c>
      <c r="Q780" s="172">
        <v>11.946899999999999</v>
      </c>
      <c r="R780" s="172">
        <v>-8.1699999999999995E-2</v>
      </c>
    </row>
    <row r="781" spans="1:18" x14ac:dyDescent="0.3">
      <c r="A781" s="168" t="s">
        <v>974</v>
      </c>
      <c r="B781" s="168" t="s">
        <v>1007</v>
      </c>
      <c r="C781" s="168">
        <v>100219</v>
      </c>
      <c r="D781" s="171">
        <v>44026</v>
      </c>
      <c r="E781" s="172">
        <v>67.005200000000002</v>
      </c>
      <c r="F781" s="172">
        <v>-1.1895</v>
      </c>
      <c r="G781" s="172">
        <v>-0.97540000000000004</v>
      </c>
      <c r="H781" s="172">
        <v>-1.1341000000000001</v>
      </c>
      <c r="I781" s="172">
        <v>2.1835</v>
      </c>
      <c r="J781" s="172">
        <v>4.4082999999999997</v>
      </c>
      <c r="K781" s="172">
        <v>9.6087000000000007</v>
      </c>
      <c r="L781" s="172">
        <v>-2.4472</v>
      </c>
      <c r="M781" s="172">
        <v>1.0339</v>
      </c>
      <c r="N781" s="172">
        <v>0.99909999999999999</v>
      </c>
      <c r="O781" s="172">
        <v>2.4702999999999999</v>
      </c>
      <c r="P781" s="172">
        <v>3.6046999999999998</v>
      </c>
      <c r="Q781" s="172">
        <v>7.8071000000000002</v>
      </c>
      <c r="R781" s="172">
        <v>1.3793</v>
      </c>
    </row>
    <row r="782" spans="1:18" x14ac:dyDescent="0.3">
      <c r="A782" s="168" t="s">
        <v>974</v>
      </c>
      <c r="B782" s="168" t="s">
        <v>1008</v>
      </c>
      <c r="C782" s="168">
        <v>120490</v>
      </c>
      <c r="D782" s="171">
        <v>44026</v>
      </c>
      <c r="E782" s="172">
        <v>72.617999999999995</v>
      </c>
      <c r="F782" s="172">
        <v>-1.1863999999999999</v>
      </c>
      <c r="G782" s="172">
        <v>-0.96340000000000003</v>
      </c>
      <c r="H782" s="172">
        <v>-1.1132</v>
      </c>
      <c r="I782" s="172">
        <v>2.2265999999999999</v>
      </c>
      <c r="J782" s="172">
        <v>4.5090000000000003</v>
      </c>
      <c r="K782" s="172">
        <v>9.9130000000000003</v>
      </c>
      <c r="L782" s="172">
        <v>-1.9361999999999999</v>
      </c>
      <c r="M782" s="172">
        <v>1.7729999999999999</v>
      </c>
      <c r="N782" s="172">
        <v>1.9996</v>
      </c>
      <c r="O782" s="172">
        <v>3.4925999999999999</v>
      </c>
      <c r="P782" s="172">
        <v>4.9085999999999999</v>
      </c>
      <c r="Q782" s="172">
        <v>9.6793999999999993</v>
      </c>
      <c r="R782" s="172">
        <v>2.3847</v>
      </c>
    </row>
    <row r="783" spans="1:18" x14ac:dyDescent="0.3">
      <c r="A783" s="168" t="s">
        <v>974</v>
      </c>
      <c r="B783" s="168" t="s">
        <v>1009</v>
      </c>
      <c r="C783" s="168">
        <v>114457</v>
      </c>
      <c r="D783" s="171">
        <v>44026</v>
      </c>
      <c r="E783" s="172">
        <v>300.29711473160899</v>
      </c>
      <c r="F783" s="172">
        <v>-1.4246000000000001</v>
      </c>
      <c r="G783" s="172">
        <v>-1.1442000000000001</v>
      </c>
      <c r="H783" s="172">
        <v>-1.5368999999999999</v>
      </c>
      <c r="I783" s="172">
        <v>2.8641999999999999</v>
      </c>
      <c r="J783" s="172">
        <v>6.7233999999999998</v>
      </c>
      <c r="K783" s="172">
        <v>18.181100000000001</v>
      </c>
      <c r="L783" s="172">
        <v>-12.299899999999999</v>
      </c>
      <c r="M783" s="172">
        <v>-4.4458000000000002</v>
      </c>
      <c r="N783" s="172">
        <v>-4.0736999999999997</v>
      </c>
      <c r="O783" s="172">
        <v>1.387</v>
      </c>
      <c r="P783" s="172">
        <v>4.8025000000000002</v>
      </c>
      <c r="Q783" s="172">
        <v>17.096599999999999</v>
      </c>
      <c r="R783" s="172">
        <v>-0.50519999999999998</v>
      </c>
    </row>
    <row r="784" spans="1:18" x14ac:dyDescent="0.3">
      <c r="A784" s="168" t="s">
        <v>974</v>
      </c>
      <c r="B784" s="168" t="s">
        <v>1010</v>
      </c>
      <c r="C784" s="168">
        <v>120153</v>
      </c>
      <c r="D784" s="171">
        <v>44026</v>
      </c>
      <c r="E784" s="172">
        <v>67.021619558032896</v>
      </c>
      <c r="F784" s="172">
        <v>-1.4221999999999999</v>
      </c>
      <c r="G784" s="172">
        <v>-1.1316999999999999</v>
      </c>
      <c r="H784" s="172">
        <v>-1.5177</v>
      </c>
      <c r="I784" s="172">
        <v>2.9049</v>
      </c>
      <c r="J784" s="172">
        <v>6.8273999999999999</v>
      </c>
      <c r="K784" s="172">
        <v>18.5197</v>
      </c>
      <c r="L784" s="172">
        <v>-11.7973</v>
      </c>
      <c r="M784" s="172">
        <v>-3.6505000000000001</v>
      </c>
      <c r="N784" s="172">
        <v>-2.9975999999999998</v>
      </c>
      <c r="O784" s="172">
        <v>2.5792000000000002</v>
      </c>
      <c r="P784" s="172">
        <v>6.0974000000000004</v>
      </c>
      <c r="Q784" s="172">
        <v>10.462300000000001</v>
      </c>
      <c r="R784" s="172">
        <v>0.59209999999999996</v>
      </c>
    </row>
    <row r="785" spans="1:18" x14ac:dyDescent="0.3">
      <c r="A785" s="168" t="s">
        <v>974</v>
      </c>
      <c r="B785" s="168" t="s">
        <v>1011</v>
      </c>
      <c r="C785" s="168">
        <v>119308</v>
      </c>
      <c r="D785" s="171">
        <v>44026</v>
      </c>
      <c r="E785" s="172">
        <v>26.768000000000001</v>
      </c>
      <c r="F785" s="172">
        <v>-1.1266</v>
      </c>
      <c r="G785" s="172">
        <v>-0.74529999999999996</v>
      </c>
      <c r="H785" s="172">
        <v>-0.95099999999999996</v>
      </c>
      <c r="I785" s="172">
        <v>2.4495</v>
      </c>
      <c r="J785" s="172">
        <v>5.1993999999999998</v>
      </c>
      <c r="K785" s="172">
        <v>14.5449</v>
      </c>
      <c r="L785" s="172">
        <v>-13.6683</v>
      </c>
      <c r="M785" s="172">
        <v>-6.9165999999999999</v>
      </c>
      <c r="N785" s="172">
        <v>-6.8421000000000003</v>
      </c>
      <c r="O785" s="172">
        <v>1.6346000000000001</v>
      </c>
      <c r="P785" s="172">
        <v>4.2355</v>
      </c>
      <c r="Q785" s="172">
        <v>10.087400000000001</v>
      </c>
      <c r="R785" s="172">
        <v>-1.1783999999999999</v>
      </c>
    </row>
    <row r="786" spans="1:18" x14ac:dyDescent="0.3">
      <c r="A786" s="168" t="s">
        <v>974</v>
      </c>
      <c r="B786" s="168" t="s">
        <v>1012</v>
      </c>
      <c r="C786" s="168">
        <v>118069</v>
      </c>
      <c r="D786" s="171">
        <v>44026</v>
      </c>
      <c r="E786" s="172">
        <v>25.318000000000001</v>
      </c>
      <c r="F786" s="172">
        <v>-1.1286</v>
      </c>
      <c r="G786" s="172">
        <v>-0.75260000000000005</v>
      </c>
      <c r="H786" s="172">
        <v>-0.96619999999999995</v>
      </c>
      <c r="I786" s="172">
        <v>2.415</v>
      </c>
      <c r="J786" s="172">
        <v>5.1193999999999997</v>
      </c>
      <c r="K786" s="172">
        <v>14.2818</v>
      </c>
      <c r="L786" s="172">
        <v>-14.0627</v>
      </c>
      <c r="M786" s="172">
        <v>-7.5309999999999997</v>
      </c>
      <c r="N786" s="172">
        <v>-7.6626000000000003</v>
      </c>
      <c r="O786" s="172">
        <v>0.79110000000000003</v>
      </c>
      <c r="P786" s="172">
        <v>3.4119999999999999</v>
      </c>
      <c r="Q786" s="172">
        <v>7.5674000000000001</v>
      </c>
      <c r="R786" s="172">
        <v>-2.0131999999999999</v>
      </c>
    </row>
    <row r="787" spans="1:18" x14ac:dyDescent="0.3">
      <c r="A787" s="168" t="s">
        <v>974</v>
      </c>
      <c r="B787" s="168" t="s">
        <v>1013</v>
      </c>
      <c r="C787" s="168">
        <v>106871</v>
      </c>
      <c r="D787" s="171">
        <v>44026</v>
      </c>
      <c r="E787" s="172">
        <v>28.3947599411898</v>
      </c>
      <c r="F787" s="172">
        <v>-1.4468000000000001</v>
      </c>
      <c r="G787" s="172">
        <v>-1.7153</v>
      </c>
      <c r="H787" s="172">
        <v>-2.3298000000000001</v>
      </c>
      <c r="I787" s="172">
        <v>1.5687</v>
      </c>
      <c r="J787" s="172">
        <v>4.7502000000000004</v>
      </c>
      <c r="K787" s="172">
        <v>10.689399999999999</v>
      </c>
      <c r="L787" s="172">
        <v>-14.1585</v>
      </c>
      <c r="M787" s="172">
        <v>-6.6680000000000001</v>
      </c>
      <c r="N787" s="172">
        <v>-3.6934</v>
      </c>
      <c r="O787" s="172">
        <v>2.1160999999999999</v>
      </c>
      <c r="P787" s="172">
        <v>3.6644999999999999</v>
      </c>
      <c r="Q787" s="172">
        <v>8.9695999999999998</v>
      </c>
      <c r="R787" s="172">
        <v>-1.1240000000000001</v>
      </c>
    </row>
    <row r="788" spans="1:18" x14ac:dyDescent="0.3">
      <c r="A788" s="168" t="s">
        <v>974</v>
      </c>
      <c r="B788" s="168" t="s">
        <v>1014</v>
      </c>
      <c r="C788" s="168">
        <v>120267</v>
      </c>
      <c r="D788" s="171">
        <v>44026</v>
      </c>
      <c r="E788" s="172">
        <v>27.305499999999999</v>
      </c>
      <c r="F788" s="172">
        <v>-1.4440999999999999</v>
      </c>
      <c r="G788" s="172">
        <v>-1.7041999999999999</v>
      </c>
      <c r="H788" s="172">
        <v>-2.3104</v>
      </c>
      <c r="I788" s="172">
        <v>1.609</v>
      </c>
      <c r="J788" s="172">
        <v>4.8452999999999999</v>
      </c>
      <c r="K788" s="172">
        <v>10.9795</v>
      </c>
      <c r="L788" s="172">
        <v>-13.710900000000001</v>
      </c>
      <c r="M788" s="172">
        <v>-6.0559000000000003</v>
      </c>
      <c r="N788" s="172">
        <v>-2.8129</v>
      </c>
      <c r="O788" s="172">
        <v>3.2141999999999999</v>
      </c>
      <c r="P788" s="172">
        <v>4.7393000000000001</v>
      </c>
      <c r="Q788" s="172">
        <v>9.8844999999999992</v>
      </c>
      <c r="R788" s="172">
        <v>-0.12939999999999999</v>
      </c>
    </row>
    <row r="789" spans="1:18" x14ac:dyDescent="0.3">
      <c r="A789" s="168" t="s">
        <v>974</v>
      </c>
      <c r="B789" s="168" t="s">
        <v>1015</v>
      </c>
      <c r="C789" s="168">
        <v>146549</v>
      </c>
      <c r="D789" s="171">
        <v>44026</v>
      </c>
      <c r="E789" s="172">
        <v>9.6231000000000009</v>
      </c>
      <c r="F789" s="172">
        <v>-1.2742</v>
      </c>
      <c r="G789" s="172">
        <v>-1.1057999999999999</v>
      </c>
      <c r="H789" s="172">
        <v>-1.4531000000000001</v>
      </c>
      <c r="I789" s="172">
        <v>1.7639</v>
      </c>
      <c r="J789" s="172">
        <v>5.2348999999999997</v>
      </c>
      <c r="K789" s="172">
        <v>13.465199999999999</v>
      </c>
      <c r="L789" s="172">
        <v>-13.214700000000001</v>
      </c>
      <c r="M789" s="172">
        <v>-6.5709</v>
      </c>
      <c r="N789" s="172">
        <v>-5.2369000000000003</v>
      </c>
      <c r="O789" s="172"/>
      <c r="P789" s="172"/>
      <c r="Q789" s="172">
        <v>-2.8384</v>
      </c>
      <c r="R789" s="172"/>
    </row>
    <row r="790" spans="1:18" x14ac:dyDescent="0.3">
      <c r="A790" s="168" t="s">
        <v>974</v>
      </c>
      <c r="B790" s="168" t="s">
        <v>1016</v>
      </c>
      <c r="C790" s="168">
        <v>146551</v>
      </c>
      <c r="D790" s="171">
        <v>44026</v>
      </c>
      <c r="E790" s="172">
        <v>9.3714999999999993</v>
      </c>
      <c r="F790" s="172">
        <v>-1.2799</v>
      </c>
      <c r="G790" s="172">
        <v>-1.1277999999999999</v>
      </c>
      <c r="H790" s="172">
        <v>-1.4967999999999999</v>
      </c>
      <c r="I790" s="172">
        <v>1.6807000000000001</v>
      </c>
      <c r="J790" s="172">
        <v>5.0452000000000004</v>
      </c>
      <c r="K790" s="172">
        <v>12.972200000000001</v>
      </c>
      <c r="L790" s="172">
        <v>-14.004799999999999</v>
      </c>
      <c r="M790" s="172">
        <v>-7.8986000000000001</v>
      </c>
      <c r="N790" s="172">
        <v>-7.0720999999999998</v>
      </c>
      <c r="O790" s="172"/>
      <c r="P790" s="172"/>
      <c r="Q790" s="172">
        <v>-4.7485999999999997</v>
      </c>
      <c r="R790" s="172"/>
    </row>
    <row r="791" spans="1:18" x14ac:dyDescent="0.3">
      <c r="A791" s="168" t="s">
        <v>974</v>
      </c>
      <c r="B791" s="168" t="s">
        <v>1017</v>
      </c>
      <c r="C791" s="168">
        <v>118825</v>
      </c>
      <c r="D791" s="171">
        <v>44026</v>
      </c>
      <c r="E791" s="172">
        <v>51.125999999999998</v>
      </c>
      <c r="F791" s="172">
        <v>-1.4988999999999999</v>
      </c>
      <c r="G791" s="172">
        <v>-1.3030999999999999</v>
      </c>
      <c r="H791" s="172">
        <v>-1.6486000000000001</v>
      </c>
      <c r="I791" s="172">
        <v>3.2305999999999999</v>
      </c>
      <c r="J791" s="172">
        <v>7.0186000000000002</v>
      </c>
      <c r="K791" s="172">
        <v>17.644600000000001</v>
      </c>
      <c r="L791" s="172">
        <v>-12.876200000000001</v>
      </c>
      <c r="M791" s="172">
        <v>-3.931</v>
      </c>
      <c r="N791" s="172">
        <v>-5.5060000000000002</v>
      </c>
      <c r="O791" s="172">
        <v>3.8677000000000001</v>
      </c>
      <c r="P791" s="172">
        <v>8.4853000000000005</v>
      </c>
      <c r="Q791" s="172">
        <v>14.1845</v>
      </c>
      <c r="R791" s="172">
        <v>1.5347</v>
      </c>
    </row>
    <row r="792" spans="1:18" x14ac:dyDescent="0.3">
      <c r="A792" s="168" t="s">
        <v>974</v>
      </c>
      <c r="B792" s="168" t="s">
        <v>1018</v>
      </c>
      <c r="C792" s="168">
        <v>107578</v>
      </c>
      <c r="D792" s="171">
        <v>44026</v>
      </c>
      <c r="E792" s="172">
        <v>47.747</v>
      </c>
      <c r="F792" s="172">
        <v>-1.4998</v>
      </c>
      <c r="G792" s="172">
        <v>-1.3125</v>
      </c>
      <c r="H792" s="172">
        <v>-1.6680999999999999</v>
      </c>
      <c r="I792" s="172">
        <v>3.1877</v>
      </c>
      <c r="J792" s="172">
        <v>6.9169999999999998</v>
      </c>
      <c r="K792" s="172">
        <v>17.3203</v>
      </c>
      <c r="L792" s="172">
        <v>-13.3558</v>
      </c>
      <c r="M792" s="172">
        <v>-4.7213000000000003</v>
      </c>
      <c r="N792" s="172">
        <v>-6.5452000000000004</v>
      </c>
      <c r="O792" s="172">
        <v>2.8807</v>
      </c>
      <c r="P792" s="172">
        <v>7.5293999999999999</v>
      </c>
      <c r="Q792" s="172">
        <v>13.5708</v>
      </c>
      <c r="R792" s="172">
        <v>0.46060000000000001</v>
      </c>
    </row>
    <row r="793" spans="1:18" x14ac:dyDescent="0.3">
      <c r="A793" s="168" t="s">
        <v>974</v>
      </c>
      <c r="B793" s="168" t="s">
        <v>1019</v>
      </c>
      <c r="C793" s="168">
        <v>106235</v>
      </c>
      <c r="D793" s="171">
        <v>44026</v>
      </c>
      <c r="E793" s="172">
        <v>28.523299999999999</v>
      </c>
      <c r="F793" s="172">
        <v>-1.7221</v>
      </c>
      <c r="G793" s="172">
        <v>-1.4184000000000001</v>
      </c>
      <c r="H793" s="172">
        <v>-1.8259000000000001</v>
      </c>
      <c r="I793" s="172">
        <v>2.4535999999999998</v>
      </c>
      <c r="J793" s="172">
        <v>4.2499000000000002</v>
      </c>
      <c r="K793" s="172">
        <v>12.258900000000001</v>
      </c>
      <c r="L793" s="172">
        <v>-21.267499999999998</v>
      </c>
      <c r="M793" s="172">
        <v>-13.3873</v>
      </c>
      <c r="N793" s="172">
        <v>-18.788399999999999</v>
      </c>
      <c r="O793" s="172">
        <v>-2.1093000000000002</v>
      </c>
      <c r="P793" s="172">
        <v>2.9491999999999998</v>
      </c>
      <c r="Q793" s="172">
        <v>8.4353999999999996</v>
      </c>
      <c r="R793" s="172">
        <v>-5.4641999999999999</v>
      </c>
    </row>
    <row r="794" spans="1:18" x14ac:dyDescent="0.3">
      <c r="A794" s="168" t="s">
        <v>974</v>
      </c>
      <c r="B794" s="168" t="s">
        <v>1020</v>
      </c>
      <c r="C794" s="168">
        <v>118632</v>
      </c>
      <c r="D794" s="171">
        <v>44026</v>
      </c>
      <c r="E794" s="172">
        <v>30.500900000000001</v>
      </c>
      <c r="F794" s="172">
        <v>-1.72</v>
      </c>
      <c r="G794" s="172">
        <v>-1.41</v>
      </c>
      <c r="H794" s="172">
        <v>-1.8099000000000001</v>
      </c>
      <c r="I794" s="172">
        <v>2.4868000000000001</v>
      </c>
      <c r="J794" s="172">
        <v>4.3322000000000003</v>
      </c>
      <c r="K794" s="172">
        <v>12.511699999999999</v>
      </c>
      <c r="L794" s="172">
        <v>-20.889099999999999</v>
      </c>
      <c r="M794" s="172">
        <v>-12.8</v>
      </c>
      <c r="N794" s="172">
        <v>-18.0654</v>
      </c>
      <c r="O794" s="172">
        <v>-1.1506000000000001</v>
      </c>
      <c r="P794" s="172">
        <v>3.9853999999999998</v>
      </c>
      <c r="Q794" s="172">
        <v>10.287000000000001</v>
      </c>
      <c r="R794" s="172">
        <v>-4.6082000000000001</v>
      </c>
    </row>
    <row r="795" spans="1:18" x14ac:dyDescent="0.3">
      <c r="A795" s="168" t="s">
        <v>974</v>
      </c>
      <c r="B795" s="168" t="s">
        <v>1021</v>
      </c>
      <c r="C795" s="168">
        <v>138308</v>
      </c>
      <c r="D795" s="171">
        <v>44026</v>
      </c>
      <c r="E795" s="172">
        <v>155.41999999999999</v>
      </c>
      <c r="F795" s="172">
        <v>-1.2705</v>
      </c>
      <c r="G795" s="172">
        <v>-1.1009</v>
      </c>
      <c r="H795" s="172">
        <v>-1.2642</v>
      </c>
      <c r="I795" s="172">
        <v>2.6890999999999998</v>
      </c>
      <c r="J795" s="172">
        <v>6.0236000000000001</v>
      </c>
      <c r="K795" s="172">
        <v>14.557399999999999</v>
      </c>
      <c r="L795" s="172">
        <v>-14.4587</v>
      </c>
      <c r="M795" s="172">
        <v>-6.9006999999999996</v>
      </c>
      <c r="N795" s="172">
        <v>-8.4147999999999996</v>
      </c>
      <c r="O795" s="172">
        <v>0.14610000000000001</v>
      </c>
      <c r="P795" s="172">
        <v>3.8858999999999999</v>
      </c>
      <c r="Q795" s="172">
        <v>17.0091</v>
      </c>
      <c r="R795" s="172">
        <v>-2.8445</v>
      </c>
    </row>
    <row r="796" spans="1:18" x14ac:dyDescent="0.3">
      <c r="A796" s="168" t="s">
        <v>974</v>
      </c>
      <c r="B796" s="168" t="s">
        <v>1022</v>
      </c>
      <c r="C796" s="168">
        <v>138312</v>
      </c>
      <c r="D796" s="171">
        <v>44026</v>
      </c>
      <c r="E796" s="172">
        <v>170.96</v>
      </c>
      <c r="F796" s="172">
        <v>-1.2647999999999999</v>
      </c>
      <c r="G796" s="172">
        <v>-1.0876999999999999</v>
      </c>
      <c r="H796" s="172">
        <v>-1.2363</v>
      </c>
      <c r="I796" s="172">
        <v>2.7465999999999999</v>
      </c>
      <c r="J796" s="172">
        <v>6.1665999999999999</v>
      </c>
      <c r="K796" s="172">
        <v>14.985200000000001</v>
      </c>
      <c r="L796" s="172">
        <v>-13.852399999999999</v>
      </c>
      <c r="M796" s="172">
        <v>-5.9264000000000001</v>
      </c>
      <c r="N796" s="172">
        <v>-7.1878000000000002</v>
      </c>
      <c r="O796" s="172">
        <v>1.5922000000000001</v>
      </c>
      <c r="P796" s="172">
        <v>5.4177999999999997</v>
      </c>
      <c r="Q796" s="172">
        <v>10.9956</v>
      </c>
      <c r="R796" s="172">
        <v>-1.5275000000000001</v>
      </c>
    </row>
    <row r="797" spans="1:18" x14ac:dyDescent="0.3">
      <c r="A797" s="168" t="s">
        <v>974</v>
      </c>
      <c r="B797" s="168" t="s">
        <v>1023</v>
      </c>
      <c r="C797" s="168">
        <v>119598</v>
      </c>
      <c r="D797" s="171">
        <v>44026</v>
      </c>
      <c r="E797" s="172">
        <v>38.716099999999997</v>
      </c>
      <c r="F797" s="172">
        <v>-1.4826999999999999</v>
      </c>
      <c r="G797" s="172">
        <v>-1.3117000000000001</v>
      </c>
      <c r="H797" s="172">
        <v>-1.7728999999999999</v>
      </c>
      <c r="I797" s="172">
        <v>2.1823999999999999</v>
      </c>
      <c r="J797" s="172">
        <v>5.2683</v>
      </c>
      <c r="K797" s="172">
        <v>16.2422</v>
      </c>
      <c r="L797" s="172">
        <v>-13.772600000000001</v>
      </c>
      <c r="M797" s="172">
        <v>-7.2964000000000002</v>
      </c>
      <c r="N797" s="172">
        <v>-7.9143999999999997</v>
      </c>
      <c r="O797" s="172">
        <v>0.95569999999999999</v>
      </c>
      <c r="P797" s="172">
        <v>5.6140999999999996</v>
      </c>
      <c r="Q797" s="172">
        <v>11.784599999999999</v>
      </c>
      <c r="R797" s="172">
        <v>-1.5485</v>
      </c>
    </row>
    <row r="798" spans="1:18" x14ac:dyDescent="0.3">
      <c r="A798" s="168" t="s">
        <v>974</v>
      </c>
      <c r="B798" s="168" t="s">
        <v>1024</v>
      </c>
      <c r="C798" s="168">
        <v>103504</v>
      </c>
      <c r="D798" s="171">
        <v>44026</v>
      </c>
      <c r="E798" s="172">
        <v>36.224499999999999</v>
      </c>
      <c r="F798" s="172">
        <v>-1.4849000000000001</v>
      </c>
      <c r="G798" s="172">
        <v>-1.319</v>
      </c>
      <c r="H798" s="172">
        <v>-1.7850999999999999</v>
      </c>
      <c r="I798" s="172">
        <v>2.1554000000000002</v>
      </c>
      <c r="J798" s="172">
        <v>5.1970999999999998</v>
      </c>
      <c r="K798" s="172">
        <v>15.9971</v>
      </c>
      <c r="L798" s="172">
        <v>-14.130699999999999</v>
      </c>
      <c r="M798" s="172">
        <v>-7.8697999999999997</v>
      </c>
      <c r="N798" s="172">
        <v>-8.6727000000000007</v>
      </c>
      <c r="O798" s="172">
        <v>2.93E-2</v>
      </c>
      <c r="P798" s="172">
        <v>4.5481999999999996</v>
      </c>
      <c r="Q798" s="172">
        <v>9.2891999999999992</v>
      </c>
      <c r="R798" s="172">
        <v>-2.3420000000000001</v>
      </c>
    </row>
    <row r="799" spans="1:18" x14ac:dyDescent="0.3">
      <c r="A799" s="168" t="s">
        <v>974</v>
      </c>
      <c r="B799" s="168" t="s">
        <v>1025</v>
      </c>
      <c r="C799" s="168">
        <v>100475</v>
      </c>
      <c r="D799" s="171">
        <v>44026</v>
      </c>
      <c r="E799" s="172">
        <v>427.64183688989698</v>
      </c>
      <c r="F799" s="172">
        <v>-1.5978000000000001</v>
      </c>
      <c r="G799" s="172">
        <v>-1.4701</v>
      </c>
      <c r="H799" s="172">
        <v>-1.7531000000000001</v>
      </c>
      <c r="I799" s="172">
        <v>2.4483999999999999</v>
      </c>
      <c r="J799" s="172">
        <v>5.5128000000000004</v>
      </c>
      <c r="K799" s="172">
        <v>14.8857</v>
      </c>
      <c r="L799" s="172">
        <v>-16.503599999999999</v>
      </c>
      <c r="M799" s="172">
        <v>-10.2013</v>
      </c>
      <c r="N799" s="172">
        <v>-12.9176</v>
      </c>
      <c r="O799" s="172">
        <v>-0.86360000000000003</v>
      </c>
      <c r="P799" s="172">
        <v>2.9664000000000001</v>
      </c>
      <c r="Q799" s="172">
        <v>18.430399999999999</v>
      </c>
      <c r="R799" s="172">
        <v>-3.3953000000000002</v>
      </c>
    </row>
    <row r="800" spans="1:18" x14ac:dyDescent="0.3">
      <c r="A800" s="168" t="s">
        <v>974</v>
      </c>
      <c r="B800" s="168" t="s">
        <v>1026</v>
      </c>
      <c r="C800" s="168">
        <v>119160</v>
      </c>
      <c r="D800" s="171">
        <v>44026</v>
      </c>
      <c r="E800" s="172">
        <v>213.3142</v>
      </c>
      <c r="F800" s="172">
        <v>-1.5951</v>
      </c>
      <c r="G800" s="172">
        <v>-1.4609000000000001</v>
      </c>
      <c r="H800" s="172">
        <v>-1.7373000000000001</v>
      </c>
      <c r="I800" s="172">
        <v>2.4805999999999999</v>
      </c>
      <c r="J800" s="172">
        <v>5.5907999999999998</v>
      </c>
      <c r="K800" s="172">
        <v>15.1242</v>
      </c>
      <c r="L800" s="172">
        <v>-16.157800000000002</v>
      </c>
      <c r="M800" s="172">
        <v>-9.6643000000000008</v>
      </c>
      <c r="N800" s="172">
        <v>-12.151199999999999</v>
      </c>
      <c r="O800" s="172">
        <v>0.32200000000000001</v>
      </c>
      <c r="P800" s="172">
        <v>4.3914</v>
      </c>
      <c r="Q800" s="172">
        <v>9.3716000000000008</v>
      </c>
      <c r="R800" s="172">
        <v>-2.4462000000000002</v>
      </c>
    </row>
    <row r="801" spans="1:18" x14ac:dyDescent="0.3">
      <c r="A801" s="168" t="s">
        <v>974</v>
      </c>
      <c r="B801" s="168" t="s">
        <v>1027</v>
      </c>
      <c r="C801" s="168">
        <v>118870</v>
      </c>
      <c r="D801" s="171">
        <v>44026</v>
      </c>
      <c r="E801" s="172">
        <v>70.349999999999994</v>
      </c>
      <c r="F801" s="172">
        <v>-1.1938</v>
      </c>
      <c r="G801" s="172">
        <v>-0.94340000000000002</v>
      </c>
      <c r="H801" s="172">
        <v>-1.2632000000000001</v>
      </c>
      <c r="I801" s="172">
        <v>2.4016999999999999</v>
      </c>
      <c r="J801" s="172">
        <v>5.3616999999999999</v>
      </c>
      <c r="K801" s="172">
        <v>14.1675</v>
      </c>
      <c r="L801" s="172">
        <v>-14.52</v>
      </c>
      <c r="M801" s="172">
        <v>-8.1831999999999994</v>
      </c>
      <c r="N801" s="172">
        <v>-8.7784999999999993</v>
      </c>
      <c r="O801" s="172">
        <v>-2.1958000000000002</v>
      </c>
      <c r="P801" s="172">
        <v>1.3663000000000001</v>
      </c>
      <c r="Q801" s="172">
        <v>6.3476999999999997</v>
      </c>
      <c r="R801" s="172">
        <v>-3.7976999999999999</v>
      </c>
    </row>
    <row r="802" spans="1:18" x14ac:dyDescent="0.3">
      <c r="A802" s="168" t="s">
        <v>974</v>
      </c>
      <c r="B802" s="168" t="s">
        <v>1028</v>
      </c>
      <c r="C802" s="168">
        <v>101209</v>
      </c>
      <c r="D802" s="171">
        <v>44026</v>
      </c>
      <c r="E802" s="172">
        <v>89.106666666666698</v>
      </c>
      <c r="F802" s="172">
        <v>-1.1975</v>
      </c>
      <c r="G802" s="172">
        <v>-0.9486</v>
      </c>
      <c r="H802" s="172">
        <v>-1.2705</v>
      </c>
      <c r="I802" s="172">
        <v>2.4058000000000002</v>
      </c>
      <c r="J802" s="172">
        <v>5.3436000000000003</v>
      </c>
      <c r="K802" s="172">
        <v>14.122299999999999</v>
      </c>
      <c r="L802" s="172">
        <v>-14.6052</v>
      </c>
      <c r="M802" s="172">
        <v>-8.3515999999999995</v>
      </c>
      <c r="N802" s="172">
        <v>-9.0252999999999997</v>
      </c>
      <c r="O802" s="172">
        <v>-2.6577000000000002</v>
      </c>
      <c r="P802" s="172">
        <v>0.50990000000000002</v>
      </c>
      <c r="Q802" s="172">
        <v>8.9959000000000007</v>
      </c>
      <c r="R802" s="172">
        <v>-4.1374000000000004</v>
      </c>
    </row>
    <row r="803" spans="1:18" x14ac:dyDescent="0.3">
      <c r="A803" s="168" t="s">
        <v>974</v>
      </c>
      <c r="B803" s="168" t="s">
        <v>1029</v>
      </c>
      <c r="C803" s="168">
        <v>141248</v>
      </c>
      <c r="D803" s="171">
        <v>44026</v>
      </c>
      <c r="E803" s="172">
        <v>10.31</v>
      </c>
      <c r="F803" s="172">
        <v>-1.7159</v>
      </c>
      <c r="G803" s="172">
        <v>-1.4339999999999999</v>
      </c>
      <c r="H803" s="172">
        <v>-1.6221000000000001</v>
      </c>
      <c r="I803" s="172">
        <v>2.7915999999999999</v>
      </c>
      <c r="J803" s="172">
        <v>5.7435999999999998</v>
      </c>
      <c r="K803" s="172">
        <v>15.973000000000001</v>
      </c>
      <c r="L803" s="172">
        <v>-12.2553</v>
      </c>
      <c r="M803" s="172">
        <v>-5.0644999999999998</v>
      </c>
      <c r="N803" s="172">
        <v>-5.7587000000000002</v>
      </c>
      <c r="O803" s="172">
        <v>0.3579</v>
      </c>
      <c r="P803" s="172"/>
      <c r="Q803" s="172">
        <v>0.96519999999999995</v>
      </c>
      <c r="R803" s="172">
        <v>-1.6968000000000001</v>
      </c>
    </row>
    <row r="804" spans="1:18" x14ac:dyDescent="0.3">
      <c r="A804" s="168" t="s">
        <v>974</v>
      </c>
      <c r="B804" s="168" t="s">
        <v>1030</v>
      </c>
      <c r="C804" s="168">
        <v>141247</v>
      </c>
      <c r="D804" s="171">
        <v>44026</v>
      </c>
      <c r="E804" s="172">
        <v>10.08</v>
      </c>
      <c r="F804" s="172">
        <v>-1.6585000000000001</v>
      </c>
      <c r="G804" s="172">
        <v>-1.4662999999999999</v>
      </c>
      <c r="H804" s="172">
        <v>-1.6585000000000001</v>
      </c>
      <c r="I804" s="172">
        <v>2.7523</v>
      </c>
      <c r="J804" s="172">
        <v>5.7712000000000003</v>
      </c>
      <c r="K804" s="172">
        <v>15.728999999999999</v>
      </c>
      <c r="L804" s="172">
        <v>-12.5</v>
      </c>
      <c r="M804" s="172">
        <v>-5.4409000000000001</v>
      </c>
      <c r="N804" s="172">
        <v>-6.2325999999999997</v>
      </c>
      <c r="O804" s="172">
        <v>-0.32819999999999999</v>
      </c>
      <c r="P804" s="172"/>
      <c r="Q804" s="172">
        <v>0.251</v>
      </c>
      <c r="R804" s="172">
        <v>-2.2004999999999999</v>
      </c>
    </row>
    <row r="805" spans="1:18" x14ac:dyDescent="0.3">
      <c r="A805" s="168" t="s">
        <v>974</v>
      </c>
      <c r="B805" s="168" t="s">
        <v>1031</v>
      </c>
      <c r="C805" s="168">
        <v>120657</v>
      </c>
      <c r="D805" s="171">
        <v>44026</v>
      </c>
      <c r="E805" s="172">
        <v>54.271669935030197</v>
      </c>
      <c r="F805" s="172">
        <v>-1.4179999999999999</v>
      </c>
      <c r="G805" s="172">
        <v>-1.18</v>
      </c>
      <c r="H805" s="172">
        <v>-1.8754999999999999</v>
      </c>
      <c r="I805" s="172">
        <v>2.3090999999999999</v>
      </c>
      <c r="J805" s="172">
        <v>5.2907999999999999</v>
      </c>
      <c r="K805" s="172">
        <v>14.819000000000001</v>
      </c>
      <c r="L805" s="172">
        <v>-11.822800000000001</v>
      </c>
      <c r="M805" s="172">
        <v>-3.6410999999999998</v>
      </c>
      <c r="N805" s="172">
        <v>-4.0994999999999999</v>
      </c>
      <c r="O805" s="172">
        <v>2.6652</v>
      </c>
      <c r="P805" s="172">
        <v>5.1482999999999999</v>
      </c>
      <c r="Q805" s="172">
        <v>10.0444</v>
      </c>
      <c r="R805" s="172">
        <v>-1.1793</v>
      </c>
    </row>
    <row r="806" spans="1:18" x14ac:dyDescent="0.3">
      <c r="A806" s="168" t="s">
        <v>974</v>
      </c>
      <c r="B806" s="168" t="s">
        <v>1032</v>
      </c>
      <c r="C806" s="168">
        <v>100650</v>
      </c>
      <c r="D806" s="171">
        <v>44026</v>
      </c>
      <c r="E806" s="172">
        <v>567.60081302061405</v>
      </c>
      <c r="F806" s="172">
        <v>-1.4201999999999999</v>
      </c>
      <c r="G806" s="172">
        <v>-1.1896</v>
      </c>
      <c r="H806" s="172">
        <v>-1.8925000000000001</v>
      </c>
      <c r="I806" s="172">
        <v>2.2759</v>
      </c>
      <c r="J806" s="172">
        <v>5.2154999999999996</v>
      </c>
      <c r="K806" s="172">
        <v>14.492100000000001</v>
      </c>
      <c r="L806" s="172">
        <v>-12.2476</v>
      </c>
      <c r="M806" s="172">
        <v>-4.6872999999999996</v>
      </c>
      <c r="N806" s="172">
        <v>-5.2990000000000004</v>
      </c>
      <c r="O806" s="172">
        <v>1.6351</v>
      </c>
      <c r="P806" s="172">
        <v>4.2740999999999998</v>
      </c>
      <c r="Q806" s="172">
        <v>12.704499999999999</v>
      </c>
      <c r="R806" s="172">
        <v>-2.2408999999999999</v>
      </c>
    </row>
    <row r="807" spans="1:18" x14ac:dyDescent="0.3">
      <c r="A807" s="173" t="s">
        <v>27</v>
      </c>
      <c r="B807" s="168"/>
      <c r="C807" s="168"/>
      <c r="D807" s="168"/>
      <c r="E807" s="168"/>
      <c r="F807" s="174">
        <v>-1.4650189655172412</v>
      </c>
      <c r="G807" s="174">
        <v>-1.2671086206896551</v>
      </c>
      <c r="H807" s="174">
        <v>-1.6237120689655173</v>
      </c>
      <c r="I807" s="174">
        <v>2.340108620689656</v>
      </c>
      <c r="J807" s="174">
        <v>5.3352568965517246</v>
      </c>
      <c r="K807" s="174">
        <v>14.486706896551727</v>
      </c>
      <c r="L807" s="174">
        <v>-12.999574137931038</v>
      </c>
      <c r="M807" s="174">
        <v>-5.8230241379310357</v>
      </c>
      <c r="N807" s="174">
        <v>-6.2285017241379315</v>
      </c>
      <c r="O807" s="174">
        <v>1.4668017857142861</v>
      </c>
      <c r="P807" s="174">
        <v>4.9005425925925925</v>
      </c>
      <c r="Q807" s="174">
        <v>10.353801724137936</v>
      </c>
      <c r="R807" s="174">
        <v>-1.2488321428571427</v>
      </c>
    </row>
    <row r="808" spans="1:18" x14ac:dyDescent="0.3">
      <c r="A808" s="173" t="s">
        <v>409</v>
      </c>
      <c r="B808" s="168"/>
      <c r="C808" s="168"/>
      <c r="D808" s="168"/>
      <c r="E808" s="168"/>
      <c r="F808" s="174">
        <v>-1.4454500000000001</v>
      </c>
      <c r="G808" s="174">
        <v>-1.2112500000000002</v>
      </c>
      <c r="H808" s="174">
        <v>-1.6633</v>
      </c>
      <c r="I808" s="174">
        <v>2.4182000000000001</v>
      </c>
      <c r="J808" s="174">
        <v>5.5014000000000003</v>
      </c>
      <c r="K808" s="174">
        <v>14.55115</v>
      </c>
      <c r="L808" s="174">
        <v>-13.3453</v>
      </c>
      <c r="M808" s="174">
        <v>-5.7874999999999996</v>
      </c>
      <c r="N808" s="174">
        <v>-5.9956499999999995</v>
      </c>
      <c r="O808" s="174">
        <v>1.40185</v>
      </c>
      <c r="P808" s="174">
        <v>4.8028500000000003</v>
      </c>
      <c r="Q808" s="174">
        <v>10.065899999999999</v>
      </c>
      <c r="R808" s="174">
        <v>-1.5324500000000001</v>
      </c>
    </row>
    <row r="809" spans="1:18" x14ac:dyDescent="0.3">
      <c r="A809" s="117"/>
      <c r="B809" s="117"/>
      <c r="C809" s="117"/>
      <c r="D809" s="117"/>
      <c r="E809" s="117"/>
      <c r="F809" s="117"/>
      <c r="G809" s="117"/>
      <c r="H809" s="117"/>
      <c r="I809" s="117"/>
      <c r="J809" s="117"/>
      <c r="K809" s="117"/>
      <c r="L809" s="117"/>
      <c r="M809" s="117"/>
      <c r="N809" s="117"/>
      <c r="O809" s="117"/>
      <c r="P809" s="117"/>
      <c r="Q809" s="117"/>
      <c r="R809" s="117"/>
    </row>
    <row r="810" spans="1:18" x14ac:dyDescent="0.3">
      <c r="A810" s="170" t="s">
        <v>385</v>
      </c>
      <c r="B810" s="170"/>
      <c r="C810" s="170"/>
      <c r="D810" s="170"/>
      <c r="E810" s="170"/>
      <c r="F810" s="170"/>
      <c r="G810" s="170"/>
      <c r="H810" s="170"/>
      <c r="I810" s="170"/>
      <c r="J810" s="170"/>
      <c r="K810" s="170"/>
      <c r="L810" s="170"/>
      <c r="M810" s="170"/>
      <c r="N810" s="170"/>
      <c r="O810" s="170"/>
      <c r="P810" s="170"/>
      <c r="Q810" s="170"/>
      <c r="R810" s="170"/>
    </row>
    <row r="811" spans="1:18" x14ac:dyDescent="0.3">
      <c r="A811" s="168" t="s">
        <v>376</v>
      </c>
      <c r="B811" s="168" t="s">
        <v>411</v>
      </c>
      <c r="C811" s="168">
        <v>112014</v>
      </c>
      <c r="D811" s="171">
        <v>44026</v>
      </c>
      <c r="E811" s="172">
        <v>216.755561996224</v>
      </c>
      <c r="F811" s="172">
        <v>3.8405999999999998</v>
      </c>
      <c r="G811" s="172">
        <v>3.0718000000000001</v>
      </c>
      <c r="H811" s="172">
        <v>3.2913000000000001</v>
      </c>
      <c r="I811" s="172">
        <v>3.0171999999999999</v>
      </c>
      <c r="J811" s="172">
        <v>3.7185000000000001</v>
      </c>
      <c r="K811" s="172">
        <v>4.2590000000000003</v>
      </c>
      <c r="L811" s="172">
        <v>4.9797000000000002</v>
      </c>
      <c r="M811" s="172">
        <v>5.1460999999999997</v>
      </c>
      <c r="N811" s="172">
        <v>5.4245000000000001</v>
      </c>
      <c r="O811" s="172">
        <v>6.7084999999999999</v>
      </c>
      <c r="P811" s="172">
        <v>7.0614999999999997</v>
      </c>
      <c r="Q811" s="172">
        <v>7.24</v>
      </c>
      <c r="R811" s="172">
        <v>6.4303999999999997</v>
      </c>
    </row>
    <row r="812" spans="1:18" x14ac:dyDescent="0.3">
      <c r="A812" s="168" t="s">
        <v>376</v>
      </c>
      <c r="B812" s="168" t="s">
        <v>227</v>
      </c>
      <c r="C812" s="168">
        <v>100047</v>
      </c>
      <c r="D812" s="171">
        <v>44026</v>
      </c>
      <c r="E812" s="172">
        <v>322.07799999999997</v>
      </c>
      <c r="F812" s="172">
        <v>3.6722000000000001</v>
      </c>
      <c r="G812" s="172">
        <v>3.4611999999999998</v>
      </c>
      <c r="H812" s="172">
        <v>3.6257000000000001</v>
      </c>
      <c r="I812" s="172">
        <v>3.5583999999999998</v>
      </c>
      <c r="J812" s="172">
        <v>4.0707000000000004</v>
      </c>
      <c r="K812" s="172">
        <v>4.7121000000000004</v>
      </c>
      <c r="L812" s="172">
        <v>5.1859999999999999</v>
      </c>
      <c r="M812" s="172">
        <v>5.2298</v>
      </c>
      <c r="N812" s="172">
        <v>5.5190999999999999</v>
      </c>
      <c r="O812" s="172">
        <v>6.6520000000000001</v>
      </c>
      <c r="P812" s="172">
        <v>6.9827000000000004</v>
      </c>
      <c r="Q812" s="172">
        <v>7.4379</v>
      </c>
      <c r="R812" s="172">
        <v>6.4970999999999997</v>
      </c>
    </row>
    <row r="813" spans="1:18" x14ac:dyDescent="0.3">
      <c r="A813" s="168" t="s">
        <v>376</v>
      </c>
      <c r="B813" s="168" t="s">
        <v>118</v>
      </c>
      <c r="C813" s="168">
        <v>119568</v>
      </c>
      <c r="D813" s="171">
        <v>44026</v>
      </c>
      <c r="E813" s="172">
        <v>324.01280000000003</v>
      </c>
      <c r="F813" s="172">
        <v>3.7742</v>
      </c>
      <c r="G813" s="172">
        <v>3.5608</v>
      </c>
      <c r="H813" s="172">
        <v>3.7265000000000001</v>
      </c>
      <c r="I813" s="172">
        <v>3.7509999999999999</v>
      </c>
      <c r="J813" s="172">
        <v>4.2092000000000001</v>
      </c>
      <c r="K813" s="172">
        <v>4.8190999999999997</v>
      </c>
      <c r="L813" s="172">
        <v>5.2892000000000001</v>
      </c>
      <c r="M813" s="172">
        <v>5.3305999999999996</v>
      </c>
      <c r="N813" s="172">
        <v>5.6196999999999999</v>
      </c>
      <c r="O813" s="172">
        <v>6.7488999999999999</v>
      </c>
      <c r="P813" s="172">
        <v>7.0755999999999997</v>
      </c>
      <c r="Q813" s="172">
        <v>7.7960000000000003</v>
      </c>
      <c r="R813" s="172">
        <v>6.5956999999999999</v>
      </c>
    </row>
    <row r="814" spans="1:18" x14ac:dyDescent="0.3">
      <c r="A814" s="168" t="s">
        <v>376</v>
      </c>
      <c r="B814" s="168" t="s">
        <v>412</v>
      </c>
      <c r="C814" s="168">
        <v>100043</v>
      </c>
      <c r="D814" s="171">
        <v>44026</v>
      </c>
      <c r="E814" s="172">
        <v>536.36069999999995</v>
      </c>
      <c r="F814" s="172">
        <v>3.6751</v>
      </c>
      <c r="G814" s="172">
        <v>3.4624999999999999</v>
      </c>
      <c r="H814" s="172">
        <v>3.6276999999999999</v>
      </c>
      <c r="I814" s="172">
        <v>3.5590999999999999</v>
      </c>
      <c r="J814" s="172">
        <v>4.0709999999999997</v>
      </c>
      <c r="K814" s="172">
        <v>4.7122000000000002</v>
      </c>
      <c r="L814" s="172">
        <v>5.1859000000000002</v>
      </c>
      <c r="M814" s="172">
        <v>5.2298</v>
      </c>
      <c r="N814" s="172">
        <v>5.5191999999999997</v>
      </c>
      <c r="O814" s="172">
        <v>6.6523000000000003</v>
      </c>
      <c r="P814" s="172">
        <v>6.9829999999999997</v>
      </c>
      <c r="Q814" s="172">
        <v>7.1349</v>
      </c>
      <c r="R814" s="172">
        <v>6.4973000000000001</v>
      </c>
    </row>
    <row r="815" spans="1:18" x14ac:dyDescent="0.3">
      <c r="A815" s="168" t="s">
        <v>376</v>
      </c>
      <c r="B815" s="168" t="s">
        <v>413</v>
      </c>
      <c r="C815" s="168">
        <v>100042</v>
      </c>
      <c r="D815" s="171">
        <v>44026</v>
      </c>
      <c r="E815" s="172">
        <v>522.66340000000002</v>
      </c>
      <c r="F815" s="172">
        <v>3.6737000000000002</v>
      </c>
      <c r="G815" s="172">
        <v>3.4601000000000002</v>
      </c>
      <c r="H815" s="172">
        <v>3.6269</v>
      </c>
      <c r="I815" s="172">
        <v>3.5589</v>
      </c>
      <c r="J815" s="172">
        <v>4.0709999999999997</v>
      </c>
      <c r="K815" s="172">
        <v>4.7121000000000004</v>
      </c>
      <c r="L815" s="172">
        <v>5.1859000000000002</v>
      </c>
      <c r="M815" s="172">
        <v>5.2298</v>
      </c>
      <c r="N815" s="172">
        <v>5.5191999999999997</v>
      </c>
      <c r="O815" s="172">
        <v>6.6523000000000003</v>
      </c>
      <c r="P815" s="172">
        <v>6.9828999999999999</v>
      </c>
      <c r="Q815" s="172">
        <v>7.4238999999999997</v>
      </c>
      <c r="R815" s="172">
        <v>6.4973000000000001</v>
      </c>
    </row>
    <row r="816" spans="1:18" x14ac:dyDescent="0.3">
      <c r="A816" s="168" t="s">
        <v>376</v>
      </c>
      <c r="B816" s="168" t="s">
        <v>119</v>
      </c>
      <c r="C816" s="168">
        <v>120389</v>
      </c>
      <c r="D816" s="171">
        <v>44026</v>
      </c>
      <c r="E816" s="172">
        <v>2233.2267000000002</v>
      </c>
      <c r="F816" s="172">
        <v>3.1579000000000002</v>
      </c>
      <c r="G816" s="172">
        <v>3.2429999999999999</v>
      </c>
      <c r="H816" s="172">
        <v>3.4563000000000001</v>
      </c>
      <c r="I816" s="172">
        <v>3.3022999999999998</v>
      </c>
      <c r="J816" s="172">
        <v>3.7018</v>
      </c>
      <c r="K816" s="172">
        <v>4.4565999999999999</v>
      </c>
      <c r="L816" s="172">
        <v>5.2004000000000001</v>
      </c>
      <c r="M816" s="172">
        <v>5.2744999999999997</v>
      </c>
      <c r="N816" s="172">
        <v>5.5343999999999998</v>
      </c>
      <c r="O816" s="172">
        <v>6.7051999999999996</v>
      </c>
      <c r="P816" s="172">
        <v>7.04</v>
      </c>
      <c r="Q816" s="172">
        <v>7.7401</v>
      </c>
      <c r="R816" s="172">
        <v>6.5275999999999996</v>
      </c>
    </row>
    <row r="817" spans="1:18" x14ac:dyDescent="0.3">
      <c r="A817" s="168" t="s">
        <v>376</v>
      </c>
      <c r="B817" s="168" t="s">
        <v>228</v>
      </c>
      <c r="C817" s="168">
        <v>112210</v>
      </c>
      <c r="D817" s="171">
        <v>44026</v>
      </c>
      <c r="E817" s="172">
        <v>2222.5632000000001</v>
      </c>
      <c r="F817" s="172">
        <v>3.0859999999999999</v>
      </c>
      <c r="G817" s="172">
        <v>3.1715</v>
      </c>
      <c r="H817" s="172">
        <v>3.3845000000000001</v>
      </c>
      <c r="I817" s="172">
        <v>3.2307999999999999</v>
      </c>
      <c r="J817" s="172">
        <v>3.6301999999999999</v>
      </c>
      <c r="K817" s="172">
        <v>4.3936999999999999</v>
      </c>
      <c r="L817" s="172">
        <v>5.141</v>
      </c>
      <c r="M817" s="172">
        <v>5.2156000000000002</v>
      </c>
      <c r="N817" s="172">
        <v>5.4753999999999996</v>
      </c>
      <c r="O817" s="172">
        <v>6.6466000000000003</v>
      </c>
      <c r="P817" s="172">
        <v>6.9722999999999997</v>
      </c>
      <c r="Q817" s="172">
        <v>7.6976000000000004</v>
      </c>
      <c r="R817" s="172">
        <v>6.4696999999999996</v>
      </c>
    </row>
    <row r="818" spans="1:18" x14ac:dyDescent="0.3">
      <c r="A818" s="168" t="s">
        <v>376</v>
      </c>
      <c r="B818" s="168" t="s">
        <v>414</v>
      </c>
      <c r="C818" s="168">
        <v>112713</v>
      </c>
      <c r="D818" s="171">
        <v>44026</v>
      </c>
      <c r="E818" s="172">
        <v>2086.2899000000002</v>
      </c>
      <c r="F818" s="172">
        <v>2.5876999999999999</v>
      </c>
      <c r="G818" s="172">
        <v>2.6715</v>
      </c>
      <c r="H818" s="172">
        <v>2.8845000000000001</v>
      </c>
      <c r="I818" s="172">
        <v>2.7303999999999999</v>
      </c>
      <c r="J818" s="172">
        <v>3.1288999999999998</v>
      </c>
      <c r="K818" s="172">
        <v>3.8885999999999998</v>
      </c>
      <c r="L818" s="172">
        <v>4.7252999999999998</v>
      </c>
      <c r="M818" s="172">
        <v>4.7664</v>
      </c>
      <c r="N818" s="172">
        <v>5.0053000000000001</v>
      </c>
      <c r="O818" s="172">
        <v>6.0964999999999998</v>
      </c>
      <c r="P818" s="172">
        <v>6.4170999999999996</v>
      </c>
      <c r="Q818" s="172">
        <v>7.3430999999999997</v>
      </c>
      <c r="R818" s="172">
        <v>5.9531999999999998</v>
      </c>
    </row>
    <row r="819" spans="1:18" x14ac:dyDescent="0.3">
      <c r="A819" s="168" t="s">
        <v>376</v>
      </c>
      <c r="B819" s="168" t="s">
        <v>229</v>
      </c>
      <c r="C819" s="168">
        <v>111704</v>
      </c>
      <c r="D819" s="171">
        <v>44026</v>
      </c>
      <c r="E819" s="172">
        <v>2298.7257</v>
      </c>
      <c r="F819" s="172">
        <v>3.0710999999999999</v>
      </c>
      <c r="G819" s="172">
        <v>2.9403000000000001</v>
      </c>
      <c r="H819" s="172">
        <v>2.9902000000000002</v>
      </c>
      <c r="I819" s="172">
        <v>2.9416000000000002</v>
      </c>
      <c r="J819" s="172">
        <v>3.2113</v>
      </c>
      <c r="K819" s="172">
        <v>3.6876000000000002</v>
      </c>
      <c r="L819" s="172">
        <v>4.8863000000000003</v>
      </c>
      <c r="M819" s="172">
        <v>5.0483000000000002</v>
      </c>
      <c r="N819" s="172">
        <v>5.3432000000000004</v>
      </c>
      <c r="O819" s="172">
        <v>6.5907999999999998</v>
      </c>
      <c r="P819" s="172">
        <v>6.9680999999999997</v>
      </c>
      <c r="Q819" s="172">
        <v>7.5444000000000004</v>
      </c>
      <c r="R819" s="172">
        <v>6.3982999999999999</v>
      </c>
    </row>
    <row r="820" spans="1:18" x14ac:dyDescent="0.3">
      <c r="A820" s="168" t="s">
        <v>376</v>
      </c>
      <c r="B820" s="168" t="s">
        <v>120</v>
      </c>
      <c r="C820" s="168">
        <v>119415</v>
      </c>
      <c r="D820" s="171">
        <v>44026</v>
      </c>
      <c r="E820" s="172">
        <v>2315.3074000000001</v>
      </c>
      <c r="F820" s="172">
        <v>3.1720999999999999</v>
      </c>
      <c r="G820" s="172">
        <v>3.0402</v>
      </c>
      <c r="H820" s="172">
        <v>3.0903</v>
      </c>
      <c r="I820" s="172">
        <v>3.0417000000000001</v>
      </c>
      <c r="J820" s="172">
        <v>3.3115999999999999</v>
      </c>
      <c r="K820" s="172">
        <v>3.7885</v>
      </c>
      <c r="L820" s="172">
        <v>4.9885999999999999</v>
      </c>
      <c r="M820" s="172">
        <v>5.1520000000000001</v>
      </c>
      <c r="N820" s="172">
        <v>5.4484000000000004</v>
      </c>
      <c r="O820" s="172">
        <v>6.6966999999999999</v>
      </c>
      <c r="P820" s="172">
        <v>7.0766999999999998</v>
      </c>
      <c r="Q820" s="172">
        <v>7.7789000000000001</v>
      </c>
      <c r="R820" s="172">
        <v>6.5026000000000002</v>
      </c>
    </row>
    <row r="821" spans="1:18" x14ac:dyDescent="0.3">
      <c r="A821" s="168" t="s">
        <v>376</v>
      </c>
      <c r="B821" s="168" t="s">
        <v>415</v>
      </c>
      <c r="C821" s="168">
        <v>101408</v>
      </c>
      <c r="D821" s="171">
        <v>44026</v>
      </c>
      <c r="E821" s="172">
        <v>3382.5650999999998</v>
      </c>
      <c r="F821" s="172">
        <v>3.0712999999999999</v>
      </c>
      <c r="G821" s="172">
        <v>2.9401000000000002</v>
      </c>
      <c r="H821" s="172">
        <v>2.9901</v>
      </c>
      <c r="I821" s="172">
        <v>2.9415</v>
      </c>
      <c r="J821" s="172">
        <v>3.2113</v>
      </c>
      <c r="K821" s="172">
        <v>3.6875</v>
      </c>
      <c r="L821" s="172">
        <v>4.8861999999999997</v>
      </c>
      <c r="M821" s="172">
        <v>5.0483000000000002</v>
      </c>
      <c r="N821" s="172">
        <v>5.3432000000000004</v>
      </c>
      <c r="O821" s="172">
        <v>6.5907999999999998</v>
      </c>
      <c r="P821" s="172">
        <v>6.6803999999999997</v>
      </c>
      <c r="Q821" s="172">
        <v>6.8441000000000001</v>
      </c>
      <c r="R821" s="172">
        <v>6.3982999999999999</v>
      </c>
    </row>
    <row r="822" spans="1:18" x14ac:dyDescent="0.3">
      <c r="A822" s="168" t="s">
        <v>376</v>
      </c>
      <c r="B822" s="168" t="s">
        <v>230</v>
      </c>
      <c r="C822" s="168">
        <v>130472</v>
      </c>
      <c r="D822" s="171">
        <v>44026</v>
      </c>
      <c r="E822" s="172">
        <v>3070.8669</v>
      </c>
      <c r="F822" s="172">
        <v>3.1857000000000002</v>
      </c>
      <c r="G822" s="172">
        <v>3.1225999999999998</v>
      </c>
      <c r="H822" s="172">
        <v>3.1208999999999998</v>
      </c>
      <c r="I822" s="172">
        <v>2.9943</v>
      </c>
      <c r="J822" s="172">
        <v>3.1496</v>
      </c>
      <c r="K822" s="172">
        <v>3.8464999999999998</v>
      </c>
      <c r="L822" s="172">
        <v>4.8673999999999999</v>
      </c>
      <c r="M822" s="172">
        <v>5.0496999999999996</v>
      </c>
      <c r="N822" s="172">
        <v>5.3716999999999997</v>
      </c>
      <c r="O822" s="172">
        <v>6.5629</v>
      </c>
      <c r="P822" s="172">
        <v>6.8882000000000003</v>
      </c>
      <c r="Q822" s="172">
        <v>7.3236999999999997</v>
      </c>
      <c r="R822" s="172">
        <v>6.4097999999999997</v>
      </c>
    </row>
    <row r="823" spans="1:18" x14ac:dyDescent="0.3">
      <c r="A823" s="168" t="s">
        <v>376</v>
      </c>
      <c r="B823" s="168" t="s">
        <v>121</v>
      </c>
      <c r="C823" s="168">
        <v>130479</v>
      </c>
      <c r="D823" s="171">
        <v>44026</v>
      </c>
      <c r="E823" s="172">
        <v>3093.6523000000002</v>
      </c>
      <c r="F823" s="172">
        <v>3.2873000000000001</v>
      </c>
      <c r="G823" s="172">
        <v>3.2233000000000001</v>
      </c>
      <c r="H823" s="172">
        <v>3.2216</v>
      </c>
      <c r="I823" s="172">
        <v>3.0949</v>
      </c>
      <c r="J823" s="172">
        <v>3.2502</v>
      </c>
      <c r="K823" s="172">
        <v>3.9479000000000002</v>
      </c>
      <c r="L823" s="172">
        <v>4.9715999999999996</v>
      </c>
      <c r="M823" s="172">
        <v>5.1638000000000002</v>
      </c>
      <c r="N823" s="172">
        <v>5.4919000000000002</v>
      </c>
      <c r="O823" s="172">
        <v>6.7027000000000001</v>
      </c>
      <c r="P823" s="172">
        <v>6.9970999999999997</v>
      </c>
      <c r="Q823" s="172">
        <v>7.7088000000000001</v>
      </c>
      <c r="R823" s="172">
        <v>6.5404</v>
      </c>
    </row>
    <row r="824" spans="1:18" x14ac:dyDescent="0.3">
      <c r="A824" s="168" t="s">
        <v>376</v>
      </c>
      <c r="B824" s="168" t="s">
        <v>416</v>
      </c>
      <c r="C824" s="168">
        <v>130459</v>
      </c>
      <c r="D824" s="171">
        <v>44026</v>
      </c>
      <c r="E824" s="172">
        <v>2903.3278</v>
      </c>
      <c r="F824" s="172">
        <v>3.1507999999999998</v>
      </c>
      <c r="G824" s="172">
        <v>3.0874000000000001</v>
      </c>
      <c r="H824" s="172">
        <v>3.0857000000000001</v>
      </c>
      <c r="I824" s="172">
        <v>2.9588999999999999</v>
      </c>
      <c r="J824" s="172">
        <v>3.1141000000000001</v>
      </c>
      <c r="K824" s="172">
        <v>3.8109000000000002</v>
      </c>
      <c r="L824" s="172">
        <v>4.8327999999999998</v>
      </c>
      <c r="M824" s="172">
        <v>5.0232999999999999</v>
      </c>
      <c r="N824" s="172">
        <v>5.3493000000000004</v>
      </c>
      <c r="O824" s="172">
        <v>6.5155000000000003</v>
      </c>
      <c r="P824" s="172">
        <v>6.8372999999999999</v>
      </c>
      <c r="Q824" s="172">
        <v>6.9451000000000001</v>
      </c>
      <c r="R824" s="172">
        <v>6.37</v>
      </c>
    </row>
    <row r="825" spans="1:18" x14ac:dyDescent="0.3">
      <c r="A825" s="168" t="s">
        <v>376</v>
      </c>
      <c r="B825" s="168" t="s">
        <v>122</v>
      </c>
      <c r="C825" s="168">
        <v>119369</v>
      </c>
      <c r="D825" s="171">
        <v>44026</v>
      </c>
      <c r="E825" s="172">
        <v>2314.5189</v>
      </c>
      <c r="F825" s="172">
        <v>2.9618000000000002</v>
      </c>
      <c r="G825" s="172">
        <v>2.9792000000000001</v>
      </c>
      <c r="H825" s="172">
        <v>3.1850000000000001</v>
      </c>
      <c r="I825" s="172">
        <v>3.1031</v>
      </c>
      <c r="J825" s="172">
        <v>3.5710000000000002</v>
      </c>
      <c r="K825" s="172">
        <v>4.4991000000000003</v>
      </c>
      <c r="L825" s="172">
        <v>4.9981</v>
      </c>
      <c r="M825" s="172">
        <v>5.0595999999999997</v>
      </c>
      <c r="N825" s="172">
        <v>5.3162000000000003</v>
      </c>
      <c r="O825" s="172">
        <v>6.6159999999999997</v>
      </c>
      <c r="P825" s="172">
        <v>6.9836999999999998</v>
      </c>
      <c r="Q825" s="172">
        <v>7.7099000000000002</v>
      </c>
      <c r="R825" s="172">
        <v>6.3723999999999998</v>
      </c>
    </row>
    <row r="826" spans="1:18" x14ac:dyDescent="0.3">
      <c r="A826" s="168" t="s">
        <v>376</v>
      </c>
      <c r="B826" s="168" t="s">
        <v>231</v>
      </c>
      <c r="C826" s="168">
        <v>109254</v>
      </c>
      <c r="D826" s="171">
        <v>44026</v>
      </c>
      <c r="E826" s="172">
        <v>2298.0268000000001</v>
      </c>
      <c r="F826" s="172">
        <v>2.8782999999999999</v>
      </c>
      <c r="G826" s="172">
        <v>2.8961999999999999</v>
      </c>
      <c r="H826" s="172">
        <v>3.1019999999999999</v>
      </c>
      <c r="I826" s="172">
        <v>3.0198</v>
      </c>
      <c r="J826" s="172">
        <v>3.4876</v>
      </c>
      <c r="K826" s="172">
        <v>4.4150999999999998</v>
      </c>
      <c r="L826" s="172">
        <v>4.9130000000000003</v>
      </c>
      <c r="M826" s="172">
        <v>4.9734999999999996</v>
      </c>
      <c r="N826" s="172">
        <v>5.2289000000000003</v>
      </c>
      <c r="O826" s="172">
        <v>6.5225999999999997</v>
      </c>
      <c r="P826" s="172">
        <v>6.8838999999999997</v>
      </c>
      <c r="Q826" s="172">
        <v>7.1780999999999997</v>
      </c>
      <c r="R826" s="172">
        <v>6.2821999999999996</v>
      </c>
    </row>
    <row r="827" spans="1:18" x14ac:dyDescent="0.3">
      <c r="A827" s="168" t="s">
        <v>376</v>
      </c>
      <c r="B827" s="168" t="s">
        <v>123</v>
      </c>
      <c r="C827" s="168">
        <v>118305</v>
      </c>
      <c r="D827" s="171">
        <v>44026</v>
      </c>
      <c r="E827" s="172">
        <v>2413.1275000000001</v>
      </c>
      <c r="F827" s="172">
        <v>2.8498999999999999</v>
      </c>
      <c r="G827" s="172">
        <v>3.0137999999999998</v>
      </c>
      <c r="H827" s="172">
        <v>3.0661999999999998</v>
      </c>
      <c r="I827" s="172">
        <v>2.9624000000000001</v>
      </c>
      <c r="J827" s="172">
        <v>3.0983999999999998</v>
      </c>
      <c r="K827" s="172">
        <v>3.3077000000000001</v>
      </c>
      <c r="L827" s="172">
        <v>4.0763999999999996</v>
      </c>
      <c r="M827" s="172">
        <v>4.4379</v>
      </c>
      <c r="N827" s="172">
        <v>4.7866</v>
      </c>
      <c r="O827" s="172">
        <v>6.3395000000000001</v>
      </c>
      <c r="P827" s="172">
        <v>6.7369000000000003</v>
      </c>
      <c r="Q827" s="172">
        <v>7.5206999999999997</v>
      </c>
      <c r="R827" s="172">
        <v>6.0410000000000004</v>
      </c>
    </row>
    <row r="828" spans="1:18" x14ac:dyDescent="0.3">
      <c r="A828" s="168" t="s">
        <v>376</v>
      </c>
      <c r="B828" s="168" t="s">
        <v>232</v>
      </c>
      <c r="C828" s="168">
        <v>109353</v>
      </c>
      <c r="D828" s="171">
        <v>44026</v>
      </c>
      <c r="E828" s="172">
        <v>2406.1075000000001</v>
      </c>
      <c r="F828" s="172">
        <v>2.8294000000000001</v>
      </c>
      <c r="G828" s="172">
        <v>2.9937</v>
      </c>
      <c r="H828" s="172">
        <v>3.0459000000000001</v>
      </c>
      <c r="I828" s="172">
        <v>2.9422999999999999</v>
      </c>
      <c r="J828" s="172">
        <v>3.0783999999999998</v>
      </c>
      <c r="K828" s="172">
        <v>3.2875999999999999</v>
      </c>
      <c r="L828" s="172">
        <v>4.0587999999999997</v>
      </c>
      <c r="M828" s="172">
        <v>4.4191000000000003</v>
      </c>
      <c r="N828" s="172">
        <v>4.7657999999999996</v>
      </c>
      <c r="O828" s="172">
        <v>6.3037999999999998</v>
      </c>
      <c r="P828" s="172">
        <v>6.7031000000000001</v>
      </c>
      <c r="Q828" s="172">
        <v>7.5486000000000004</v>
      </c>
      <c r="R828" s="172">
        <v>6.0109000000000004</v>
      </c>
    </row>
    <row r="829" spans="1:18" x14ac:dyDescent="0.3">
      <c r="A829" s="168" t="s">
        <v>376</v>
      </c>
      <c r="B829" s="168" t="s">
        <v>1033</v>
      </c>
      <c r="C829" s="168">
        <v>142589</v>
      </c>
      <c r="D829" s="171">
        <v>44026</v>
      </c>
      <c r="E829" s="172">
        <v>1091.39917242159</v>
      </c>
      <c r="F829" s="172">
        <v>2.4826000000000001</v>
      </c>
      <c r="G829" s="172">
        <v>2.5648</v>
      </c>
      <c r="H829" s="172">
        <v>2.5535999999999999</v>
      </c>
      <c r="I829" s="172">
        <v>2.1789000000000001</v>
      </c>
      <c r="J829" s="172">
        <v>2.2296999999999998</v>
      </c>
      <c r="K829" s="172">
        <v>2.5354999999999999</v>
      </c>
      <c r="L829" s="172">
        <v>2.9988000000000001</v>
      </c>
      <c r="M829" s="172">
        <v>3.0417999999999998</v>
      </c>
      <c r="N829" s="172">
        <v>3.1558000000000002</v>
      </c>
      <c r="O829" s="172"/>
      <c r="P829" s="172"/>
      <c r="Q829" s="172">
        <v>3.8134000000000001</v>
      </c>
      <c r="R829" s="172">
        <v>3.7320000000000002</v>
      </c>
    </row>
    <row r="830" spans="1:18" x14ac:dyDescent="0.3">
      <c r="A830" s="168" t="s">
        <v>376</v>
      </c>
      <c r="B830" s="168" t="s">
        <v>124</v>
      </c>
      <c r="C830" s="168">
        <v>119125</v>
      </c>
      <c r="D830" s="171">
        <v>44026</v>
      </c>
      <c r="E830" s="172">
        <v>2875.4016999999999</v>
      </c>
      <c r="F830" s="172">
        <v>3.222</v>
      </c>
      <c r="G830" s="172">
        <v>3.3702999999999999</v>
      </c>
      <c r="H830" s="172">
        <v>3.2965</v>
      </c>
      <c r="I830" s="172">
        <v>3.2442000000000002</v>
      </c>
      <c r="J830" s="172">
        <v>3.5926999999999998</v>
      </c>
      <c r="K830" s="172">
        <v>4.1246</v>
      </c>
      <c r="L830" s="172">
        <v>5.0812999999999997</v>
      </c>
      <c r="M830" s="172">
        <v>5.1334999999999997</v>
      </c>
      <c r="N830" s="172">
        <v>5.4145000000000003</v>
      </c>
      <c r="O830" s="172">
        <v>6.6474000000000002</v>
      </c>
      <c r="P830" s="172">
        <v>6.9942000000000002</v>
      </c>
      <c r="Q830" s="172">
        <v>7.6997999999999998</v>
      </c>
      <c r="R830" s="172">
        <v>6.4523999999999999</v>
      </c>
    </row>
    <row r="831" spans="1:18" x14ac:dyDescent="0.3">
      <c r="A831" s="168" t="s">
        <v>376</v>
      </c>
      <c r="B831" s="168" t="s">
        <v>233</v>
      </c>
      <c r="C831" s="168">
        <v>103347</v>
      </c>
      <c r="D831" s="171">
        <v>44026</v>
      </c>
      <c r="E831" s="172">
        <v>2855.9584</v>
      </c>
      <c r="F831" s="172">
        <v>3.1417000000000002</v>
      </c>
      <c r="G831" s="172">
        <v>3.2905000000000002</v>
      </c>
      <c r="H831" s="172">
        <v>3.2164000000000001</v>
      </c>
      <c r="I831" s="172">
        <v>3.1640999999999999</v>
      </c>
      <c r="J831" s="172">
        <v>3.5125000000000002</v>
      </c>
      <c r="K831" s="172">
        <v>4.0438000000000001</v>
      </c>
      <c r="L831" s="172">
        <v>4.9911000000000003</v>
      </c>
      <c r="M831" s="172">
        <v>5.0380000000000003</v>
      </c>
      <c r="N831" s="172">
        <v>5.3155000000000001</v>
      </c>
      <c r="O831" s="172">
        <v>6.5400999999999998</v>
      </c>
      <c r="P831" s="172">
        <v>6.8817000000000004</v>
      </c>
      <c r="Q831" s="172">
        <v>7.4249000000000001</v>
      </c>
      <c r="R831" s="172">
        <v>6.35</v>
      </c>
    </row>
    <row r="832" spans="1:18" x14ac:dyDescent="0.3">
      <c r="A832" s="168" t="s">
        <v>376</v>
      </c>
      <c r="B832" s="168" t="s">
        <v>125</v>
      </c>
      <c r="C832" s="168">
        <v>140196</v>
      </c>
      <c r="D832" s="171">
        <v>44026</v>
      </c>
      <c r="E832" s="172">
        <v>2591.8658</v>
      </c>
      <c r="F832" s="172">
        <v>2.7238000000000002</v>
      </c>
      <c r="G832" s="172">
        <v>2.9805999999999999</v>
      </c>
      <c r="H832" s="172">
        <v>3.1257999999999999</v>
      </c>
      <c r="I832" s="172">
        <v>3.0143</v>
      </c>
      <c r="J832" s="172">
        <v>3.3363999999999998</v>
      </c>
      <c r="K832" s="172">
        <v>4.5122</v>
      </c>
      <c r="L832" s="172">
        <v>5.2336</v>
      </c>
      <c r="M832" s="172">
        <v>5.3388</v>
      </c>
      <c r="N832" s="172">
        <v>5.6398999999999999</v>
      </c>
      <c r="O832" s="172">
        <v>6.7576000000000001</v>
      </c>
      <c r="P832" s="172">
        <v>6.8532000000000002</v>
      </c>
      <c r="Q832" s="172">
        <v>7.6280000000000001</v>
      </c>
      <c r="R832" s="172">
        <v>6.5983000000000001</v>
      </c>
    </row>
    <row r="833" spans="1:18" x14ac:dyDescent="0.3">
      <c r="A833" s="168" t="s">
        <v>376</v>
      </c>
      <c r="B833" s="168" t="s">
        <v>234</v>
      </c>
      <c r="C833" s="168">
        <v>140182</v>
      </c>
      <c r="D833" s="171">
        <v>44026</v>
      </c>
      <c r="E833" s="172">
        <v>2566.9326999999998</v>
      </c>
      <c r="F833" s="172">
        <v>2.4742999999999999</v>
      </c>
      <c r="G833" s="172">
        <v>2.7307000000000001</v>
      </c>
      <c r="H833" s="172">
        <v>2.8757000000000001</v>
      </c>
      <c r="I833" s="172">
        <v>2.7641</v>
      </c>
      <c r="J833" s="172">
        <v>3.0857999999999999</v>
      </c>
      <c r="K833" s="172">
        <v>4.2591999999999999</v>
      </c>
      <c r="L833" s="172">
        <v>4.9669999999999996</v>
      </c>
      <c r="M833" s="172">
        <v>5.0689000000000002</v>
      </c>
      <c r="N833" s="172">
        <v>5.3659999999999997</v>
      </c>
      <c r="O833" s="172">
        <v>6.5824999999999996</v>
      </c>
      <c r="P833" s="172">
        <v>6.7122000000000002</v>
      </c>
      <c r="Q833" s="172">
        <v>7.5609999999999999</v>
      </c>
      <c r="R833" s="172">
        <v>6.4001999999999999</v>
      </c>
    </row>
    <row r="834" spans="1:18" x14ac:dyDescent="0.3">
      <c r="A834" s="168" t="s">
        <v>376</v>
      </c>
      <c r="B834" s="168" t="s">
        <v>417</v>
      </c>
      <c r="C834" s="168">
        <v>140176</v>
      </c>
      <c r="D834" s="171">
        <v>44026</v>
      </c>
      <c r="E834" s="172">
        <v>2334.4369000000002</v>
      </c>
      <c r="F834" s="172">
        <v>2.4752999999999998</v>
      </c>
      <c r="G834" s="172">
        <v>2.7311000000000001</v>
      </c>
      <c r="H834" s="172">
        <v>2.8761000000000001</v>
      </c>
      <c r="I834" s="172">
        <v>2.7645</v>
      </c>
      <c r="J834" s="172">
        <v>3.0861000000000001</v>
      </c>
      <c r="K834" s="172">
        <v>4.2595000000000001</v>
      </c>
      <c r="L834" s="172">
        <v>4.9654999999999996</v>
      </c>
      <c r="M834" s="172">
        <v>5.0678999999999998</v>
      </c>
      <c r="N834" s="172">
        <v>5.3653000000000004</v>
      </c>
      <c r="O834" s="172">
        <v>6.5747999999999998</v>
      </c>
      <c r="P834" s="172">
        <v>6.6864999999999997</v>
      </c>
      <c r="Q834" s="172">
        <v>6.8353999999999999</v>
      </c>
      <c r="R834" s="172">
        <v>6.3997999999999999</v>
      </c>
    </row>
    <row r="835" spans="1:18" x14ac:dyDescent="0.3">
      <c r="A835" s="168" t="s">
        <v>376</v>
      </c>
      <c r="B835" s="168" t="s">
        <v>126</v>
      </c>
      <c r="C835" s="168">
        <v>119164</v>
      </c>
      <c r="D835" s="171">
        <v>44026</v>
      </c>
      <c r="E835" s="172">
        <v>2201.1370000000002</v>
      </c>
      <c r="F835" s="172">
        <v>3.0712999999999999</v>
      </c>
      <c r="G835" s="172">
        <v>3.0533999999999999</v>
      </c>
      <c r="H835" s="172">
        <v>3.2204000000000002</v>
      </c>
      <c r="I835" s="172">
        <v>3.1612</v>
      </c>
      <c r="J835" s="172">
        <v>3.1867999999999999</v>
      </c>
      <c r="K835" s="172">
        <v>3.3344999999999998</v>
      </c>
      <c r="L835" s="172">
        <v>4.2510000000000003</v>
      </c>
      <c r="M835" s="172">
        <v>4.4504999999999999</v>
      </c>
      <c r="N835" s="172">
        <v>4.7579000000000002</v>
      </c>
      <c r="O835" s="172">
        <v>6.4333999999999998</v>
      </c>
      <c r="P835" s="172">
        <v>6.9348000000000001</v>
      </c>
      <c r="Q835" s="172">
        <v>7.7210999999999999</v>
      </c>
      <c r="R835" s="172">
        <v>6.1075999999999997</v>
      </c>
    </row>
    <row r="836" spans="1:18" x14ac:dyDescent="0.3">
      <c r="A836" s="168" t="s">
        <v>376</v>
      </c>
      <c r="B836" s="168" t="s">
        <v>235</v>
      </c>
      <c r="C836" s="168">
        <v>112636</v>
      </c>
      <c r="D836" s="171">
        <v>44026</v>
      </c>
      <c r="E836" s="172">
        <v>2186.7435</v>
      </c>
      <c r="F836" s="172">
        <v>3.0181</v>
      </c>
      <c r="G836" s="172">
        <v>3.0017</v>
      </c>
      <c r="H836" s="172">
        <v>3.1701999999999999</v>
      </c>
      <c r="I836" s="172">
        <v>3.1113</v>
      </c>
      <c r="J836" s="172">
        <v>3.1372</v>
      </c>
      <c r="K836" s="172">
        <v>3.2848999999999999</v>
      </c>
      <c r="L836" s="172">
        <v>4.1999000000000004</v>
      </c>
      <c r="M836" s="172">
        <v>4.3979999999999997</v>
      </c>
      <c r="N836" s="172">
        <v>4.6882000000000001</v>
      </c>
      <c r="O836" s="172">
        <v>6.3311999999999999</v>
      </c>
      <c r="P836" s="172">
        <v>6.8277999999999999</v>
      </c>
      <c r="Q836" s="172">
        <v>7.8091999999999997</v>
      </c>
      <c r="R836" s="172">
        <v>6.0133999999999999</v>
      </c>
    </row>
    <row r="837" spans="1:18" x14ac:dyDescent="0.3">
      <c r="A837" s="168" t="s">
        <v>376</v>
      </c>
      <c r="B837" s="168" t="s">
        <v>418</v>
      </c>
      <c r="C837" s="168">
        <v>102441</v>
      </c>
      <c r="D837" s="171">
        <v>44019</v>
      </c>
      <c r="E837" s="172">
        <v>3040.8335000000002</v>
      </c>
      <c r="F837" s="172">
        <v>2.0047000000000001</v>
      </c>
      <c r="G837" s="172">
        <v>2.1301999999999999</v>
      </c>
      <c r="H837" s="172">
        <v>2.2040000000000002</v>
      </c>
      <c r="I837" s="172">
        <v>2.5888</v>
      </c>
      <c r="J837" s="172">
        <v>3.1387</v>
      </c>
      <c r="K837" s="172">
        <v>4.0644</v>
      </c>
      <c r="L837" s="172">
        <v>4.9390999999999998</v>
      </c>
      <c r="M837" s="172">
        <v>5.0766999999999998</v>
      </c>
      <c r="N837" s="172">
        <v>5.3423999999999996</v>
      </c>
      <c r="O837" s="172">
        <v>6.3212999999999999</v>
      </c>
      <c r="P837" s="172">
        <v>6.6375999999999999</v>
      </c>
      <c r="Q837" s="172">
        <v>7.1738999999999997</v>
      </c>
      <c r="R837" s="172">
        <v>6.2464000000000004</v>
      </c>
    </row>
    <row r="838" spans="1:18" x14ac:dyDescent="0.3">
      <c r="A838" s="168" t="s">
        <v>376</v>
      </c>
      <c r="B838" s="168" t="s">
        <v>419</v>
      </c>
      <c r="C838" s="168">
        <v>100538</v>
      </c>
      <c r="D838" s="171">
        <v>44026</v>
      </c>
      <c r="E838" s="172">
        <v>4677.1666999999998</v>
      </c>
      <c r="F838" s="172">
        <v>2.1711999999999998</v>
      </c>
      <c r="G838" s="172">
        <v>2.2227000000000001</v>
      </c>
      <c r="H838" s="172">
        <v>2.3712</v>
      </c>
      <c r="I838" s="172">
        <v>2.1631</v>
      </c>
      <c r="J838" s="172">
        <v>2.6349</v>
      </c>
      <c r="K838" s="172">
        <v>3.6657999999999999</v>
      </c>
      <c r="L838" s="172">
        <v>4.6098999999999997</v>
      </c>
      <c r="M838" s="172">
        <v>4.7342000000000004</v>
      </c>
      <c r="N838" s="172">
        <v>5.0003000000000002</v>
      </c>
      <c r="O838" s="172">
        <v>6.0321999999999996</v>
      </c>
      <c r="P838" s="172">
        <v>6.3528000000000002</v>
      </c>
      <c r="Q838" s="172">
        <v>7.1879</v>
      </c>
      <c r="R838" s="172">
        <v>5.9398</v>
      </c>
    </row>
    <row r="839" spans="1:18" x14ac:dyDescent="0.3">
      <c r="A839" s="168" t="s">
        <v>376</v>
      </c>
      <c r="B839" s="168" t="s">
        <v>420</v>
      </c>
      <c r="C839" s="168">
        <v>100546</v>
      </c>
      <c r="D839" s="171">
        <v>44026</v>
      </c>
      <c r="E839" s="172">
        <v>3008.9108999999999</v>
      </c>
      <c r="F839" s="172">
        <v>2.8412000000000002</v>
      </c>
      <c r="G839" s="172">
        <v>2.8929999999999998</v>
      </c>
      <c r="H839" s="172">
        <v>3.0417000000000001</v>
      </c>
      <c r="I839" s="172">
        <v>2.8334999999999999</v>
      </c>
      <c r="J839" s="172">
        <v>3.3065000000000002</v>
      </c>
      <c r="K839" s="172">
        <v>4.3425000000000002</v>
      </c>
      <c r="L839" s="172">
        <v>5.3011999999999997</v>
      </c>
      <c r="M839" s="172">
        <v>5.4341999999999997</v>
      </c>
      <c r="N839" s="172">
        <v>5.7112999999999996</v>
      </c>
      <c r="O839" s="172">
        <v>6.7534000000000001</v>
      </c>
      <c r="P839" s="172">
        <v>7.0701999999999998</v>
      </c>
      <c r="Q839" s="172">
        <v>7.6871999999999998</v>
      </c>
      <c r="R839" s="172">
        <v>6.6631999999999998</v>
      </c>
    </row>
    <row r="840" spans="1:18" x14ac:dyDescent="0.3">
      <c r="A840" s="168" t="s">
        <v>376</v>
      </c>
      <c r="B840" s="168" t="s">
        <v>127</v>
      </c>
      <c r="C840" s="168">
        <v>118577</v>
      </c>
      <c r="D840" s="171">
        <v>44026</v>
      </c>
      <c r="E840" s="172">
        <v>3022.7026999999998</v>
      </c>
      <c r="F840" s="172">
        <v>2.9249000000000001</v>
      </c>
      <c r="G840" s="172">
        <v>2.9773000000000001</v>
      </c>
      <c r="H840" s="172">
        <v>3.1261000000000001</v>
      </c>
      <c r="I840" s="172">
        <v>2.9182000000000001</v>
      </c>
      <c r="J840" s="172">
        <v>3.3906999999999998</v>
      </c>
      <c r="K840" s="172">
        <v>4.4261999999999997</v>
      </c>
      <c r="L840" s="172">
        <v>5.3772000000000002</v>
      </c>
      <c r="M840" s="172">
        <v>5.5088999999999997</v>
      </c>
      <c r="N840" s="172">
        <v>5.7859999999999996</v>
      </c>
      <c r="O840" s="172">
        <v>6.8198999999999996</v>
      </c>
      <c r="P840" s="172">
        <v>7.1387</v>
      </c>
      <c r="Q840" s="172">
        <v>7.8521999999999998</v>
      </c>
      <c r="R840" s="172">
        <v>6.7309000000000001</v>
      </c>
    </row>
    <row r="841" spans="1:18" x14ac:dyDescent="0.3">
      <c r="A841" s="168" t="s">
        <v>376</v>
      </c>
      <c r="B841" s="168" t="s">
        <v>236</v>
      </c>
      <c r="C841" s="168">
        <v>100868</v>
      </c>
      <c r="D841" s="171">
        <v>44026</v>
      </c>
      <c r="E841" s="172">
        <v>3931.8451</v>
      </c>
      <c r="F841" s="172">
        <v>2.9178999999999999</v>
      </c>
      <c r="G841" s="172">
        <v>3.0068999999999999</v>
      </c>
      <c r="H841" s="172">
        <v>3.2818000000000001</v>
      </c>
      <c r="I841" s="172">
        <v>3.1680000000000001</v>
      </c>
      <c r="J841" s="172">
        <v>3.5333999999999999</v>
      </c>
      <c r="K841" s="172">
        <v>4.2194000000000003</v>
      </c>
      <c r="L841" s="172">
        <v>4.9179000000000004</v>
      </c>
      <c r="M841" s="172">
        <v>5.0039999999999996</v>
      </c>
      <c r="N841" s="172">
        <v>5.2835000000000001</v>
      </c>
      <c r="O841" s="172">
        <v>6.4516</v>
      </c>
      <c r="P841" s="172">
        <v>6.8324999999999996</v>
      </c>
      <c r="Q841" s="172">
        <v>7.1768000000000001</v>
      </c>
      <c r="R841" s="172">
        <v>6.3007</v>
      </c>
    </row>
    <row r="842" spans="1:18" x14ac:dyDescent="0.3">
      <c r="A842" s="168" t="s">
        <v>376</v>
      </c>
      <c r="B842" s="168" t="s">
        <v>128</v>
      </c>
      <c r="C842" s="168">
        <v>119091</v>
      </c>
      <c r="D842" s="171">
        <v>44026</v>
      </c>
      <c r="E842" s="172">
        <v>3956.2743</v>
      </c>
      <c r="F842" s="172">
        <v>3.0171000000000001</v>
      </c>
      <c r="G842" s="172">
        <v>3.1065</v>
      </c>
      <c r="H842" s="172">
        <v>3.3818000000000001</v>
      </c>
      <c r="I842" s="172">
        <v>3.2681</v>
      </c>
      <c r="J842" s="172">
        <v>3.6337999999999999</v>
      </c>
      <c r="K842" s="172">
        <v>4.3213999999999997</v>
      </c>
      <c r="L842" s="172">
        <v>5.0209999999999999</v>
      </c>
      <c r="M842" s="172">
        <v>5.1082000000000001</v>
      </c>
      <c r="N842" s="172">
        <v>5.3891</v>
      </c>
      <c r="O842" s="172">
        <v>6.5583999999999998</v>
      </c>
      <c r="P842" s="172">
        <v>6.9332000000000003</v>
      </c>
      <c r="Q842" s="172">
        <v>7.6764999999999999</v>
      </c>
      <c r="R842" s="172">
        <v>6.4073000000000002</v>
      </c>
    </row>
    <row r="843" spans="1:18" x14ac:dyDescent="0.3">
      <c r="A843" s="168" t="s">
        <v>376</v>
      </c>
      <c r="B843" s="168" t="s">
        <v>237</v>
      </c>
      <c r="C843" s="168">
        <v>118902</v>
      </c>
      <c r="D843" s="171">
        <v>44026</v>
      </c>
      <c r="E843" s="172">
        <v>1994.1976999999999</v>
      </c>
      <c r="F843" s="172">
        <v>3.2290000000000001</v>
      </c>
      <c r="G843" s="172">
        <v>3.0764</v>
      </c>
      <c r="H843" s="172">
        <v>3.2021000000000002</v>
      </c>
      <c r="I843" s="172">
        <v>3.1244000000000001</v>
      </c>
      <c r="J843" s="172">
        <v>3.5914000000000001</v>
      </c>
      <c r="K843" s="172">
        <v>4.2398999999999996</v>
      </c>
      <c r="L843" s="172">
        <v>4.6764999999999999</v>
      </c>
      <c r="M843" s="172">
        <v>4.9204999999999997</v>
      </c>
      <c r="N843" s="172">
        <v>5.2609000000000004</v>
      </c>
      <c r="O843" s="172">
        <v>6.5673000000000004</v>
      </c>
      <c r="P843" s="172">
        <v>6.899</v>
      </c>
      <c r="Q843" s="172">
        <v>4.3724999999999996</v>
      </c>
      <c r="R843" s="172">
        <v>6.3662000000000001</v>
      </c>
    </row>
    <row r="844" spans="1:18" x14ac:dyDescent="0.3">
      <c r="A844" s="168" t="s">
        <v>376</v>
      </c>
      <c r="B844" s="168" t="s">
        <v>129</v>
      </c>
      <c r="C844" s="168">
        <v>120038</v>
      </c>
      <c r="D844" s="171">
        <v>44026</v>
      </c>
      <c r="E844" s="172">
        <v>2002.9464</v>
      </c>
      <c r="F844" s="172">
        <v>3.3279000000000001</v>
      </c>
      <c r="G844" s="172">
        <v>3.1751</v>
      </c>
      <c r="H844" s="172">
        <v>3.3018000000000001</v>
      </c>
      <c r="I844" s="172">
        <v>3.2235999999999998</v>
      </c>
      <c r="J844" s="172">
        <v>3.6905000000000001</v>
      </c>
      <c r="K844" s="172">
        <v>4.34</v>
      </c>
      <c r="L844" s="172">
        <v>4.7809999999999997</v>
      </c>
      <c r="M844" s="172">
        <v>5.0252999999999997</v>
      </c>
      <c r="N844" s="172">
        <v>5.3666999999999998</v>
      </c>
      <c r="O844" s="172">
        <v>6.6463000000000001</v>
      </c>
      <c r="P844" s="172">
        <v>6.9710000000000001</v>
      </c>
      <c r="Q844" s="172">
        <v>7.6928999999999998</v>
      </c>
      <c r="R844" s="172">
        <v>6.4524999999999997</v>
      </c>
    </row>
    <row r="845" spans="1:18" x14ac:dyDescent="0.3">
      <c r="A845" s="168" t="s">
        <v>376</v>
      </c>
      <c r="B845" s="168" t="s">
        <v>421</v>
      </c>
      <c r="C845" s="168">
        <v>118907</v>
      </c>
      <c r="D845" s="171">
        <v>44026</v>
      </c>
      <c r="E845" s="172">
        <v>2931.1259</v>
      </c>
      <c r="F845" s="172">
        <v>2.4346000000000001</v>
      </c>
      <c r="G845" s="172">
        <v>2.2831000000000001</v>
      </c>
      <c r="H845" s="172">
        <v>2.4094000000000002</v>
      </c>
      <c r="I845" s="172">
        <v>2.3311999999999999</v>
      </c>
      <c r="J845" s="172">
        <v>2.7967</v>
      </c>
      <c r="K845" s="172">
        <v>3.4396</v>
      </c>
      <c r="L845" s="172">
        <v>3.8704000000000001</v>
      </c>
      <c r="M845" s="172">
        <v>4.1041999999999996</v>
      </c>
      <c r="N845" s="172">
        <v>4.4326999999999996</v>
      </c>
      <c r="O845" s="172">
        <v>5.681</v>
      </c>
      <c r="P845" s="172">
        <v>5.9901</v>
      </c>
      <c r="Q845" s="172">
        <v>6.2926000000000002</v>
      </c>
      <c r="R845" s="172">
        <v>5.4958999999999998</v>
      </c>
    </row>
    <row r="846" spans="1:18" x14ac:dyDescent="0.3">
      <c r="A846" s="168" t="s">
        <v>376</v>
      </c>
      <c r="B846" s="168" t="s">
        <v>1034</v>
      </c>
      <c r="C846" s="168">
        <v>144947</v>
      </c>
      <c r="D846" s="171">
        <v>44026</v>
      </c>
      <c r="E846" s="172">
        <v>1064.2528171254501</v>
      </c>
      <c r="F846" s="172">
        <v>2.5956999999999999</v>
      </c>
      <c r="G846" s="172">
        <v>2.6029</v>
      </c>
      <c r="H846" s="172">
        <v>2.6080999999999999</v>
      </c>
      <c r="I846" s="172">
        <v>2.5746000000000002</v>
      </c>
      <c r="J846" s="172">
        <v>2.4222999999999999</v>
      </c>
      <c r="K846" s="172">
        <v>2.4538000000000002</v>
      </c>
      <c r="L846" s="172">
        <v>2.6011000000000002</v>
      </c>
      <c r="M846" s="172">
        <v>2.7844000000000002</v>
      </c>
      <c r="N846" s="172">
        <v>2.9575999999999998</v>
      </c>
      <c r="O846" s="172"/>
      <c r="P846" s="172"/>
      <c r="Q846" s="172">
        <v>3.5019999999999998</v>
      </c>
      <c r="R846" s="172"/>
    </row>
    <row r="847" spans="1:18" x14ac:dyDescent="0.3">
      <c r="A847" s="168" t="s">
        <v>376</v>
      </c>
      <c r="B847" s="168" t="s">
        <v>238</v>
      </c>
      <c r="C847" s="168">
        <v>103340</v>
      </c>
      <c r="D847" s="171">
        <v>44026</v>
      </c>
      <c r="E847" s="172">
        <v>296.39929999999998</v>
      </c>
      <c r="F847" s="172">
        <v>3.1034999999999999</v>
      </c>
      <c r="G847" s="172">
        <v>3.1656</v>
      </c>
      <c r="H847" s="172">
        <v>3.4220999999999999</v>
      </c>
      <c r="I847" s="172">
        <v>3.3441000000000001</v>
      </c>
      <c r="J847" s="172">
        <v>3.8336000000000001</v>
      </c>
      <c r="K847" s="172">
        <v>4.5660999999999996</v>
      </c>
      <c r="L847" s="172">
        <v>5.1676000000000002</v>
      </c>
      <c r="M847" s="172">
        <v>5.2087000000000003</v>
      </c>
      <c r="N847" s="172">
        <v>5.4653999999999998</v>
      </c>
      <c r="O847" s="172">
        <v>6.5960999999999999</v>
      </c>
      <c r="P847" s="172">
        <v>6.9398</v>
      </c>
      <c r="Q847" s="172">
        <v>7.69</v>
      </c>
      <c r="R847" s="172">
        <v>6.4329999999999998</v>
      </c>
    </row>
    <row r="848" spans="1:18" x14ac:dyDescent="0.3">
      <c r="A848" s="168" t="s">
        <v>376</v>
      </c>
      <c r="B848" s="168" t="s">
        <v>130</v>
      </c>
      <c r="C848" s="168">
        <v>120197</v>
      </c>
      <c r="D848" s="171">
        <v>44026</v>
      </c>
      <c r="E848" s="172">
        <v>297.80059999999997</v>
      </c>
      <c r="F848" s="172">
        <v>3.2115</v>
      </c>
      <c r="G848" s="172">
        <v>3.2814999999999999</v>
      </c>
      <c r="H848" s="172">
        <v>3.5409999999999999</v>
      </c>
      <c r="I848" s="172">
        <v>3.4636</v>
      </c>
      <c r="J848" s="172">
        <v>3.9537</v>
      </c>
      <c r="K848" s="172">
        <v>4.6875</v>
      </c>
      <c r="L848" s="172">
        <v>5.2801999999999998</v>
      </c>
      <c r="M848" s="172">
        <v>5.3089000000000004</v>
      </c>
      <c r="N848" s="172">
        <v>5.5601000000000003</v>
      </c>
      <c r="O848" s="172">
        <v>6.6767000000000003</v>
      </c>
      <c r="P848" s="172">
        <v>7.0095999999999998</v>
      </c>
      <c r="Q848" s="172">
        <v>7.7304000000000004</v>
      </c>
      <c r="R848" s="172">
        <v>6.5180999999999996</v>
      </c>
    </row>
    <row r="849" spans="1:18" x14ac:dyDescent="0.3">
      <c r="A849" s="168" t="s">
        <v>376</v>
      </c>
      <c r="B849" s="168" t="s">
        <v>239</v>
      </c>
      <c r="C849" s="168">
        <v>113096</v>
      </c>
      <c r="D849" s="171">
        <v>44026</v>
      </c>
      <c r="E849" s="172">
        <v>2144.4944999999998</v>
      </c>
      <c r="F849" s="172">
        <v>3.6291000000000002</v>
      </c>
      <c r="G849" s="172">
        <v>4.3723999999999998</v>
      </c>
      <c r="H849" s="172">
        <v>4.1443000000000003</v>
      </c>
      <c r="I849" s="172">
        <v>3.8365</v>
      </c>
      <c r="J849" s="172">
        <v>3.9666000000000001</v>
      </c>
      <c r="K849" s="172">
        <v>4.7079000000000004</v>
      </c>
      <c r="L849" s="172">
        <v>5.3979999999999997</v>
      </c>
      <c r="M849" s="172">
        <v>5.4217000000000004</v>
      </c>
      <c r="N849" s="172">
        <v>5.6345000000000001</v>
      </c>
      <c r="O849" s="172">
        <v>6.6773999999999996</v>
      </c>
      <c r="P849" s="172">
        <v>6.9477000000000002</v>
      </c>
      <c r="Q849" s="172">
        <v>7.9096000000000002</v>
      </c>
      <c r="R849" s="172">
        <v>6.5476999999999999</v>
      </c>
    </row>
    <row r="850" spans="1:18" x14ac:dyDescent="0.3">
      <c r="A850" s="168" t="s">
        <v>376</v>
      </c>
      <c r="B850" s="168" t="s">
        <v>131</v>
      </c>
      <c r="C850" s="168">
        <v>118345</v>
      </c>
      <c r="D850" s="171">
        <v>44026</v>
      </c>
      <c r="E850" s="172">
        <v>2160.4902999999999</v>
      </c>
      <c r="F850" s="172">
        <v>3.6680999999999999</v>
      </c>
      <c r="G850" s="172">
        <v>4.4120999999999997</v>
      </c>
      <c r="H850" s="172">
        <v>4.1852</v>
      </c>
      <c r="I850" s="172">
        <v>3.8767999999999998</v>
      </c>
      <c r="J850" s="172">
        <v>4.0068999999999999</v>
      </c>
      <c r="K850" s="172">
        <v>4.7484000000000002</v>
      </c>
      <c r="L850" s="172">
        <v>5.4391999999999996</v>
      </c>
      <c r="M850" s="172">
        <v>5.4645000000000001</v>
      </c>
      <c r="N850" s="172">
        <v>5.6973000000000003</v>
      </c>
      <c r="O850" s="172">
        <v>6.7824</v>
      </c>
      <c r="P850" s="172">
        <v>7.0551000000000004</v>
      </c>
      <c r="Q850" s="172">
        <v>7.7263000000000002</v>
      </c>
      <c r="R850" s="172">
        <v>6.6395</v>
      </c>
    </row>
    <row r="851" spans="1:18" x14ac:dyDescent="0.3">
      <c r="A851" s="168" t="s">
        <v>376</v>
      </c>
      <c r="B851" s="168" t="s">
        <v>132</v>
      </c>
      <c r="C851" s="168">
        <v>118364</v>
      </c>
      <c r="D851" s="171">
        <v>44026</v>
      </c>
      <c r="E851" s="172">
        <v>2431.4758999999999</v>
      </c>
      <c r="F851" s="172">
        <v>3.1362000000000001</v>
      </c>
      <c r="G851" s="172">
        <v>3.1006999999999998</v>
      </c>
      <c r="H851" s="172">
        <v>3.2406000000000001</v>
      </c>
      <c r="I851" s="172">
        <v>3.1696</v>
      </c>
      <c r="J851" s="172">
        <v>3.5053999999999998</v>
      </c>
      <c r="K851" s="172">
        <v>4.1703999999999999</v>
      </c>
      <c r="L851" s="172">
        <v>4.8314000000000004</v>
      </c>
      <c r="M851" s="172">
        <v>4.9260999999999999</v>
      </c>
      <c r="N851" s="172">
        <v>5.1944999999999997</v>
      </c>
      <c r="O851" s="172">
        <v>6.4904999999999999</v>
      </c>
      <c r="P851" s="172">
        <v>6.8902999999999999</v>
      </c>
      <c r="Q851" s="172">
        <v>7.6318999999999999</v>
      </c>
      <c r="R851" s="172">
        <v>6.2431000000000001</v>
      </c>
    </row>
    <row r="852" spans="1:18" x14ac:dyDescent="0.3">
      <c r="A852" s="168" t="s">
        <v>376</v>
      </c>
      <c r="B852" s="168" t="s">
        <v>240</v>
      </c>
      <c r="C852" s="168">
        <v>108690</v>
      </c>
      <c r="D852" s="171">
        <v>44026</v>
      </c>
      <c r="E852" s="172">
        <v>2420.1017000000002</v>
      </c>
      <c r="F852" s="172">
        <v>3.0859999999999999</v>
      </c>
      <c r="G852" s="172">
        <v>3.0503</v>
      </c>
      <c r="H852" s="172">
        <v>3.1905000000000001</v>
      </c>
      <c r="I852" s="172">
        <v>3.1194999999999999</v>
      </c>
      <c r="J852" s="172">
        <v>3.4552</v>
      </c>
      <c r="K852" s="172">
        <v>4.1180000000000003</v>
      </c>
      <c r="L852" s="172">
        <v>4.7779999999999996</v>
      </c>
      <c r="M852" s="172">
        <v>4.8718000000000004</v>
      </c>
      <c r="N852" s="172">
        <v>5.1394000000000002</v>
      </c>
      <c r="O852" s="172">
        <v>6.4185999999999996</v>
      </c>
      <c r="P852" s="172">
        <v>6.8132000000000001</v>
      </c>
      <c r="Q852" s="172">
        <v>5.5734000000000004</v>
      </c>
      <c r="R852" s="172">
        <v>6.1771000000000003</v>
      </c>
    </row>
    <row r="853" spans="1:18" x14ac:dyDescent="0.3">
      <c r="A853" s="168" t="s">
        <v>376</v>
      </c>
      <c r="B853" s="168" t="s">
        <v>133</v>
      </c>
      <c r="C853" s="168">
        <v>125345</v>
      </c>
      <c r="D853" s="171">
        <v>44026</v>
      </c>
      <c r="E853" s="172">
        <v>1558.5317</v>
      </c>
      <c r="F853" s="172">
        <v>2.6724000000000001</v>
      </c>
      <c r="G853" s="172">
        <v>2.5587</v>
      </c>
      <c r="H853" s="172">
        <v>2.9220000000000002</v>
      </c>
      <c r="I853" s="172">
        <v>2.9546999999999999</v>
      </c>
      <c r="J853" s="172">
        <v>3.1387999999999998</v>
      </c>
      <c r="K853" s="172">
        <v>3.3628999999999998</v>
      </c>
      <c r="L853" s="172">
        <v>3.9434999999999998</v>
      </c>
      <c r="M853" s="172">
        <v>4.2243000000000004</v>
      </c>
      <c r="N853" s="172">
        <v>4.5873999999999997</v>
      </c>
      <c r="O853" s="172">
        <v>5.9581</v>
      </c>
      <c r="P853" s="172">
        <v>6.3906999999999998</v>
      </c>
      <c r="Q853" s="172">
        <v>6.8741000000000003</v>
      </c>
      <c r="R853" s="172">
        <v>5.6624999999999996</v>
      </c>
    </row>
    <row r="854" spans="1:18" x14ac:dyDescent="0.3">
      <c r="A854" s="168" t="s">
        <v>376</v>
      </c>
      <c r="B854" s="168" t="s">
        <v>241</v>
      </c>
      <c r="C854" s="168">
        <v>125259</v>
      </c>
      <c r="D854" s="171">
        <v>44026</v>
      </c>
      <c r="E854" s="172">
        <v>1553.3353999999999</v>
      </c>
      <c r="F854" s="172">
        <v>2.6225000000000001</v>
      </c>
      <c r="G854" s="172">
        <v>2.5085000000000002</v>
      </c>
      <c r="H854" s="172">
        <v>2.8723000000000001</v>
      </c>
      <c r="I854" s="172">
        <v>2.9045000000000001</v>
      </c>
      <c r="J854" s="172">
        <v>3.0886</v>
      </c>
      <c r="K854" s="172">
        <v>3.3128000000000002</v>
      </c>
      <c r="L854" s="172">
        <v>3.8927</v>
      </c>
      <c r="M854" s="172">
        <v>4.1729000000000003</v>
      </c>
      <c r="N854" s="172">
        <v>4.5353000000000003</v>
      </c>
      <c r="O854" s="172">
        <v>5.9051999999999998</v>
      </c>
      <c r="P854" s="172">
        <v>6.3375000000000004</v>
      </c>
      <c r="Q854" s="172">
        <v>6.8205999999999998</v>
      </c>
      <c r="R854" s="172">
        <v>5.6097999999999999</v>
      </c>
    </row>
    <row r="855" spans="1:18" x14ac:dyDescent="0.3">
      <c r="A855" s="168" t="s">
        <v>376</v>
      </c>
      <c r="B855" s="168" t="s">
        <v>242</v>
      </c>
      <c r="C855" s="168">
        <v>115991</v>
      </c>
      <c r="D855" s="171">
        <v>44026</v>
      </c>
      <c r="E855" s="172">
        <v>1946.0060000000001</v>
      </c>
      <c r="F855" s="172">
        <v>3.2770000000000001</v>
      </c>
      <c r="G855" s="172">
        <v>3.0706000000000002</v>
      </c>
      <c r="H855" s="172">
        <v>3.1295999999999999</v>
      </c>
      <c r="I855" s="172">
        <v>3.1149</v>
      </c>
      <c r="J855" s="172">
        <v>3.0779999999999998</v>
      </c>
      <c r="K855" s="172">
        <v>3.5392999999999999</v>
      </c>
      <c r="L855" s="172">
        <v>4.5218999999999996</v>
      </c>
      <c r="M855" s="172">
        <v>4.7831999999999999</v>
      </c>
      <c r="N855" s="172">
        <v>5.1275000000000004</v>
      </c>
      <c r="O855" s="172">
        <v>6.4617000000000004</v>
      </c>
      <c r="P855" s="172">
        <v>6.9249999999999998</v>
      </c>
      <c r="Q855" s="172">
        <v>7.9283999999999999</v>
      </c>
      <c r="R855" s="172">
        <v>6.2172000000000001</v>
      </c>
    </row>
    <row r="856" spans="1:18" x14ac:dyDescent="0.3">
      <c r="A856" s="168" t="s">
        <v>376</v>
      </c>
      <c r="B856" s="168" t="s">
        <v>134</v>
      </c>
      <c r="C856" s="168">
        <v>119135</v>
      </c>
      <c r="D856" s="171">
        <v>44026</v>
      </c>
      <c r="E856" s="172">
        <v>1960.3827000000001</v>
      </c>
      <c r="F856" s="172">
        <v>3.3778000000000001</v>
      </c>
      <c r="G856" s="172">
        <v>3.1709999999999998</v>
      </c>
      <c r="H856" s="172">
        <v>3.2294</v>
      </c>
      <c r="I856" s="172">
        <v>3.2147999999999999</v>
      </c>
      <c r="J856" s="172">
        <v>3.1781999999999999</v>
      </c>
      <c r="K856" s="172">
        <v>3.64</v>
      </c>
      <c r="L856" s="172">
        <v>4.6238000000000001</v>
      </c>
      <c r="M856" s="172">
        <v>4.8867000000000003</v>
      </c>
      <c r="N856" s="172">
        <v>5.2324000000000002</v>
      </c>
      <c r="O856" s="172">
        <v>6.5682</v>
      </c>
      <c r="P856" s="172">
        <v>7.0323000000000002</v>
      </c>
      <c r="Q856" s="172">
        <v>7.7442000000000002</v>
      </c>
      <c r="R856" s="172">
        <v>6.3234000000000004</v>
      </c>
    </row>
    <row r="857" spans="1:18" x14ac:dyDescent="0.3">
      <c r="A857" s="168" t="s">
        <v>376</v>
      </c>
      <c r="B857" s="168" t="s">
        <v>135</v>
      </c>
      <c r="C857" s="168">
        <v>147938</v>
      </c>
      <c r="D857" s="171">
        <v>44026</v>
      </c>
      <c r="E857" s="172">
        <v>1958.1955</v>
      </c>
      <c r="F857" s="172">
        <v>2.8035999999999999</v>
      </c>
      <c r="G857" s="172">
        <v>1.8692</v>
      </c>
      <c r="H857" s="172">
        <v>1.6022000000000001</v>
      </c>
      <c r="I857" s="172">
        <v>2.0036999999999998</v>
      </c>
      <c r="J857" s="172">
        <v>2.5278999999999998</v>
      </c>
      <c r="K857" s="172">
        <v>3.3386999999999998</v>
      </c>
      <c r="L857" s="172"/>
      <c r="M857" s="172"/>
      <c r="N857" s="172"/>
      <c r="O857" s="172"/>
      <c r="P857" s="172"/>
      <c r="Q857" s="172">
        <v>4.3470000000000004</v>
      </c>
      <c r="R857" s="172"/>
    </row>
    <row r="858" spans="1:18" x14ac:dyDescent="0.3">
      <c r="A858" s="168" t="s">
        <v>376</v>
      </c>
      <c r="B858" s="168" t="s">
        <v>136</v>
      </c>
      <c r="C858" s="168">
        <v>147940</v>
      </c>
      <c r="D858" s="171">
        <v>44026</v>
      </c>
      <c r="E858" s="172">
        <v>1961.1306</v>
      </c>
      <c r="F858" s="172">
        <v>3.2572999999999999</v>
      </c>
      <c r="G858" s="172">
        <v>3.2157</v>
      </c>
      <c r="H858" s="172">
        <v>3.2945000000000002</v>
      </c>
      <c r="I858" s="172">
        <v>3.2875000000000001</v>
      </c>
      <c r="J858" s="172">
        <v>3.2273999999999998</v>
      </c>
      <c r="K858" s="172">
        <v>3.6962000000000002</v>
      </c>
      <c r="L858" s="172"/>
      <c r="M858" s="172"/>
      <c r="N858" s="172"/>
      <c r="O858" s="172"/>
      <c r="P858" s="172"/>
      <c r="Q858" s="172">
        <v>4.6295000000000002</v>
      </c>
      <c r="R858" s="172"/>
    </row>
    <row r="859" spans="1:18" x14ac:dyDescent="0.3">
      <c r="A859" s="168" t="s">
        <v>376</v>
      </c>
      <c r="B859" s="168" t="s">
        <v>137</v>
      </c>
      <c r="C859" s="168">
        <v>147937</v>
      </c>
      <c r="D859" s="171">
        <v>44026</v>
      </c>
      <c r="E859" s="172">
        <v>1960.7436</v>
      </c>
      <c r="F859" s="172">
        <v>3.4535</v>
      </c>
      <c r="G859" s="172">
        <v>3.1970999999999998</v>
      </c>
      <c r="H859" s="172">
        <v>3.24</v>
      </c>
      <c r="I859" s="172">
        <v>3.2153999999999998</v>
      </c>
      <c r="J859" s="172">
        <v>3.1783999999999999</v>
      </c>
      <c r="K859" s="172">
        <v>3.6404000000000001</v>
      </c>
      <c r="L859" s="172"/>
      <c r="M859" s="172"/>
      <c r="N859" s="172"/>
      <c r="O859" s="172"/>
      <c r="P859" s="172"/>
      <c r="Q859" s="172">
        <v>4.5914999999999999</v>
      </c>
      <c r="R859" s="172"/>
    </row>
    <row r="860" spans="1:18" x14ac:dyDescent="0.3">
      <c r="A860" s="168" t="s">
        <v>376</v>
      </c>
      <c r="B860" s="168" t="s">
        <v>138</v>
      </c>
      <c r="C860" s="168">
        <v>147939</v>
      </c>
      <c r="D860" s="171">
        <v>44026</v>
      </c>
      <c r="E860" s="172">
        <v>1960.8403000000001</v>
      </c>
      <c r="F860" s="172">
        <v>3.2522000000000002</v>
      </c>
      <c r="G860" s="172">
        <v>3.0467</v>
      </c>
      <c r="H860" s="172">
        <v>3.0992999999999999</v>
      </c>
      <c r="I860" s="172">
        <v>3.0899000000000001</v>
      </c>
      <c r="J860" s="172">
        <v>3.1570999999999998</v>
      </c>
      <c r="K860" s="172">
        <v>3.6284000000000001</v>
      </c>
      <c r="L860" s="172"/>
      <c r="M860" s="172"/>
      <c r="N860" s="172"/>
      <c r="O860" s="172"/>
      <c r="P860" s="172"/>
      <c r="Q860" s="172">
        <v>4.5949999999999998</v>
      </c>
      <c r="R860" s="172"/>
    </row>
    <row r="861" spans="1:18" x14ac:dyDescent="0.3">
      <c r="A861" s="168" t="s">
        <v>376</v>
      </c>
      <c r="B861" s="168" t="s">
        <v>243</v>
      </c>
      <c r="C861" s="168">
        <v>104486</v>
      </c>
      <c r="D861" s="171">
        <v>44026</v>
      </c>
      <c r="E861" s="172">
        <v>2748.9002</v>
      </c>
      <c r="F861" s="172">
        <v>3.3250999999999999</v>
      </c>
      <c r="G861" s="172">
        <v>3.1543999999999999</v>
      </c>
      <c r="H861" s="172">
        <v>3.2235999999999998</v>
      </c>
      <c r="I861" s="172">
        <v>3.1901000000000002</v>
      </c>
      <c r="J861" s="172">
        <v>3.5859999999999999</v>
      </c>
      <c r="K861" s="172">
        <v>4.266</v>
      </c>
      <c r="L861" s="172">
        <v>4.8212999999999999</v>
      </c>
      <c r="M861" s="172">
        <v>4.9428000000000001</v>
      </c>
      <c r="N861" s="172">
        <v>5.2013999999999996</v>
      </c>
      <c r="O861" s="172">
        <v>6.5090000000000003</v>
      </c>
      <c r="P861" s="172">
        <v>6.8963999999999999</v>
      </c>
      <c r="Q861" s="172">
        <v>7.6802000000000001</v>
      </c>
      <c r="R861" s="172">
        <v>6.2901999999999996</v>
      </c>
    </row>
    <row r="862" spans="1:18" x14ac:dyDescent="0.3">
      <c r="A862" s="168" t="s">
        <v>376</v>
      </c>
      <c r="B862" s="168" t="s">
        <v>139</v>
      </c>
      <c r="C862" s="168">
        <v>120537</v>
      </c>
      <c r="D862" s="171">
        <v>44026</v>
      </c>
      <c r="E862" s="172">
        <v>2762.9974000000002</v>
      </c>
      <c r="F862" s="172">
        <v>3.3954</v>
      </c>
      <c r="G862" s="172">
        <v>3.2250000000000001</v>
      </c>
      <c r="H862" s="172">
        <v>3.2940999999999998</v>
      </c>
      <c r="I862" s="172">
        <v>3.2604000000000002</v>
      </c>
      <c r="J862" s="172">
        <v>3.6562000000000001</v>
      </c>
      <c r="K862" s="172">
        <v>4.3369</v>
      </c>
      <c r="L862" s="172">
        <v>4.8932000000000002</v>
      </c>
      <c r="M862" s="172">
        <v>5.0153999999999996</v>
      </c>
      <c r="N862" s="172">
        <v>5.2750000000000004</v>
      </c>
      <c r="O862" s="172">
        <v>6.5837000000000003</v>
      </c>
      <c r="P862" s="172">
        <v>6.9713000000000003</v>
      </c>
      <c r="Q862" s="172">
        <v>7.7023000000000001</v>
      </c>
      <c r="R862" s="172">
        <v>6.3647</v>
      </c>
    </row>
    <row r="863" spans="1:18" x14ac:dyDescent="0.3">
      <c r="A863" s="168" t="s">
        <v>376</v>
      </c>
      <c r="B863" s="168" t="s">
        <v>422</v>
      </c>
      <c r="C863" s="168">
        <v>104488</v>
      </c>
      <c r="D863" s="171">
        <v>44026</v>
      </c>
      <c r="E863" s="172">
        <v>2499.0664000000002</v>
      </c>
      <c r="F863" s="172">
        <v>2.7942</v>
      </c>
      <c r="G863" s="172">
        <v>2.6246999999999998</v>
      </c>
      <c r="H863" s="172">
        <v>2.6934</v>
      </c>
      <c r="I863" s="172">
        <v>2.6595</v>
      </c>
      <c r="J863" s="172">
        <v>3.0543999999999998</v>
      </c>
      <c r="K863" s="172">
        <v>3.7307999999999999</v>
      </c>
      <c r="L863" s="172">
        <v>4.2809999999999997</v>
      </c>
      <c r="M863" s="172">
        <v>4.4009999999999998</v>
      </c>
      <c r="N863" s="172">
        <v>4.6506999999999996</v>
      </c>
      <c r="O863" s="172">
        <v>5.9325999999999999</v>
      </c>
      <c r="P863" s="172">
        <v>6.2892999999999999</v>
      </c>
      <c r="Q863" s="172">
        <v>6.9320000000000004</v>
      </c>
      <c r="R863" s="172">
        <v>5.7313999999999998</v>
      </c>
    </row>
    <row r="864" spans="1:18" x14ac:dyDescent="0.3">
      <c r="A864" s="168" t="s">
        <v>376</v>
      </c>
      <c r="B864" s="168" t="s">
        <v>140</v>
      </c>
      <c r="C864" s="168">
        <v>147157</v>
      </c>
      <c r="D864" s="171">
        <v>44026</v>
      </c>
      <c r="E864" s="172">
        <v>1057.569</v>
      </c>
      <c r="F864" s="172">
        <v>2.9268999999999998</v>
      </c>
      <c r="G864" s="172">
        <v>2.9504000000000001</v>
      </c>
      <c r="H864" s="172">
        <v>2.9599000000000002</v>
      </c>
      <c r="I864" s="172">
        <v>2.9571999999999998</v>
      </c>
      <c r="J864" s="172">
        <v>2.8130000000000002</v>
      </c>
      <c r="K864" s="172">
        <v>2.8492000000000002</v>
      </c>
      <c r="L864" s="172">
        <v>3.5497000000000001</v>
      </c>
      <c r="M864" s="172">
        <v>3.9228000000000001</v>
      </c>
      <c r="N864" s="172">
        <v>4.3047000000000004</v>
      </c>
      <c r="O864" s="172"/>
      <c r="P864" s="172"/>
      <c r="Q864" s="172">
        <v>4.6691000000000003</v>
      </c>
      <c r="R864" s="172"/>
    </row>
    <row r="865" spans="1:18" x14ac:dyDescent="0.3">
      <c r="A865" s="168" t="s">
        <v>376</v>
      </c>
      <c r="B865" s="168" t="s">
        <v>244</v>
      </c>
      <c r="C865" s="168">
        <v>147153</v>
      </c>
      <c r="D865" s="171">
        <v>44026</v>
      </c>
      <c r="E865" s="172">
        <v>1056.1458</v>
      </c>
      <c r="F865" s="172">
        <v>2.8168000000000002</v>
      </c>
      <c r="G865" s="172">
        <v>2.8403</v>
      </c>
      <c r="H865" s="172">
        <v>2.8502999999999998</v>
      </c>
      <c r="I865" s="172">
        <v>2.8469000000000002</v>
      </c>
      <c r="J865" s="172">
        <v>2.7027000000000001</v>
      </c>
      <c r="K865" s="172">
        <v>2.7383999999999999</v>
      </c>
      <c r="L865" s="172">
        <v>3.4382000000000001</v>
      </c>
      <c r="M865" s="172">
        <v>3.81</v>
      </c>
      <c r="N865" s="172">
        <v>4.1902999999999997</v>
      </c>
      <c r="O865" s="172"/>
      <c r="P865" s="172"/>
      <c r="Q865" s="172">
        <v>4.5542999999999996</v>
      </c>
      <c r="R865" s="172"/>
    </row>
    <row r="866" spans="1:18" x14ac:dyDescent="0.3">
      <c r="A866" s="168" t="s">
        <v>376</v>
      </c>
      <c r="B866" s="168" t="s">
        <v>245</v>
      </c>
      <c r="C866" s="168">
        <v>100234</v>
      </c>
      <c r="D866" s="171">
        <v>44026</v>
      </c>
      <c r="E866" s="172">
        <v>54.658799999999999</v>
      </c>
      <c r="F866" s="172">
        <v>3.0720000000000001</v>
      </c>
      <c r="G866" s="172">
        <v>3.3397999999999999</v>
      </c>
      <c r="H866" s="172">
        <v>3.3123999999999998</v>
      </c>
      <c r="I866" s="172">
        <v>3.2235999999999998</v>
      </c>
      <c r="J866" s="172">
        <v>3.4218999999999999</v>
      </c>
      <c r="K866" s="172">
        <v>3.9752000000000001</v>
      </c>
      <c r="L866" s="172">
        <v>4.6399999999999997</v>
      </c>
      <c r="M866" s="172">
        <v>4.8129999999999997</v>
      </c>
      <c r="N866" s="172">
        <v>5.1418999999999997</v>
      </c>
      <c r="O866" s="172">
        <v>6.5202999999999998</v>
      </c>
      <c r="P866" s="172">
        <v>6.9318999999999997</v>
      </c>
      <c r="Q866" s="172">
        <v>7.8228999999999997</v>
      </c>
      <c r="R866" s="172">
        <v>6.3128000000000002</v>
      </c>
    </row>
    <row r="867" spans="1:18" x14ac:dyDescent="0.3">
      <c r="A867" s="168" t="s">
        <v>376</v>
      </c>
      <c r="B867" s="168" t="s">
        <v>141</v>
      </c>
      <c r="C867" s="168">
        <v>120406</v>
      </c>
      <c r="D867" s="171">
        <v>44026</v>
      </c>
      <c r="E867" s="172">
        <v>54.986199999999997</v>
      </c>
      <c r="F867" s="172">
        <v>3.1865000000000001</v>
      </c>
      <c r="G867" s="172">
        <v>3.4306000000000001</v>
      </c>
      <c r="H867" s="172">
        <v>3.3971</v>
      </c>
      <c r="I867" s="172">
        <v>3.3041999999999998</v>
      </c>
      <c r="J867" s="172">
        <v>3.5017</v>
      </c>
      <c r="K867" s="172">
        <v>4.0563000000000002</v>
      </c>
      <c r="L867" s="172">
        <v>4.7217000000000002</v>
      </c>
      <c r="M867" s="172">
        <v>4.8958000000000004</v>
      </c>
      <c r="N867" s="172">
        <v>5.2259000000000002</v>
      </c>
      <c r="O867" s="172">
        <v>6.6047000000000002</v>
      </c>
      <c r="P867" s="172">
        <v>7.016</v>
      </c>
      <c r="Q867" s="172">
        <v>7.7534999999999998</v>
      </c>
      <c r="R867" s="172">
        <v>6.3978999999999999</v>
      </c>
    </row>
    <row r="868" spans="1:18" x14ac:dyDescent="0.3">
      <c r="A868" s="168" t="s">
        <v>376</v>
      </c>
      <c r="B868" s="168" t="s">
        <v>423</v>
      </c>
      <c r="C868" s="168">
        <v>100247</v>
      </c>
      <c r="D868" s="171">
        <v>44026</v>
      </c>
      <c r="E868" s="172">
        <v>31.43</v>
      </c>
      <c r="F868" s="172">
        <v>3.0196999999999998</v>
      </c>
      <c r="G868" s="172">
        <v>3.33</v>
      </c>
      <c r="H868" s="172">
        <v>3.3035000000000001</v>
      </c>
      <c r="I868" s="172">
        <v>3.2225000000000001</v>
      </c>
      <c r="J868" s="172">
        <v>3.42</v>
      </c>
      <c r="K868" s="172">
        <v>3.9746999999999999</v>
      </c>
      <c r="L868" s="172">
        <v>4.6398000000000001</v>
      </c>
      <c r="M868" s="172">
        <v>4.8135000000000003</v>
      </c>
      <c r="N868" s="172">
        <v>5.1424000000000003</v>
      </c>
      <c r="O868" s="172">
        <v>6.5202999999999998</v>
      </c>
      <c r="P868" s="172">
        <v>6.9318999999999997</v>
      </c>
      <c r="Q868" s="172">
        <v>7.3415999999999997</v>
      </c>
      <c r="R868" s="172">
        <v>6.3129</v>
      </c>
    </row>
    <row r="869" spans="1:18" x14ac:dyDescent="0.3">
      <c r="A869" s="168" t="s">
        <v>376</v>
      </c>
      <c r="B869" s="168" t="s">
        <v>142</v>
      </c>
      <c r="C869" s="168">
        <v>119766</v>
      </c>
      <c r="D869" s="171">
        <v>44026</v>
      </c>
      <c r="E869" s="172">
        <v>4066.1569</v>
      </c>
      <c r="F869" s="172">
        <v>3.556</v>
      </c>
      <c r="G869" s="172">
        <v>3.2736000000000001</v>
      </c>
      <c r="H869" s="172">
        <v>3.5023</v>
      </c>
      <c r="I869" s="172">
        <v>3.4373</v>
      </c>
      <c r="J869" s="172">
        <v>3.9485000000000001</v>
      </c>
      <c r="K869" s="172">
        <v>4.3681999999999999</v>
      </c>
      <c r="L869" s="172">
        <v>4.9511000000000003</v>
      </c>
      <c r="M869" s="172">
        <v>5.0697000000000001</v>
      </c>
      <c r="N869" s="172">
        <v>5.3239000000000001</v>
      </c>
      <c r="O869" s="172">
        <v>6.5606</v>
      </c>
      <c r="P869" s="172">
        <v>6.9271000000000003</v>
      </c>
      <c r="Q869" s="172">
        <v>7.6650999999999998</v>
      </c>
      <c r="R869" s="172">
        <v>6.3536000000000001</v>
      </c>
    </row>
    <row r="870" spans="1:18" x14ac:dyDescent="0.3">
      <c r="A870" s="168" t="s">
        <v>376</v>
      </c>
      <c r="B870" s="168" t="s">
        <v>246</v>
      </c>
      <c r="C870" s="168">
        <v>100835</v>
      </c>
      <c r="D870" s="171">
        <v>44026</v>
      </c>
      <c r="E870" s="172">
        <v>4050.9753000000001</v>
      </c>
      <c r="F870" s="172">
        <v>3.5053000000000001</v>
      </c>
      <c r="G870" s="172">
        <v>3.2223000000000002</v>
      </c>
      <c r="H870" s="172">
        <v>3.4508999999999999</v>
      </c>
      <c r="I870" s="172">
        <v>3.3858000000000001</v>
      </c>
      <c r="J870" s="172">
        <v>3.8975</v>
      </c>
      <c r="K870" s="172">
        <v>4.3156999999999996</v>
      </c>
      <c r="L870" s="172">
        <v>4.8978999999999999</v>
      </c>
      <c r="M870" s="172">
        <v>5.0159000000000002</v>
      </c>
      <c r="N870" s="172">
        <v>5.2695999999999996</v>
      </c>
      <c r="O870" s="172">
        <v>6.5065999999999997</v>
      </c>
      <c r="P870" s="172">
        <v>6.8738000000000001</v>
      </c>
      <c r="Q870" s="172">
        <v>7.3037000000000001</v>
      </c>
      <c r="R870" s="172">
        <v>6.2994000000000003</v>
      </c>
    </row>
    <row r="871" spans="1:18" x14ac:dyDescent="0.3">
      <c r="A871" s="168" t="s">
        <v>376</v>
      </c>
      <c r="B871" s="168" t="s">
        <v>247</v>
      </c>
      <c r="C871" s="168">
        <v>112457</v>
      </c>
      <c r="D871" s="171">
        <v>44026</v>
      </c>
      <c r="E871" s="172">
        <v>2744.8211000000001</v>
      </c>
      <c r="F871" s="172">
        <v>3.0560999999999998</v>
      </c>
      <c r="G871" s="172">
        <v>3.1307</v>
      </c>
      <c r="H871" s="172">
        <v>3.2461000000000002</v>
      </c>
      <c r="I871" s="172">
        <v>3.2101000000000002</v>
      </c>
      <c r="J871" s="172">
        <v>3.7305999999999999</v>
      </c>
      <c r="K871" s="172">
        <v>4.2632000000000003</v>
      </c>
      <c r="L871" s="172">
        <v>5.0586000000000002</v>
      </c>
      <c r="M871" s="172">
        <v>5.1425000000000001</v>
      </c>
      <c r="N871" s="172">
        <v>5.3726000000000003</v>
      </c>
      <c r="O871" s="172">
        <v>6.5792999999999999</v>
      </c>
      <c r="P871" s="172">
        <v>6.9287999999999998</v>
      </c>
      <c r="Q871" s="172">
        <v>7.5974000000000004</v>
      </c>
      <c r="R871" s="172">
        <v>6.3781999999999996</v>
      </c>
    </row>
    <row r="872" spans="1:18" x14ac:dyDescent="0.3">
      <c r="A872" s="168" t="s">
        <v>376</v>
      </c>
      <c r="B872" s="168" t="s">
        <v>143</v>
      </c>
      <c r="C872" s="168">
        <v>119790</v>
      </c>
      <c r="D872" s="171">
        <v>44026</v>
      </c>
      <c r="E872" s="172">
        <v>2756.2628</v>
      </c>
      <c r="F872" s="172">
        <v>3.1070000000000002</v>
      </c>
      <c r="G872" s="172">
        <v>3.1812999999999998</v>
      </c>
      <c r="H872" s="172">
        <v>3.2965</v>
      </c>
      <c r="I872" s="172">
        <v>3.2603</v>
      </c>
      <c r="J872" s="172">
        <v>3.7808000000000002</v>
      </c>
      <c r="K872" s="172">
        <v>4.3136999999999999</v>
      </c>
      <c r="L872" s="172">
        <v>5.1097999999999999</v>
      </c>
      <c r="M872" s="172">
        <v>5.1943999999999999</v>
      </c>
      <c r="N872" s="172">
        <v>5.4252000000000002</v>
      </c>
      <c r="O872" s="172">
        <v>6.6368999999999998</v>
      </c>
      <c r="P872" s="172">
        <v>6.9916</v>
      </c>
      <c r="Q872" s="172">
        <v>7.6992000000000003</v>
      </c>
      <c r="R872" s="172">
        <v>6.4325999999999999</v>
      </c>
    </row>
    <row r="873" spans="1:18" x14ac:dyDescent="0.3">
      <c r="A873" s="168" t="s">
        <v>376</v>
      </c>
      <c r="B873" s="168" t="s">
        <v>248</v>
      </c>
      <c r="C873" s="168">
        <v>101185</v>
      </c>
      <c r="D873" s="171">
        <v>44026</v>
      </c>
      <c r="E873" s="172">
        <v>3621.5916000000002</v>
      </c>
      <c r="F873" s="172">
        <v>3.0832999999999999</v>
      </c>
      <c r="G873" s="172">
        <v>3.1943999999999999</v>
      </c>
      <c r="H873" s="172">
        <v>3.3559999999999999</v>
      </c>
      <c r="I873" s="172">
        <v>3.3380999999999998</v>
      </c>
      <c r="J873" s="172">
        <v>3.762</v>
      </c>
      <c r="K873" s="172">
        <v>4.3400999999999996</v>
      </c>
      <c r="L873" s="172">
        <v>5.1920999999999999</v>
      </c>
      <c r="M873" s="172">
        <v>5.2355</v>
      </c>
      <c r="N873" s="172">
        <v>5.4633000000000003</v>
      </c>
      <c r="O873" s="172">
        <v>6.5502000000000002</v>
      </c>
      <c r="P873" s="172">
        <v>6.8933999999999997</v>
      </c>
      <c r="Q873" s="172">
        <v>7.2645999999999997</v>
      </c>
      <c r="R873" s="172">
        <v>6.3768000000000002</v>
      </c>
    </row>
    <row r="874" spans="1:18" x14ac:dyDescent="0.3">
      <c r="A874" s="168" t="s">
        <v>376</v>
      </c>
      <c r="B874" s="168" t="s">
        <v>144</v>
      </c>
      <c r="C874" s="168">
        <v>120249</v>
      </c>
      <c r="D874" s="171">
        <v>44026</v>
      </c>
      <c r="E874" s="172">
        <v>3651.2473</v>
      </c>
      <c r="F874" s="172">
        <v>3.2242000000000002</v>
      </c>
      <c r="G874" s="172">
        <v>3.3348</v>
      </c>
      <c r="H874" s="172">
        <v>3.4963000000000002</v>
      </c>
      <c r="I874" s="172">
        <v>3.4784000000000002</v>
      </c>
      <c r="J874" s="172">
        <v>3.9024999999999999</v>
      </c>
      <c r="K874" s="172">
        <v>4.4817</v>
      </c>
      <c r="L874" s="172">
        <v>5.3357000000000001</v>
      </c>
      <c r="M874" s="172">
        <v>5.3734999999999999</v>
      </c>
      <c r="N874" s="172">
        <v>5.6052</v>
      </c>
      <c r="O874" s="172">
        <v>6.6974999999999998</v>
      </c>
      <c r="P874" s="172">
        <v>7.0380000000000003</v>
      </c>
      <c r="Q874" s="172">
        <v>7.7153999999999998</v>
      </c>
      <c r="R874" s="172">
        <v>6.5228000000000002</v>
      </c>
    </row>
    <row r="875" spans="1:18" x14ac:dyDescent="0.3">
      <c r="A875" s="168" t="s">
        <v>376</v>
      </c>
      <c r="B875" s="168" t="s">
        <v>437</v>
      </c>
      <c r="C875" s="168">
        <v>139538</v>
      </c>
      <c r="D875" s="171">
        <v>44026</v>
      </c>
      <c r="E875" s="172">
        <v>1305.9277999999999</v>
      </c>
      <c r="F875" s="172">
        <v>3.6840999999999999</v>
      </c>
      <c r="G875" s="172">
        <v>3.5655000000000001</v>
      </c>
      <c r="H875" s="172">
        <v>3.6467999999999998</v>
      </c>
      <c r="I875" s="172">
        <v>3.6543000000000001</v>
      </c>
      <c r="J875" s="172">
        <v>3.9121999999999999</v>
      </c>
      <c r="K875" s="172">
        <v>4.6132</v>
      </c>
      <c r="L875" s="172">
        <v>5.1776999999999997</v>
      </c>
      <c r="M875" s="172">
        <v>5.3234000000000004</v>
      </c>
      <c r="N875" s="172">
        <v>5.6108000000000002</v>
      </c>
      <c r="O875" s="172">
        <v>6.7636000000000003</v>
      </c>
      <c r="P875" s="172"/>
      <c r="Q875" s="172">
        <v>6.843</v>
      </c>
      <c r="R875" s="172">
        <v>6.6147999999999998</v>
      </c>
    </row>
    <row r="876" spans="1:18" x14ac:dyDescent="0.3">
      <c r="A876" s="168" t="s">
        <v>376</v>
      </c>
      <c r="B876" s="168" t="s">
        <v>438</v>
      </c>
      <c r="C876" s="168">
        <v>139537</v>
      </c>
      <c r="D876" s="171">
        <v>44026</v>
      </c>
      <c r="E876" s="172">
        <v>1299.1876</v>
      </c>
      <c r="F876" s="172">
        <v>3.5739999999999998</v>
      </c>
      <c r="G876" s="172">
        <v>3.4557000000000002</v>
      </c>
      <c r="H876" s="172">
        <v>3.5367000000000002</v>
      </c>
      <c r="I876" s="172">
        <v>3.5442999999999998</v>
      </c>
      <c r="J876" s="172">
        <v>3.8018999999999998</v>
      </c>
      <c r="K876" s="172">
        <v>4.5019999999999998</v>
      </c>
      <c r="L876" s="172">
        <v>5.0658000000000003</v>
      </c>
      <c r="M876" s="172">
        <v>5.2096999999999998</v>
      </c>
      <c r="N876" s="172">
        <v>5.4953000000000003</v>
      </c>
      <c r="O876" s="172">
        <v>6.6302000000000003</v>
      </c>
      <c r="P876" s="172"/>
      <c r="Q876" s="172">
        <v>6.7058999999999997</v>
      </c>
      <c r="R876" s="172">
        <v>6.4932999999999996</v>
      </c>
    </row>
    <row r="877" spans="1:18" x14ac:dyDescent="0.3">
      <c r="A877" s="168" t="s">
        <v>376</v>
      </c>
      <c r="B877" s="168" t="s">
        <v>146</v>
      </c>
      <c r="C877" s="168">
        <v>118859</v>
      </c>
      <c r="D877" s="171">
        <v>44026</v>
      </c>
      <c r="E877" s="172">
        <v>2120.9283999999998</v>
      </c>
      <c r="F877" s="172">
        <v>2.9379</v>
      </c>
      <c r="G877" s="172">
        <v>3.1160000000000001</v>
      </c>
      <c r="H877" s="172">
        <v>3.2709000000000001</v>
      </c>
      <c r="I877" s="172">
        <v>3.2850000000000001</v>
      </c>
      <c r="J877" s="172">
        <v>3.5895000000000001</v>
      </c>
      <c r="K877" s="172">
        <v>4.2404000000000002</v>
      </c>
      <c r="L877" s="172">
        <v>5.0156999999999998</v>
      </c>
      <c r="M877" s="172">
        <v>5.1356999999999999</v>
      </c>
      <c r="N877" s="172">
        <v>5.4183000000000003</v>
      </c>
      <c r="O877" s="172">
        <v>6.6417000000000002</v>
      </c>
      <c r="P877" s="172">
        <v>6.8941999999999997</v>
      </c>
      <c r="Q877" s="172">
        <v>7.4695</v>
      </c>
      <c r="R877" s="172">
        <v>6.4377000000000004</v>
      </c>
    </row>
    <row r="878" spans="1:18" x14ac:dyDescent="0.3">
      <c r="A878" s="168" t="s">
        <v>376</v>
      </c>
      <c r="B878" s="168" t="s">
        <v>250</v>
      </c>
      <c r="C878" s="168">
        <v>111646</v>
      </c>
      <c r="D878" s="171">
        <v>44026</v>
      </c>
      <c r="E878" s="172">
        <v>2095.3879999999999</v>
      </c>
      <c r="F878" s="172">
        <v>2.8448000000000002</v>
      </c>
      <c r="G878" s="172">
        <v>3.0219</v>
      </c>
      <c r="H878" s="172">
        <v>3.177</v>
      </c>
      <c r="I878" s="172">
        <v>3.1909999999999998</v>
      </c>
      <c r="J878" s="172">
        <v>3.4979</v>
      </c>
      <c r="K878" s="172">
        <v>4.1449999999999996</v>
      </c>
      <c r="L878" s="172">
        <v>4.9062000000000001</v>
      </c>
      <c r="M878" s="172">
        <v>5.0303000000000004</v>
      </c>
      <c r="N878" s="172">
        <v>5.3140000000000001</v>
      </c>
      <c r="O878" s="172">
        <v>6.5480999999999998</v>
      </c>
      <c r="P878" s="172">
        <v>6.7290999999999999</v>
      </c>
      <c r="Q878" s="172">
        <v>6.6382000000000003</v>
      </c>
      <c r="R878" s="172">
        <v>6.3532000000000002</v>
      </c>
    </row>
    <row r="879" spans="1:18" x14ac:dyDescent="0.3">
      <c r="A879" s="168" t="s">
        <v>376</v>
      </c>
      <c r="B879" s="168" t="s">
        <v>147</v>
      </c>
      <c r="C879" s="168">
        <v>145834</v>
      </c>
      <c r="D879" s="171">
        <v>44026</v>
      </c>
      <c r="E879" s="172">
        <v>10.808299999999999</v>
      </c>
      <c r="F879" s="172">
        <v>2.3641000000000001</v>
      </c>
      <c r="G879" s="172">
        <v>2.7869000000000002</v>
      </c>
      <c r="H879" s="172">
        <v>2.8479000000000001</v>
      </c>
      <c r="I879" s="172">
        <v>2.8010999999999999</v>
      </c>
      <c r="J879" s="172">
        <v>2.9338000000000002</v>
      </c>
      <c r="K879" s="172">
        <v>3.4321000000000002</v>
      </c>
      <c r="L879" s="172">
        <v>3.8986000000000001</v>
      </c>
      <c r="M879" s="172">
        <v>4.1860999999999997</v>
      </c>
      <c r="N879" s="172">
        <v>4.5217000000000001</v>
      </c>
      <c r="O879" s="172"/>
      <c r="P879" s="172"/>
      <c r="Q879" s="172">
        <v>5.0759999999999996</v>
      </c>
      <c r="R879" s="172"/>
    </row>
    <row r="880" spans="1:18" x14ac:dyDescent="0.3">
      <c r="A880" s="168" t="s">
        <v>376</v>
      </c>
      <c r="B880" s="168" t="s">
        <v>251</v>
      </c>
      <c r="C880" s="168">
        <v>145946</v>
      </c>
      <c r="D880" s="171">
        <v>44026</v>
      </c>
      <c r="E880" s="172">
        <v>10.7829</v>
      </c>
      <c r="F880" s="172">
        <v>2.0310999999999999</v>
      </c>
      <c r="G880" s="172">
        <v>2.6240999999999999</v>
      </c>
      <c r="H880" s="172">
        <v>2.7094</v>
      </c>
      <c r="I880" s="172">
        <v>2.6623999999999999</v>
      </c>
      <c r="J880" s="172">
        <v>2.782</v>
      </c>
      <c r="K880" s="172">
        <v>3.2814000000000001</v>
      </c>
      <c r="L880" s="172">
        <v>3.7456999999999998</v>
      </c>
      <c r="M880" s="172">
        <v>4.0308999999999999</v>
      </c>
      <c r="N880" s="172">
        <v>4.3653000000000004</v>
      </c>
      <c r="O880" s="172"/>
      <c r="P880" s="172"/>
      <c r="Q880" s="172">
        <v>4.9185999999999996</v>
      </c>
      <c r="R880" s="172"/>
    </row>
    <row r="881" spans="1:18" x14ac:dyDescent="0.3">
      <c r="A881" s="168" t="s">
        <v>376</v>
      </c>
      <c r="B881" s="168" t="s">
        <v>1035</v>
      </c>
      <c r="C881" s="168">
        <v>140086</v>
      </c>
      <c r="D881" s="171">
        <v>44026</v>
      </c>
      <c r="E881" s="172">
        <v>2254.0996846609401</v>
      </c>
      <c r="F881" s="172">
        <v>2.3393000000000002</v>
      </c>
      <c r="G881" s="172">
        <v>2.3595999999999999</v>
      </c>
      <c r="H881" s="172">
        <v>2.3672</v>
      </c>
      <c r="I881" s="172">
        <v>3.8679999999999999</v>
      </c>
      <c r="J881" s="172">
        <v>2.9759000000000002</v>
      </c>
      <c r="K881" s="172">
        <v>2.5589</v>
      </c>
      <c r="L881" s="172">
        <v>2.5947</v>
      </c>
      <c r="M881" s="172">
        <v>2.7534999999999998</v>
      </c>
      <c r="N881" s="172">
        <v>2.9245999999999999</v>
      </c>
      <c r="O881" s="172">
        <v>3.7023000000000001</v>
      </c>
      <c r="P881" s="172">
        <v>3.9721000000000002</v>
      </c>
      <c r="Q881" s="172">
        <v>4.8880999999999997</v>
      </c>
      <c r="R881" s="172">
        <v>3.5642999999999998</v>
      </c>
    </row>
    <row r="882" spans="1:18" x14ac:dyDescent="0.3">
      <c r="A882" s="168" t="s">
        <v>376</v>
      </c>
      <c r="B882" s="168" t="s">
        <v>252</v>
      </c>
      <c r="C882" s="168">
        <v>100851</v>
      </c>
      <c r="D882" s="171">
        <v>44026</v>
      </c>
      <c r="E882" s="172">
        <v>4888.5821999999998</v>
      </c>
      <c r="F882" s="172">
        <v>3.0055000000000001</v>
      </c>
      <c r="G882" s="172">
        <v>3.1246999999999998</v>
      </c>
      <c r="H882" s="172">
        <v>3.3024</v>
      </c>
      <c r="I882" s="172">
        <v>3.3254000000000001</v>
      </c>
      <c r="J882" s="172">
        <v>3.8946999999999998</v>
      </c>
      <c r="K882" s="172">
        <v>4.6551999999999998</v>
      </c>
      <c r="L882" s="172">
        <v>5.1528</v>
      </c>
      <c r="M882" s="172">
        <v>5.2069999999999999</v>
      </c>
      <c r="N882" s="172">
        <v>5.4844999999999997</v>
      </c>
      <c r="O882" s="172">
        <v>6.6554000000000002</v>
      </c>
      <c r="P882" s="172">
        <v>6.9776999999999996</v>
      </c>
      <c r="Q882" s="172">
        <v>7.2853000000000003</v>
      </c>
      <c r="R882" s="172">
        <v>6.5069999999999997</v>
      </c>
    </row>
    <row r="883" spans="1:18" x14ac:dyDescent="0.3">
      <c r="A883" s="168" t="s">
        <v>376</v>
      </c>
      <c r="B883" s="168" t="s">
        <v>148</v>
      </c>
      <c r="C883" s="168">
        <v>118701</v>
      </c>
      <c r="D883" s="171">
        <v>44026</v>
      </c>
      <c r="E883" s="172">
        <v>4918.6310000000003</v>
      </c>
      <c r="F883" s="172">
        <v>3.0962000000000001</v>
      </c>
      <c r="G883" s="172">
        <v>3.2149999999999999</v>
      </c>
      <c r="H883" s="172">
        <v>3.3925999999999998</v>
      </c>
      <c r="I883" s="172">
        <v>3.4155000000000002</v>
      </c>
      <c r="J883" s="172">
        <v>3.9849999999999999</v>
      </c>
      <c r="K883" s="172">
        <v>4.7516999999999996</v>
      </c>
      <c r="L883" s="172">
        <v>5.2586000000000004</v>
      </c>
      <c r="M883" s="172">
        <v>5.306</v>
      </c>
      <c r="N883" s="172">
        <v>5.5810000000000004</v>
      </c>
      <c r="O883" s="172">
        <v>6.7449000000000003</v>
      </c>
      <c r="P883" s="172">
        <v>7.0673000000000004</v>
      </c>
      <c r="Q883" s="172">
        <v>7.7710999999999997</v>
      </c>
      <c r="R883" s="172">
        <v>6.5980999999999996</v>
      </c>
    </row>
    <row r="884" spans="1:18" x14ac:dyDescent="0.3">
      <c r="A884" s="168" t="s">
        <v>376</v>
      </c>
      <c r="B884" s="168" t="s">
        <v>424</v>
      </c>
      <c r="C884" s="168">
        <v>100837</v>
      </c>
      <c r="D884" s="171">
        <v>44026</v>
      </c>
      <c r="E884" s="172">
        <v>4460.5068000000001</v>
      </c>
      <c r="F884" s="172">
        <v>2.3266</v>
      </c>
      <c r="G884" s="172">
        <v>2.4449999999999998</v>
      </c>
      <c r="H884" s="172">
        <v>2.6221999999999999</v>
      </c>
      <c r="I884" s="172">
        <v>2.6446999999999998</v>
      </c>
      <c r="J884" s="172">
        <v>3.2128000000000001</v>
      </c>
      <c r="K884" s="172">
        <v>3.9678</v>
      </c>
      <c r="L884" s="172">
        <v>4.4569999999999999</v>
      </c>
      <c r="M884" s="172">
        <v>4.5030999999999999</v>
      </c>
      <c r="N884" s="172">
        <v>4.7706999999999997</v>
      </c>
      <c r="O884" s="172">
        <v>5.8183999999999996</v>
      </c>
      <c r="P884" s="172">
        <v>6.1041999999999996</v>
      </c>
      <c r="Q884" s="172">
        <v>6.9223999999999997</v>
      </c>
      <c r="R884" s="172">
        <v>5.7098000000000004</v>
      </c>
    </row>
    <row r="885" spans="1:18" x14ac:dyDescent="0.3">
      <c r="A885" s="168" t="s">
        <v>376</v>
      </c>
      <c r="B885" s="168" t="s">
        <v>149</v>
      </c>
      <c r="C885" s="168">
        <v>143269</v>
      </c>
      <c r="D885" s="171">
        <v>44026</v>
      </c>
      <c r="E885" s="172">
        <v>1128.4164000000001</v>
      </c>
      <c r="F885" s="172">
        <v>2.4066999999999998</v>
      </c>
      <c r="G885" s="172">
        <v>2.7867000000000002</v>
      </c>
      <c r="H885" s="172">
        <v>2.8702000000000001</v>
      </c>
      <c r="I885" s="172">
        <v>2.7444999999999999</v>
      </c>
      <c r="J885" s="172">
        <v>3.1379999999999999</v>
      </c>
      <c r="K885" s="172">
        <v>3.5123000000000002</v>
      </c>
      <c r="L885" s="172">
        <v>4.2138999999999998</v>
      </c>
      <c r="M885" s="172">
        <v>4.4551999999999996</v>
      </c>
      <c r="N885" s="172">
        <v>4.8498000000000001</v>
      </c>
      <c r="O885" s="172"/>
      <c r="P885" s="172"/>
      <c r="Q885" s="172">
        <v>5.7035999999999998</v>
      </c>
      <c r="R885" s="172">
        <v>5.6479999999999997</v>
      </c>
    </row>
    <row r="886" spans="1:18" x14ac:dyDescent="0.3">
      <c r="A886" s="168" t="s">
        <v>376</v>
      </c>
      <c r="B886" s="168" t="s">
        <v>253</v>
      </c>
      <c r="C886" s="168">
        <v>143260</v>
      </c>
      <c r="D886" s="171">
        <v>44026</v>
      </c>
      <c r="E886" s="172">
        <v>1125.8349000000001</v>
      </c>
      <c r="F886" s="172">
        <v>2.3085</v>
      </c>
      <c r="G886" s="172">
        <v>2.6859999999999999</v>
      </c>
      <c r="H886" s="172">
        <v>2.7692000000000001</v>
      </c>
      <c r="I886" s="172">
        <v>2.6440000000000001</v>
      </c>
      <c r="J886" s="172">
        <v>3.0375999999999999</v>
      </c>
      <c r="K886" s="172">
        <v>3.4114</v>
      </c>
      <c r="L886" s="172">
        <v>4.1127000000000002</v>
      </c>
      <c r="M886" s="172">
        <v>4.3526999999999996</v>
      </c>
      <c r="N886" s="172">
        <v>4.7454999999999998</v>
      </c>
      <c r="O886" s="172"/>
      <c r="P886" s="172"/>
      <c r="Q886" s="172">
        <v>5.5925000000000002</v>
      </c>
      <c r="R886" s="172">
        <v>5.5388000000000002</v>
      </c>
    </row>
    <row r="887" spans="1:18" x14ac:dyDescent="0.3">
      <c r="A887" s="168" t="s">
        <v>376</v>
      </c>
      <c r="B887" s="168" t="s">
        <v>254</v>
      </c>
      <c r="C887" s="168">
        <v>138288</v>
      </c>
      <c r="D887" s="171">
        <v>44026</v>
      </c>
      <c r="E887" s="172">
        <v>260.46120000000002</v>
      </c>
      <c r="F887" s="172">
        <v>3.5457999999999998</v>
      </c>
      <c r="G887" s="172">
        <v>3.4670000000000001</v>
      </c>
      <c r="H887" s="172">
        <v>3.4657</v>
      </c>
      <c r="I887" s="172">
        <v>3.4258000000000002</v>
      </c>
      <c r="J887" s="172">
        <v>3.8227000000000002</v>
      </c>
      <c r="K887" s="172">
        <v>4.5869999999999997</v>
      </c>
      <c r="L887" s="172">
        <v>5.0099</v>
      </c>
      <c r="M887" s="172">
        <v>5.1417999999999999</v>
      </c>
      <c r="N887" s="172">
        <v>5.4198000000000004</v>
      </c>
      <c r="O887" s="172">
        <v>6.6418999999999997</v>
      </c>
      <c r="P887" s="172">
        <v>6.9911000000000003</v>
      </c>
      <c r="Q887" s="172">
        <v>7.7226999999999997</v>
      </c>
      <c r="R887" s="172">
        <v>6.4843999999999999</v>
      </c>
    </row>
    <row r="888" spans="1:18" x14ac:dyDescent="0.3">
      <c r="A888" s="168" t="s">
        <v>376</v>
      </c>
      <c r="B888" s="168" t="s">
        <v>150</v>
      </c>
      <c r="C888" s="168">
        <v>138299</v>
      </c>
      <c r="D888" s="171">
        <v>44026</v>
      </c>
      <c r="E888" s="172">
        <v>261.95999999999998</v>
      </c>
      <c r="F888" s="172">
        <v>3.6787999999999998</v>
      </c>
      <c r="G888" s="172">
        <v>3.6052</v>
      </c>
      <c r="H888" s="172">
        <v>3.6013000000000002</v>
      </c>
      <c r="I888" s="172">
        <v>3.5629</v>
      </c>
      <c r="J888" s="172">
        <v>4.0023</v>
      </c>
      <c r="K888" s="172">
        <v>4.7869000000000002</v>
      </c>
      <c r="L888" s="172">
        <v>5.2135999999999996</v>
      </c>
      <c r="M888" s="172">
        <v>5.3375000000000004</v>
      </c>
      <c r="N888" s="172">
        <v>5.5804999999999998</v>
      </c>
      <c r="O888" s="172">
        <v>6.7350000000000003</v>
      </c>
      <c r="P888" s="172">
        <v>7.0685000000000002</v>
      </c>
      <c r="Q888" s="172">
        <v>7.7454999999999998</v>
      </c>
      <c r="R888" s="172">
        <v>6.5941999999999998</v>
      </c>
    </row>
    <row r="889" spans="1:18" x14ac:dyDescent="0.3">
      <c r="A889" s="168" t="s">
        <v>376</v>
      </c>
      <c r="B889" s="168" t="s">
        <v>255</v>
      </c>
      <c r="C889" s="168">
        <v>100898</v>
      </c>
      <c r="D889" s="171">
        <v>44026</v>
      </c>
      <c r="E889" s="172">
        <v>2828.48288</v>
      </c>
      <c r="F889" s="172">
        <v>2.9775999999999998</v>
      </c>
      <c r="G889" s="172">
        <v>2.9291999999999998</v>
      </c>
      <c r="H889" s="172">
        <v>3.0977000000000001</v>
      </c>
      <c r="I889" s="172">
        <v>2.9910999999999999</v>
      </c>
      <c r="J889" s="172">
        <v>3.1105</v>
      </c>
      <c r="K889" s="172">
        <v>3.6116999999999999</v>
      </c>
      <c r="L889" s="172">
        <v>4.2804000000000002</v>
      </c>
      <c r="M889" s="172">
        <v>4.5408999999999997</v>
      </c>
      <c r="N889" s="172">
        <v>4.8747999999999996</v>
      </c>
      <c r="O889" s="172">
        <v>3.1915</v>
      </c>
      <c r="P889" s="172">
        <v>4.8982999999999999</v>
      </c>
      <c r="Q889" s="172">
        <v>6.7656000000000001</v>
      </c>
      <c r="R889" s="172">
        <v>1.3408</v>
      </c>
    </row>
    <row r="890" spans="1:18" x14ac:dyDescent="0.3">
      <c r="A890" s="168" t="s">
        <v>376</v>
      </c>
      <c r="B890" s="168" t="s">
        <v>151</v>
      </c>
      <c r="C890" s="168">
        <v>119468</v>
      </c>
      <c r="D890" s="171">
        <v>44026</v>
      </c>
      <c r="E890" s="172">
        <v>2843.7975999999999</v>
      </c>
      <c r="F890" s="172">
        <v>3.0785999999999998</v>
      </c>
      <c r="G890" s="172">
        <v>3.0297999999999998</v>
      </c>
      <c r="H890" s="172">
        <v>3.1976</v>
      </c>
      <c r="I890" s="172">
        <v>3.0912000000000002</v>
      </c>
      <c r="J890" s="172">
        <v>3.2107000000000001</v>
      </c>
      <c r="K890" s="172">
        <v>3.7126000000000001</v>
      </c>
      <c r="L890" s="172">
        <v>4.3669000000000002</v>
      </c>
      <c r="M890" s="172">
        <v>4.6131000000000002</v>
      </c>
      <c r="N890" s="172">
        <v>4.9080000000000004</v>
      </c>
      <c r="O890" s="172">
        <v>3.2523</v>
      </c>
      <c r="P890" s="172">
        <v>4.9646999999999997</v>
      </c>
      <c r="Q890" s="172">
        <v>6.3573000000000004</v>
      </c>
      <c r="R890" s="172">
        <v>1.3968</v>
      </c>
    </row>
    <row r="891" spans="1:18" x14ac:dyDescent="0.3">
      <c r="A891" s="168" t="s">
        <v>376</v>
      </c>
      <c r="B891" s="168" t="s">
        <v>256</v>
      </c>
      <c r="C891" s="168">
        <v>103225</v>
      </c>
      <c r="D891" s="171">
        <v>44026</v>
      </c>
      <c r="E891" s="172">
        <v>31.4602</v>
      </c>
      <c r="F891" s="172">
        <v>5.6858000000000004</v>
      </c>
      <c r="G891" s="172">
        <v>5.3109999999999999</v>
      </c>
      <c r="H891" s="172">
        <v>5.4253999999999998</v>
      </c>
      <c r="I891" s="172">
        <v>5.1565000000000003</v>
      </c>
      <c r="J891" s="172">
        <v>4.6585999999999999</v>
      </c>
      <c r="K891" s="172">
        <v>4.5476999999999999</v>
      </c>
      <c r="L891" s="172">
        <v>5.2107000000000001</v>
      </c>
      <c r="M891" s="172">
        <v>5.5624000000000002</v>
      </c>
      <c r="N891" s="172">
        <v>5.9325000000000001</v>
      </c>
      <c r="O891" s="172">
        <v>6.7007000000000003</v>
      </c>
      <c r="P891" s="172">
        <v>7.14</v>
      </c>
      <c r="Q891" s="172">
        <v>8.0518999999999998</v>
      </c>
      <c r="R891" s="172">
        <v>6.7207999999999997</v>
      </c>
    </row>
    <row r="892" spans="1:18" x14ac:dyDescent="0.3">
      <c r="A892" s="168" t="s">
        <v>376</v>
      </c>
      <c r="B892" s="168" t="s">
        <v>152</v>
      </c>
      <c r="C892" s="168">
        <v>120837</v>
      </c>
      <c r="D892" s="171">
        <v>44026</v>
      </c>
      <c r="E892" s="172">
        <v>31.8415</v>
      </c>
      <c r="F892" s="172">
        <v>5.9617000000000004</v>
      </c>
      <c r="G892" s="172">
        <v>5.649</v>
      </c>
      <c r="H892" s="172">
        <v>5.7706</v>
      </c>
      <c r="I892" s="172">
        <v>5.5057</v>
      </c>
      <c r="J892" s="172">
        <v>4.9992000000000001</v>
      </c>
      <c r="K892" s="172">
        <v>4.8987999999999996</v>
      </c>
      <c r="L892" s="172">
        <v>5.5670000000000002</v>
      </c>
      <c r="M892" s="172">
        <v>5.9248000000000003</v>
      </c>
      <c r="N892" s="172">
        <v>6.3014999999999999</v>
      </c>
      <c r="O892" s="172">
        <v>6.9676</v>
      </c>
      <c r="P892" s="172">
        <v>7.3003</v>
      </c>
      <c r="Q892" s="172">
        <v>8.0978999999999992</v>
      </c>
      <c r="R892" s="172">
        <v>7.0434000000000001</v>
      </c>
    </row>
    <row r="893" spans="1:18" x14ac:dyDescent="0.3">
      <c r="A893" s="168" t="s">
        <v>376</v>
      </c>
      <c r="B893" s="168" t="s">
        <v>153</v>
      </c>
      <c r="C893" s="168">
        <v>103734</v>
      </c>
      <c r="D893" s="171">
        <v>44026</v>
      </c>
      <c r="E893" s="172">
        <v>27.1921</v>
      </c>
      <c r="F893" s="172">
        <v>2.5506000000000002</v>
      </c>
      <c r="G893" s="172">
        <v>2.8195000000000001</v>
      </c>
      <c r="H893" s="172">
        <v>2.8588</v>
      </c>
      <c r="I893" s="172">
        <v>2.7162000000000002</v>
      </c>
      <c r="J893" s="172">
        <v>3.1625999999999999</v>
      </c>
      <c r="K893" s="172">
        <v>3.3361000000000001</v>
      </c>
      <c r="L893" s="172">
        <v>4.1078999999999999</v>
      </c>
      <c r="M893" s="172">
        <v>4.3752000000000004</v>
      </c>
      <c r="N893" s="172">
        <v>4.7312000000000003</v>
      </c>
      <c r="O893" s="172">
        <v>5.8895</v>
      </c>
      <c r="P893" s="172">
        <v>6.2347999999999999</v>
      </c>
      <c r="Q893" s="172">
        <v>7.2567000000000004</v>
      </c>
      <c r="R893" s="172">
        <v>5.7361000000000004</v>
      </c>
    </row>
    <row r="894" spans="1:18" x14ac:dyDescent="0.3">
      <c r="A894" s="168" t="s">
        <v>376</v>
      </c>
      <c r="B894" s="168" t="s">
        <v>257</v>
      </c>
      <c r="C894" s="168">
        <v>141066</v>
      </c>
      <c r="D894" s="171">
        <v>44026</v>
      </c>
      <c r="E894" s="172">
        <v>27.136600000000001</v>
      </c>
      <c r="F894" s="172">
        <v>2.4211999999999998</v>
      </c>
      <c r="G894" s="172">
        <v>2.7355</v>
      </c>
      <c r="H894" s="172">
        <v>2.7684000000000002</v>
      </c>
      <c r="I894" s="172">
        <v>2.6158999999999999</v>
      </c>
      <c r="J894" s="172">
        <v>3.0653999999999999</v>
      </c>
      <c r="K894" s="172">
        <v>3.2363</v>
      </c>
      <c r="L894" s="172">
        <v>4.0103</v>
      </c>
      <c r="M894" s="172">
        <v>4.2892000000000001</v>
      </c>
      <c r="N894" s="172">
        <v>4.6501999999999999</v>
      </c>
      <c r="O894" s="172">
        <v>5.8234000000000004</v>
      </c>
      <c r="P894" s="172">
        <v>6.1733000000000002</v>
      </c>
      <c r="Q894" s="172">
        <v>7.2000999999999999</v>
      </c>
      <c r="R894" s="172">
        <v>5.6642999999999999</v>
      </c>
    </row>
    <row r="895" spans="1:18" x14ac:dyDescent="0.3">
      <c r="A895" s="168" t="s">
        <v>376</v>
      </c>
      <c r="B895" s="168" t="s">
        <v>260</v>
      </c>
      <c r="C895" s="168">
        <v>105280</v>
      </c>
      <c r="D895" s="171">
        <v>44026</v>
      </c>
      <c r="E895" s="172">
        <v>3132.8742999999999</v>
      </c>
      <c r="F895" s="172">
        <v>3.0306000000000002</v>
      </c>
      <c r="G895" s="172">
        <v>3.0707</v>
      </c>
      <c r="H895" s="172">
        <v>3.2422</v>
      </c>
      <c r="I895" s="172">
        <v>3.1349999999999998</v>
      </c>
      <c r="J895" s="172">
        <v>3.6953</v>
      </c>
      <c r="K895" s="172">
        <v>4.3505000000000003</v>
      </c>
      <c r="L895" s="172">
        <v>5.0018000000000002</v>
      </c>
      <c r="M895" s="172">
        <v>5.0746000000000002</v>
      </c>
      <c r="N895" s="172">
        <v>5.3442999999999996</v>
      </c>
      <c r="O895" s="172">
        <v>6.5031999999999996</v>
      </c>
      <c r="P895" s="172">
        <v>6.8541999999999996</v>
      </c>
      <c r="Q895" s="172">
        <v>7.1821999999999999</v>
      </c>
      <c r="R895" s="172">
        <v>6.3280000000000003</v>
      </c>
    </row>
    <row r="896" spans="1:18" x14ac:dyDescent="0.3">
      <c r="A896" s="168" t="s">
        <v>376</v>
      </c>
      <c r="B896" s="168" t="s">
        <v>156</v>
      </c>
      <c r="C896" s="168">
        <v>119800</v>
      </c>
      <c r="D896" s="171">
        <v>44026</v>
      </c>
      <c r="E896" s="172">
        <v>3149.2001</v>
      </c>
      <c r="F896" s="172">
        <v>3.1099000000000001</v>
      </c>
      <c r="G896" s="172">
        <v>3.1507000000000001</v>
      </c>
      <c r="H896" s="172">
        <v>3.3222</v>
      </c>
      <c r="I896" s="172">
        <v>3.2149999999999999</v>
      </c>
      <c r="J896" s="172">
        <v>3.7759999999999998</v>
      </c>
      <c r="K896" s="172">
        <v>4.4314999999999998</v>
      </c>
      <c r="L896" s="172">
        <v>5.0823</v>
      </c>
      <c r="M896" s="172">
        <v>5.1531000000000002</v>
      </c>
      <c r="N896" s="172">
        <v>5.4223999999999997</v>
      </c>
      <c r="O896" s="172">
        <v>6.5891999999999999</v>
      </c>
      <c r="P896" s="172">
        <v>6.9305000000000003</v>
      </c>
      <c r="Q896" s="172">
        <v>7.6574999999999998</v>
      </c>
      <c r="R896" s="172">
        <v>6.4161999999999999</v>
      </c>
    </row>
    <row r="897" spans="1:18" x14ac:dyDescent="0.3">
      <c r="A897" s="168" t="s">
        <v>376</v>
      </c>
      <c r="B897" s="168" t="s">
        <v>425</v>
      </c>
      <c r="C897" s="168">
        <v>105274</v>
      </c>
      <c r="D897" s="171">
        <v>44026</v>
      </c>
      <c r="E897" s="172">
        <v>3162.4587000000001</v>
      </c>
      <c r="F897" s="172">
        <v>3.0310999999999999</v>
      </c>
      <c r="G897" s="172">
        <v>3.0709</v>
      </c>
      <c r="H897" s="172">
        <v>3.2423000000000002</v>
      </c>
      <c r="I897" s="172">
        <v>3.1349999999999998</v>
      </c>
      <c r="J897" s="172">
        <v>3.6957</v>
      </c>
      <c r="K897" s="172">
        <v>4.3506</v>
      </c>
      <c r="L897" s="172">
        <v>5.0034999999999998</v>
      </c>
      <c r="M897" s="172">
        <v>5.0757000000000003</v>
      </c>
      <c r="N897" s="172">
        <v>5.3452000000000002</v>
      </c>
      <c r="O897" s="172">
        <v>6.5045999999999999</v>
      </c>
      <c r="P897" s="172">
        <v>6.8554000000000004</v>
      </c>
      <c r="Q897" s="172">
        <v>7.1563999999999997</v>
      </c>
      <c r="R897" s="172">
        <v>6.3289</v>
      </c>
    </row>
    <row r="898" spans="1:18" x14ac:dyDescent="0.3">
      <c r="A898" s="168" t="s">
        <v>376</v>
      </c>
      <c r="B898" s="168" t="s">
        <v>157</v>
      </c>
      <c r="C898" s="168">
        <v>119686</v>
      </c>
      <c r="D898" s="171">
        <v>44026</v>
      </c>
      <c r="E898" s="172">
        <v>42.397599999999997</v>
      </c>
      <c r="F898" s="172">
        <v>3.0994999999999999</v>
      </c>
      <c r="G898" s="172">
        <v>3.1861999999999999</v>
      </c>
      <c r="H898" s="172">
        <v>3.335</v>
      </c>
      <c r="I898" s="172">
        <v>3.1522000000000001</v>
      </c>
      <c r="J898" s="172">
        <v>3.5573000000000001</v>
      </c>
      <c r="K898" s="172">
        <v>4.4005000000000001</v>
      </c>
      <c r="L898" s="172">
        <v>4.9790000000000001</v>
      </c>
      <c r="M898" s="172">
        <v>5.1273</v>
      </c>
      <c r="N898" s="172">
        <v>5.4188000000000001</v>
      </c>
      <c r="O898" s="172">
        <v>6.6466000000000003</v>
      </c>
      <c r="P898" s="172">
        <v>6.9904000000000002</v>
      </c>
      <c r="Q898" s="172">
        <v>7.7100999999999997</v>
      </c>
      <c r="R898" s="172">
        <v>6.4733999999999998</v>
      </c>
    </row>
    <row r="899" spans="1:18" x14ac:dyDescent="0.3">
      <c r="A899" s="168" t="s">
        <v>376</v>
      </c>
      <c r="B899" s="168" t="s">
        <v>261</v>
      </c>
      <c r="C899" s="168">
        <v>103397</v>
      </c>
      <c r="D899" s="171">
        <v>44026</v>
      </c>
      <c r="E899" s="172">
        <v>42.154299999999999</v>
      </c>
      <c r="F899" s="172">
        <v>2.9441999999999999</v>
      </c>
      <c r="G899" s="172">
        <v>3.089</v>
      </c>
      <c r="H899" s="172">
        <v>3.2427999999999999</v>
      </c>
      <c r="I899" s="172">
        <v>3.0651000000000002</v>
      </c>
      <c r="J899" s="172">
        <v>3.4674999999999998</v>
      </c>
      <c r="K899" s="172">
        <v>4.2949000000000002</v>
      </c>
      <c r="L899" s="172">
        <v>4.8910999999999998</v>
      </c>
      <c r="M899" s="172">
        <v>5.0408999999999997</v>
      </c>
      <c r="N899" s="172">
        <v>5.3322000000000003</v>
      </c>
      <c r="O899" s="172">
        <v>6.5585000000000004</v>
      </c>
      <c r="P899" s="172">
        <v>6.8983999999999996</v>
      </c>
      <c r="Q899" s="172">
        <v>7.5880999999999998</v>
      </c>
      <c r="R899" s="172">
        <v>6.3917000000000002</v>
      </c>
    </row>
    <row r="900" spans="1:18" x14ac:dyDescent="0.3">
      <c r="A900" s="168" t="s">
        <v>376</v>
      </c>
      <c r="B900" s="168" t="s">
        <v>426</v>
      </c>
      <c r="C900" s="168">
        <v>100618</v>
      </c>
      <c r="D900" s="171">
        <v>44026</v>
      </c>
      <c r="E900" s="172">
        <v>39.395600000000002</v>
      </c>
      <c r="F900" s="172">
        <v>3.0577000000000001</v>
      </c>
      <c r="G900" s="172">
        <v>3.12</v>
      </c>
      <c r="H900" s="172">
        <v>3.2448000000000001</v>
      </c>
      <c r="I900" s="172">
        <v>3.0676999999999999</v>
      </c>
      <c r="J900" s="172">
        <v>3.4687999999999999</v>
      </c>
      <c r="K900" s="172">
        <v>4.2983000000000002</v>
      </c>
      <c r="L900" s="172">
        <v>4.8930999999999996</v>
      </c>
      <c r="M900" s="172">
        <v>5.0419</v>
      </c>
      <c r="N900" s="172">
        <v>5.3327999999999998</v>
      </c>
      <c r="O900" s="172">
        <v>6.5594000000000001</v>
      </c>
      <c r="P900" s="172">
        <v>6.8993000000000002</v>
      </c>
      <c r="Q900" s="172">
        <v>6.9626000000000001</v>
      </c>
      <c r="R900" s="172">
        <v>6.3921999999999999</v>
      </c>
    </row>
    <row r="901" spans="1:18" x14ac:dyDescent="0.3">
      <c r="A901" s="168" t="s">
        <v>376</v>
      </c>
      <c r="B901" s="168" t="s">
        <v>158</v>
      </c>
      <c r="C901" s="168">
        <v>119861</v>
      </c>
      <c r="D901" s="171">
        <v>44026</v>
      </c>
      <c r="E901" s="172">
        <v>3174.2534999999998</v>
      </c>
      <c r="F901" s="172">
        <v>2.8323999999999998</v>
      </c>
      <c r="G901" s="172">
        <v>3.1215999999999999</v>
      </c>
      <c r="H901" s="172">
        <v>3.3815</v>
      </c>
      <c r="I901" s="172">
        <v>3.2342</v>
      </c>
      <c r="J901" s="172">
        <v>3.7296</v>
      </c>
      <c r="K901" s="172">
        <v>4.5683999999999996</v>
      </c>
      <c r="L901" s="172">
        <v>5.3516000000000004</v>
      </c>
      <c r="M901" s="172">
        <v>5.3715000000000002</v>
      </c>
      <c r="N901" s="172">
        <v>5.5982000000000003</v>
      </c>
      <c r="O901" s="172">
        <v>6.7104999999999997</v>
      </c>
      <c r="P901" s="172">
        <v>7.0347999999999997</v>
      </c>
      <c r="Q901" s="172">
        <v>7.7712000000000003</v>
      </c>
      <c r="R901" s="172">
        <v>6.5523999999999996</v>
      </c>
    </row>
    <row r="902" spans="1:18" x14ac:dyDescent="0.3">
      <c r="A902" s="168" t="s">
        <v>376</v>
      </c>
      <c r="B902" s="168" t="s">
        <v>262</v>
      </c>
      <c r="C902" s="168">
        <v>102672</v>
      </c>
      <c r="D902" s="171">
        <v>44026</v>
      </c>
      <c r="E902" s="172">
        <v>3154.5237000000002</v>
      </c>
      <c r="F902" s="172">
        <v>2.7239</v>
      </c>
      <c r="G902" s="172">
        <v>3.0118</v>
      </c>
      <c r="H902" s="172">
        <v>3.2715999999999998</v>
      </c>
      <c r="I902" s="172">
        <v>3.1242000000000001</v>
      </c>
      <c r="J902" s="172">
        <v>3.6166</v>
      </c>
      <c r="K902" s="172">
        <v>4.4554999999999998</v>
      </c>
      <c r="L902" s="172">
        <v>5.2290000000000001</v>
      </c>
      <c r="M902" s="172">
        <v>5.2455999999999996</v>
      </c>
      <c r="N902" s="172">
        <v>5.4687999999999999</v>
      </c>
      <c r="O902" s="172">
        <v>6.6226000000000003</v>
      </c>
      <c r="P902" s="172">
        <v>6.9558999999999997</v>
      </c>
      <c r="Q902" s="172">
        <v>7.5042</v>
      </c>
      <c r="R902" s="172">
        <v>6.4512999999999998</v>
      </c>
    </row>
    <row r="903" spans="1:18" x14ac:dyDescent="0.3">
      <c r="A903" s="168" t="s">
        <v>376</v>
      </c>
      <c r="B903" s="168" t="s">
        <v>1036</v>
      </c>
      <c r="C903" s="168">
        <v>139619</v>
      </c>
      <c r="D903" s="171">
        <v>44026</v>
      </c>
      <c r="E903" s="172">
        <v>10</v>
      </c>
      <c r="F903" s="172">
        <v>0</v>
      </c>
      <c r="G903" s="172">
        <v>0</v>
      </c>
      <c r="H903" s="172">
        <v>0</v>
      </c>
      <c r="I903" s="172">
        <v>0</v>
      </c>
      <c r="J903" s="172">
        <v>0</v>
      </c>
      <c r="K903" s="172">
        <v>0</v>
      </c>
      <c r="L903" s="172">
        <v>0</v>
      </c>
      <c r="M903" s="172">
        <v>0</v>
      </c>
      <c r="N903" s="172">
        <v>0</v>
      </c>
      <c r="O903" s="172">
        <v>0</v>
      </c>
      <c r="P903" s="172"/>
      <c r="Q903" s="172">
        <v>0</v>
      </c>
      <c r="R903" s="172">
        <v>0</v>
      </c>
    </row>
    <row r="904" spans="1:18" x14ac:dyDescent="0.3">
      <c r="A904" s="168" t="s">
        <v>376</v>
      </c>
      <c r="B904" s="168" t="s">
        <v>427</v>
      </c>
      <c r="C904" s="168">
        <v>111915</v>
      </c>
      <c r="D904" s="171">
        <v>44026</v>
      </c>
      <c r="E904" s="172">
        <v>1968.3806</v>
      </c>
      <c r="F904" s="172">
        <v>5.5618999999999996</v>
      </c>
      <c r="G904" s="172">
        <v>5.6299000000000001</v>
      </c>
      <c r="H904" s="172">
        <v>5.7188999999999997</v>
      </c>
      <c r="I904" s="172">
        <v>5.3437999999999999</v>
      </c>
      <c r="J904" s="172">
        <v>4.4360999999999997</v>
      </c>
      <c r="K904" s="172">
        <v>3.2067999999999999</v>
      </c>
      <c r="L904" s="172">
        <v>3.4582000000000002</v>
      </c>
      <c r="M904" s="172">
        <v>3.7572999999999999</v>
      </c>
      <c r="N904" s="172">
        <v>4.0514000000000001</v>
      </c>
      <c r="O904" s="172">
        <v>5.8746</v>
      </c>
      <c r="P904" s="172">
        <v>4.8947000000000003</v>
      </c>
      <c r="Q904" s="172">
        <v>6.2001999999999997</v>
      </c>
      <c r="R904" s="172">
        <v>4.9539999999999997</v>
      </c>
    </row>
    <row r="905" spans="1:18" x14ac:dyDescent="0.3">
      <c r="A905" s="168" t="s">
        <v>376</v>
      </c>
      <c r="B905" s="168" t="s">
        <v>159</v>
      </c>
      <c r="C905" s="168">
        <v>118893</v>
      </c>
      <c r="D905" s="171">
        <v>44026</v>
      </c>
      <c r="E905" s="172">
        <v>1974.7677000000001</v>
      </c>
      <c r="F905" s="172">
        <v>2.4695</v>
      </c>
      <c r="G905" s="172">
        <v>2.5324</v>
      </c>
      <c r="H905" s="172">
        <v>2.6175000000000002</v>
      </c>
      <c r="I905" s="172">
        <v>2.6884999999999999</v>
      </c>
      <c r="J905" s="172">
        <v>2.5790999999999999</v>
      </c>
      <c r="K905" s="172">
        <v>2.6189</v>
      </c>
      <c r="L905" s="172">
        <v>3.1817000000000002</v>
      </c>
      <c r="M905" s="172">
        <v>3.5855000000000001</v>
      </c>
      <c r="N905" s="172">
        <v>3.9315000000000002</v>
      </c>
      <c r="O905" s="172">
        <v>5.8869999999999996</v>
      </c>
      <c r="P905" s="172">
        <v>4.9353999999999996</v>
      </c>
      <c r="Q905" s="172">
        <v>6.3783000000000003</v>
      </c>
      <c r="R905" s="172">
        <v>4.9146999999999998</v>
      </c>
    </row>
    <row r="906" spans="1:18" x14ac:dyDescent="0.3">
      <c r="A906" s="168" t="s">
        <v>376</v>
      </c>
      <c r="B906" s="168" t="s">
        <v>428</v>
      </c>
      <c r="C906" s="168">
        <v>104241</v>
      </c>
      <c r="D906" s="171">
        <v>44026</v>
      </c>
      <c r="E906" s="172">
        <v>2301.8258000000001</v>
      </c>
      <c r="F906" s="172">
        <v>5.5602999999999998</v>
      </c>
      <c r="G906" s="172">
        <v>5.6283000000000003</v>
      </c>
      <c r="H906" s="172">
        <v>5.7176999999999998</v>
      </c>
      <c r="I906" s="172">
        <v>5.3430999999999997</v>
      </c>
      <c r="J906" s="172">
        <v>4.4352999999999998</v>
      </c>
      <c r="K906" s="172">
        <v>3.2061999999999999</v>
      </c>
      <c r="L906" s="172">
        <v>3.4163999999999999</v>
      </c>
      <c r="M906" s="172">
        <v>3.6855000000000002</v>
      </c>
      <c r="N906" s="172">
        <v>3.9626999999999999</v>
      </c>
      <c r="O906" s="172">
        <v>5.7504999999999997</v>
      </c>
      <c r="P906" s="172">
        <v>4.6257999999999999</v>
      </c>
      <c r="Q906" s="172">
        <v>6.1908000000000003</v>
      </c>
      <c r="R906" s="172">
        <v>4.8415999999999997</v>
      </c>
    </row>
    <row r="907" spans="1:18" x14ac:dyDescent="0.3">
      <c r="A907" s="168" t="s">
        <v>376</v>
      </c>
      <c r="B907" s="168" t="s">
        <v>263</v>
      </c>
      <c r="C907" s="168">
        <v>115398</v>
      </c>
      <c r="D907" s="171">
        <v>44026</v>
      </c>
      <c r="E907" s="172">
        <v>1922.568</v>
      </c>
      <c r="F907" s="172">
        <v>3.1898</v>
      </c>
      <c r="G907" s="172">
        <v>3.1168999999999998</v>
      </c>
      <c r="H907" s="172">
        <v>3.1981999999999999</v>
      </c>
      <c r="I907" s="172">
        <v>3.0838000000000001</v>
      </c>
      <c r="J907" s="172">
        <v>3.5335000000000001</v>
      </c>
      <c r="K907" s="172">
        <v>4.4329999999999998</v>
      </c>
      <c r="L907" s="172">
        <v>5.2222</v>
      </c>
      <c r="M907" s="172">
        <v>5.2239000000000004</v>
      </c>
      <c r="N907" s="172">
        <v>5.4207000000000001</v>
      </c>
      <c r="O907" s="172">
        <v>5.2576000000000001</v>
      </c>
      <c r="P907" s="172">
        <v>6.0507999999999997</v>
      </c>
      <c r="Q907" s="172">
        <v>7.4557000000000002</v>
      </c>
      <c r="R907" s="172">
        <v>4.4617000000000004</v>
      </c>
    </row>
    <row r="908" spans="1:18" x14ac:dyDescent="0.3">
      <c r="A908" s="168" t="s">
        <v>376</v>
      </c>
      <c r="B908" s="168" t="s">
        <v>160</v>
      </c>
      <c r="C908" s="168">
        <v>119303</v>
      </c>
      <c r="D908" s="171">
        <v>44026</v>
      </c>
      <c r="E908" s="172">
        <v>1936.8314</v>
      </c>
      <c r="F908" s="172">
        <v>3.2888000000000002</v>
      </c>
      <c r="G908" s="172">
        <v>3.2164999999999999</v>
      </c>
      <c r="H908" s="172">
        <v>3.2984</v>
      </c>
      <c r="I908" s="172">
        <v>3.1840000000000002</v>
      </c>
      <c r="J908" s="172">
        <v>3.6337999999999999</v>
      </c>
      <c r="K908" s="172">
        <v>4.5340999999999996</v>
      </c>
      <c r="L908" s="172">
        <v>5.3247</v>
      </c>
      <c r="M908" s="172">
        <v>5.3277000000000001</v>
      </c>
      <c r="N908" s="172">
        <v>5.5259</v>
      </c>
      <c r="O908" s="172">
        <v>5.3612000000000002</v>
      </c>
      <c r="P908" s="172">
        <v>6.1694000000000004</v>
      </c>
      <c r="Q908" s="172">
        <v>7.1501000000000001</v>
      </c>
      <c r="R908" s="172">
        <v>4.5711000000000004</v>
      </c>
    </row>
    <row r="909" spans="1:18" x14ac:dyDescent="0.3">
      <c r="A909" s="168" t="s">
        <v>376</v>
      </c>
      <c r="B909" s="168" t="s">
        <v>161</v>
      </c>
      <c r="C909" s="168">
        <v>120304</v>
      </c>
      <c r="D909" s="171">
        <v>44026</v>
      </c>
      <c r="E909" s="172">
        <v>3294.3281999999999</v>
      </c>
      <c r="F909" s="172">
        <v>3.2488000000000001</v>
      </c>
      <c r="G909" s="172">
        <v>3.2302</v>
      </c>
      <c r="H909" s="172">
        <v>3.3677000000000001</v>
      </c>
      <c r="I909" s="172">
        <v>3.3325999999999998</v>
      </c>
      <c r="J909" s="172">
        <v>3.8203999999999998</v>
      </c>
      <c r="K909" s="172">
        <v>4.4804000000000004</v>
      </c>
      <c r="L909" s="172">
        <v>5.0887000000000002</v>
      </c>
      <c r="M909" s="172">
        <v>5.1666999999999996</v>
      </c>
      <c r="N909" s="172">
        <v>5.4454000000000002</v>
      </c>
      <c r="O909" s="172">
        <v>6.6673</v>
      </c>
      <c r="P909" s="172">
        <v>6.9965000000000002</v>
      </c>
      <c r="Q909" s="172">
        <v>7.6932999999999998</v>
      </c>
      <c r="R909" s="172">
        <v>6.4930000000000003</v>
      </c>
    </row>
    <row r="910" spans="1:18" x14ac:dyDescent="0.3">
      <c r="A910" s="168" t="s">
        <v>376</v>
      </c>
      <c r="B910" s="168" t="s">
        <v>429</v>
      </c>
      <c r="C910" s="168">
        <v>102009</v>
      </c>
      <c r="D910" s="171">
        <v>44026</v>
      </c>
      <c r="E910" s="172">
        <v>3043.9173000000001</v>
      </c>
      <c r="F910" s="172">
        <v>2.6406000000000001</v>
      </c>
      <c r="G910" s="172">
        <v>2.6214</v>
      </c>
      <c r="H910" s="172">
        <v>2.7587000000000002</v>
      </c>
      <c r="I910" s="172">
        <v>2.7233999999999998</v>
      </c>
      <c r="J910" s="172">
        <v>3.2101000000000002</v>
      </c>
      <c r="K910" s="172">
        <v>3.8671000000000002</v>
      </c>
      <c r="L910" s="172">
        <v>4.4638</v>
      </c>
      <c r="M910" s="172">
        <v>4.5355999999999996</v>
      </c>
      <c r="N910" s="172">
        <v>4.7972000000000001</v>
      </c>
      <c r="O910" s="172">
        <v>5.9745999999999997</v>
      </c>
      <c r="P910" s="172">
        <v>6.3033999999999999</v>
      </c>
      <c r="Q910" s="172">
        <v>6.7401</v>
      </c>
      <c r="R910" s="172">
        <v>5.8243999999999998</v>
      </c>
    </row>
    <row r="911" spans="1:18" x14ac:dyDescent="0.3">
      <c r="A911" s="168" t="s">
        <v>376</v>
      </c>
      <c r="B911" s="168" t="s">
        <v>264</v>
      </c>
      <c r="C911" s="168">
        <v>102012</v>
      </c>
      <c r="D911" s="171">
        <v>44026</v>
      </c>
      <c r="E911" s="172">
        <v>3279.1441</v>
      </c>
      <c r="F911" s="172">
        <v>3.1793</v>
      </c>
      <c r="G911" s="172">
        <v>3.1598000000000002</v>
      </c>
      <c r="H911" s="172">
        <v>3.2976000000000001</v>
      </c>
      <c r="I911" s="172">
        <v>3.2496</v>
      </c>
      <c r="J911" s="172">
        <v>3.7281</v>
      </c>
      <c r="K911" s="172">
        <v>4.3815</v>
      </c>
      <c r="L911" s="172">
        <v>4.9668999999999999</v>
      </c>
      <c r="M911" s="172">
        <v>5.0620000000000003</v>
      </c>
      <c r="N911" s="172">
        <v>5.3498999999999999</v>
      </c>
      <c r="O911" s="172">
        <v>6.5959000000000003</v>
      </c>
      <c r="P911" s="172">
        <v>6.9363999999999999</v>
      </c>
      <c r="Q911" s="172">
        <v>7.2705000000000002</v>
      </c>
      <c r="R911" s="172">
        <v>6.4127999999999998</v>
      </c>
    </row>
    <row r="912" spans="1:18" x14ac:dyDescent="0.3">
      <c r="A912" s="168" t="s">
        <v>376</v>
      </c>
      <c r="B912" s="168" t="s">
        <v>162</v>
      </c>
      <c r="C912" s="168">
        <v>145971</v>
      </c>
      <c r="D912" s="171">
        <v>44026</v>
      </c>
      <c r="E912" s="172">
        <v>1088.7729999999999</v>
      </c>
      <c r="F912" s="172">
        <v>2.2831000000000001</v>
      </c>
      <c r="G912" s="172">
        <v>2.6970000000000001</v>
      </c>
      <c r="H912" s="172">
        <v>2.8683999999999998</v>
      </c>
      <c r="I912" s="172">
        <v>2.6440999999999999</v>
      </c>
      <c r="J912" s="172">
        <v>3.1011000000000002</v>
      </c>
      <c r="K912" s="172">
        <v>3.5646</v>
      </c>
      <c r="L912" s="172">
        <v>4.16</v>
      </c>
      <c r="M912" s="172">
        <v>4.5705</v>
      </c>
      <c r="N912" s="172">
        <v>5.0571000000000002</v>
      </c>
      <c r="O912" s="172"/>
      <c r="P912" s="172"/>
      <c r="Q912" s="172">
        <v>5.8465999999999996</v>
      </c>
      <c r="R912" s="172"/>
    </row>
    <row r="913" spans="1:18" x14ac:dyDescent="0.3">
      <c r="A913" s="168" t="s">
        <v>376</v>
      </c>
      <c r="B913" s="168" t="s">
        <v>265</v>
      </c>
      <c r="C913" s="168">
        <v>145968</v>
      </c>
      <c r="D913" s="171">
        <v>44026</v>
      </c>
      <c r="E913" s="172">
        <v>1087.4909</v>
      </c>
      <c r="F913" s="172">
        <v>2.2019000000000002</v>
      </c>
      <c r="G913" s="172">
        <v>2.6153</v>
      </c>
      <c r="H913" s="172">
        <v>2.7873000000000001</v>
      </c>
      <c r="I913" s="172">
        <v>2.5634000000000001</v>
      </c>
      <c r="J913" s="172">
        <v>3.0205000000000002</v>
      </c>
      <c r="K913" s="172">
        <v>3.4836</v>
      </c>
      <c r="L913" s="172">
        <v>4.0787000000000004</v>
      </c>
      <c r="M913" s="172">
        <v>4.4901999999999997</v>
      </c>
      <c r="N913" s="172">
        <v>4.9748999999999999</v>
      </c>
      <c r="O913" s="172"/>
      <c r="P913" s="172"/>
      <c r="Q913" s="172">
        <v>5.7633000000000001</v>
      </c>
      <c r="R913" s="172"/>
    </row>
    <row r="914" spans="1:18" x14ac:dyDescent="0.3">
      <c r="A914" s="173" t="s">
        <v>27</v>
      </c>
      <c r="B914" s="168"/>
      <c r="C914" s="168"/>
      <c r="D914" s="168"/>
      <c r="E914" s="168"/>
      <c r="F914" s="174">
        <v>3.0765999999999991</v>
      </c>
      <c r="G914" s="174">
        <v>3.1047640776699024</v>
      </c>
      <c r="H914" s="174">
        <v>3.2125262135922328</v>
      </c>
      <c r="I914" s="174">
        <v>3.1437359223300958</v>
      </c>
      <c r="J914" s="174">
        <v>3.4190543689320378</v>
      </c>
      <c r="K914" s="174">
        <v>3.9609805825242725</v>
      </c>
      <c r="L914" s="174">
        <v>4.6436494949494938</v>
      </c>
      <c r="M914" s="174">
        <v>4.7956030303030284</v>
      </c>
      <c r="N914" s="174">
        <v>5.084049494949495</v>
      </c>
      <c r="O914" s="174">
        <v>6.286611235955057</v>
      </c>
      <c r="P914" s="174">
        <v>6.684460465116282</v>
      </c>
      <c r="Q914" s="174">
        <v>6.8907708737864057</v>
      </c>
      <c r="R914" s="174">
        <v>5.9983554347826074</v>
      </c>
    </row>
    <row r="915" spans="1:18" x14ac:dyDescent="0.3">
      <c r="A915" s="173" t="s">
        <v>409</v>
      </c>
      <c r="B915" s="168"/>
      <c r="C915" s="168"/>
      <c r="D915" s="168"/>
      <c r="E915" s="168"/>
      <c r="F915" s="174">
        <v>3.0712999999999999</v>
      </c>
      <c r="G915" s="174">
        <v>3.0874000000000001</v>
      </c>
      <c r="H915" s="174">
        <v>3.2235999999999998</v>
      </c>
      <c r="I915" s="174">
        <v>3.1349999999999998</v>
      </c>
      <c r="J915" s="174">
        <v>3.4687999999999999</v>
      </c>
      <c r="K915" s="174">
        <v>4.1703999999999999</v>
      </c>
      <c r="L915" s="174">
        <v>4.9062000000000001</v>
      </c>
      <c r="M915" s="174">
        <v>5.0419</v>
      </c>
      <c r="N915" s="174">
        <v>5.3327999999999998</v>
      </c>
      <c r="O915" s="174">
        <v>6.5673000000000004</v>
      </c>
      <c r="P915" s="174">
        <v>6.9121500000000005</v>
      </c>
      <c r="Q915" s="174">
        <v>7.3236999999999997</v>
      </c>
      <c r="R915" s="174">
        <v>6.3746</v>
      </c>
    </row>
    <row r="916" spans="1:18" x14ac:dyDescent="0.3">
      <c r="A916" s="117"/>
      <c r="B916" s="117"/>
      <c r="C916" s="117"/>
      <c r="D916" s="117"/>
      <c r="E916" s="117"/>
      <c r="F916" s="117"/>
      <c r="G916" s="117"/>
      <c r="H916" s="117"/>
      <c r="I916" s="117"/>
      <c r="J916" s="117"/>
      <c r="K916" s="117"/>
      <c r="L916" s="117"/>
      <c r="M916" s="117"/>
      <c r="N916" s="117"/>
      <c r="O916" s="117"/>
      <c r="P916" s="117"/>
      <c r="Q916" s="117"/>
      <c r="R916" s="117"/>
    </row>
    <row r="917" spans="1:18" x14ac:dyDescent="0.3">
      <c r="A917" s="170" t="s">
        <v>1037</v>
      </c>
      <c r="B917" s="170"/>
      <c r="C917" s="170"/>
      <c r="D917" s="170"/>
      <c r="E917" s="170"/>
      <c r="F917" s="170"/>
      <c r="G917" s="170"/>
      <c r="H917" s="170"/>
      <c r="I917" s="170"/>
      <c r="J917" s="170"/>
      <c r="K917" s="170"/>
      <c r="L917" s="170"/>
      <c r="M917" s="170"/>
      <c r="N917" s="170"/>
      <c r="O917" s="170"/>
      <c r="P917" s="170"/>
      <c r="Q917" s="170"/>
      <c r="R917" s="170"/>
    </row>
    <row r="918" spans="1:18" x14ac:dyDescent="0.3">
      <c r="A918" s="168" t="s">
        <v>1038</v>
      </c>
      <c r="B918" s="168" t="s">
        <v>1039</v>
      </c>
      <c r="C918" s="168">
        <v>100365</v>
      </c>
      <c r="D918" s="171">
        <v>44026</v>
      </c>
      <c r="E918" s="172">
        <v>70.407300000000006</v>
      </c>
      <c r="F918" s="172">
        <v>-62.981900000000003</v>
      </c>
      <c r="G918" s="172">
        <v>-10.253</v>
      </c>
      <c r="H918" s="172">
        <v>22.200700000000001</v>
      </c>
      <c r="I918" s="172">
        <v>30.066299999999998</v>
      </c>
      <c r="J918" s="172">
        <v>15.5992</v>
      </c>
      <c r="K918" s="172">
        <v>26.519500000000001</v>
      </c>
      <c r="L918" s="172">
        <v>19.121600000000001</v>
      </c>
      <c r="M918" s="172">
        <v>14.6067</v>
      </c>
      <c r="N918" s="172">
        <v>10.3208</v>
      </c>
      <c r="O918" s="172">
        <v>8.9151000000000007</v>
      </c>
      <c r="P918" s="172">
        <v>10.079499999999999</v>
      </c>
      <c r="Q918" s="172">
        <v>9.2636000000000003</v>
      </c>
      <c r="R918" s="172">
        <v>13.519500000000001</v>
      </c>
    </row>
    <row r="919" spans="1:18" x14ac:dyDescent="0.3">
      <c r="A919" s="168" t="s">
        <v>1038</v>
      </c>
      <c r="B919" s="168" t="s">
        <v>1040</v>
      </c>
      <c r="C919" s="168">
        <v>120743</v>
      </c>
      <c r="D919" s="171">
        <v>44026</v>
      </c>
      <c r="E919" s="172">
        <v>74.945099999999996</v>
      </c>
      <c r="F919" s="172">
        <v>-62.378300000000003</v>
      </c>
      <c r="G919" s="172">
        <v>-9.6571999999999996</v>
      </c>
      <c r="H919" s="172">
        <v>22.801500000000001</v>
      </c>
      <c r="I919" s="172">
        <v>30.6739</v>
      </c>
      <c r="J919" s="172">
        <v>16.2075</v>
      </c>
      <c r="K919" s="172">
        <v>26.934899999999999</v>
      </c>
      <c r="L919" s="172">
        <v>19.553899999999999</v>
      </c>
      <c r="M919" s="172">
        <v>15.108000000000001</v>
      </c>
      <c r="N919" s="172">
        <v>10.8443</v>
      </c>
      <c r="O919" s="172">
        <v>9.5526999999999997</v>
      </c>
      <c r="P919" s="172">
        <v>10.888400000000001</v>
      </c>
      <c r="Q919" s="172">
        <v>10.044600000000001</v>
      </c>
      <c r="R919" s="172">
        <v>14.113899999999999</v>
      </c>
    </row>
    <row r="920" spans="1:18" x14ac:dyDescent="0.3">
      <c r="A920" s="168" t="s">
        <v>1038</v>
      </c>
      <c r="B920" s="168" t="s">
        <v>1041</v>
      </c>
      <c r="C920" s="168">
        <v>143702</v>
      </c>
      <c r="D920" s="171">
        <v>44026</v>
      </c>
      <c r="E920" s="172">
        <v>13.7639</v>
      </c>
      <c r="F920" s="172">
        <v>-9.5442</v>
      </c>
      <c r="G920" s="172">
        <v>22.130299999999998</v>
      </c>
      <c r="H920" s="172">
        <v>59.233699999999999</v>
      </c>
      <c r="I920" s="172">
        <v>50.846699999999998</v>
      </c>
      <c r="J920" s="172">
        <v>34.061399999999999</v>
      </c>
      <c r="K920" s="172">
        <v>34.713299999999997</v>
      </c>
      <c r="L920" s="172">
        <v>24.591699999999999</v>
      </c>
      <c r="M920" s="172">
        <v>18.258199999999999</v>
      </c>
      <c r="N920" s="172">
        <v>10.671200000000001</v>
      </c>
      <c r="O920" s="172"/>
      <c r="P920" s="172"/>
      <c r="Q920" s="172">
        <v>17.0916</v>
      </c>
      <c r="R920" s="172">
        <v>17.413699999999999</v>
      </c>
    </row>
    <row r="921" spans="1:18" x14ac:dyDescent="0.3">
      <c r="A921" s="168" t="s">
        <v>1038</v>
      </c>
      <c r="B921" s="168" t="s">
        <v>1042</v>
      </c>
      <c r="C921" s="168">
        <v>143704</v>
      </c>
      <c r="D921" s="171">
        <v>44026</v>
      </c>
      <c r="E921" s="172">
        <v>13.856</v>
      </c>
      <c r="F921" s="172">
        <v>-9.2174999999999994</v>
      </c>
      <c r="G921" s="172">
        <v>22.446100000000001</v>
      </c>
      <c r="H921" s="172">
        <v>59.566800000000001</v>
      </c>
      <c r="I921" s="172">
        <v>51.186700000000002</v>
      </c>
      <c r="J921" s="172">
        <v>34.395800000000001</v>
      </c>
      <c r="K921" s="172">
        <v>35.061999999999998</v>
      </c>
      <c r="L921" s="172">
        <v>24.950500000000002</v>
      </c>
      <c r="M921" s="172">
        <v>18.622</v>
      </c>
      <c r="N921" s="172">
        <v>11.025</v>
      </c>
      <c r="O921" s="172"/>
      <c r="P921" s="172"/>
      <c r="Q921" s="172">
        <v>17.478000000000002</v>
      </c>
      <c r="R921" s="172">
        <v>17.787800000000001</v>
      </c>
    </row>
    <row r="922" spans="1:18" x14ac:dyDescent="0.3">
      <c r="A922" s="173" t="s">
        <v>27</v>
      </c>
      <c r="B922" s="168"/>
      <c r="C922" s="168"/>
      <c r="D922" s="168"/>
      <c r="E922" s="168"/>
      <c r="F922" s="174">
        <v>-36.030475000000003</v>
      </c>
      <c r="G922" s="174">
        <v>6.16655</v>
      </c>
      <c r="H922" s="174">
        <v>40.950675000000004</v>
      </c>
      <c r="I922" s="174">
        <v>40.693399999999997</v>
      </c>
      <c r="J922" s="174">
        <v>25.065975000000002</v>
      </c>
      <c r="K922" s="174">
        <v>30.807424999999999</v>
      </c>
      <c r="L922" s="174">
        <v>22.054425000000002</v>
      </c>
      <c r="M922" s="174">
        <v>16.648724999999999</v>
      </c>
      <c r="N922" s="174">
        <v>10.715325</v>
      </c>
      <c r="O922" s="174">
        <v>9.2339000000000002</v>
      </c>
      <c r="P922" s="174">
        <v>10.48395</v>
      </c>
      <c r="Q922" s="174">
        <v>13.46945</v>
      </c>
      <c r="R922" s="174">
        <v>15.708725000000001</v>
      </c>
    </row>
    <row r="923" spans="1:18" x14ac:dyDescent="0.3">
      <c r="A923" s="173" t="s">
        <v>409</v>
      </c>
      <c r="B923" s="168"/>
      <c r="C923" s="168"/>
      <c r="D923" s="168"/>
      <c r="E923" s="168"/>
      <c r="F923" s="174">
        <v>-35.96125</v>
      </c>
      <c r="G923" s="174">
        <v>6.2365499999999994</v>
      </c>
      <c r="H923" s="174">
        <v>41.017600000000002</v>
      </c>
      <c r="I923" s="174">
        <v>40.760300000000001</v>
      </c>
      <c r="J923" s="174">
        <v>25.134450000000001</v>
      </c>
      <c r="K923" s="174">
        <v>30.824099999999998</v>
      </c>
      <c r="L923" s="174">
        <v>22.072800000000001</v>
      </c>
      <c r="M923" s="174">
        <v>16.6831</v>
      </c>
      <c r="N923" s="174">
        <v>10.757750000000001</v>
      </c>
      <c r="O923" s="174">
        <v>9.2339000000000002</v>
      </c>
      <c r="P923" s="174">
        <v>10.48395</v>
      </c>
      <c r="Q923" s="174">
        <v>13.568100000000001</v>
      </c>
      <c r="R923" s="174">
        <v>15.7638</v>
      </c>
    </row>
    <row r="924" spans="1:18" x14ac:dyDescent="0.3">
      <c r="A924" s="117"/>
      <c r="B924" s="117"/>
      <c r="C924" s="117"/>
      <c r="D924" s="117"/>
      <c r="E924" s="117"/>
      <c r="F924" s="117"/>
      <c r="G924" s="117"/>
      <c r="H924" s="117"/>
      <c r="I924" s="117"/>
      <c r="J924" s="117"/>
      <c r="K924" s="117"/>
      <c r="L924" s="117"/>
      <c r="M924" s="117"/>
      <c r="N924" s="117"/>
      <c r="O924" s="117"/>
      <c r="P924" s="117"/>
      <c r="Q924" s="117"/>
      <c r="R924" s="117"/>
    </row>
    <row r="925" spans="1:18" x14ac:dyDescent="0.3">
      <c r="A925" s="170" t="s">
        <v>1043</v>
      </c>
      <c r="B925" s="170"/>
      <c r="C925" s="170"/>
      <c r="D925" s="170"/>
      <c r="E925" s="170"/>
      <c r="F925" s="170"/>
      <c r="G925" s="170"/>
      <c r="H925" s="170"/>
      <c r="I925" s="170"/>
      <c r="J925" s="170"/>
      <c r="K925" s="170"/>
      <c r="L925" s="170"/>
      <c r="M925" s="170"/>
      <c r="N925" s="170"/>
      <c r="O925" s="170"/>
      <c r="P925" s="170"/>
      <c r="Q925" s="170"/>
      <c r="R925" s="170"/>
    </row>
    <row r="926" spans="1:18" x14ac:dyDescent="0.3">
      <c r="A926" s="168" t="s">
        <v>1044</v>
      </c>
      <c r="B926" s="168" t="s">
        <v>1045</v>
      </c>
      <c r="C926" s="168">
        <v>103192</v>
      </c>
      <c r="D926" s="171">
        <v>44026</v>
      </c>
      <c r="E926" s="172">
        <v>499.51179999999999</v>
      </c>
      <c r="F926" s="172">
        <v>0.35070000000000001</v>
      </c>
      <c r="G926" s="172">
        <v>-0.82020000000000004</v>
      </c>
      <c r="H926" s="172">
        <v>7.2901999999999996</v>
      </c>
      <c r="I926" s="172">
        <v>13.209</v>
      </c>
      <c r="J926" s="172">
        <v>15.553800000000001</v>
      </c>
      <c r="K926" s="172">
        <v>13.662100000000001</v>
      </c>
      <c r="L926" s="172">
        <v>9.4388000000000005</v>
      </c>
      <c r="M926" s="172">
        <v>8.5367999999999995</v>
      </c>
      <c r="N926" s="172">
        <v>8.7002000000000006</v>
      </c>
      <c r="O926" s="172">
        <v>7.6307</v>
      </c>
      <c r="P926" s="172">
        <v>7.7613000000000003</v>
      </c>
      <c r="Q926" s="172">
        <v>7.52</v>
      </c>
      <c r="R926" s="172">
        <v>8.4440000000000008</v>
      </c>
    </row>
    <row r="927" spans="1:18" x14ac:dyDescent="0.3">
      <c r="A927" s="168" t="s">
        <v>1044</v>
      </c>
      <c r="B927" s="168" t="s">
        <v>1046</v>
      </c>
      <c r="C927" s="168">
        <v>119523</v>
      </c>
      <c r="D927" s="171">
        <v>44026</v>
      </c>
      <c r="E927" s="172">
        <v>531.64440000000002</v>
      </c>
      <c r="F927" s="172">
        <v>1.1739999999999999</v>
      </c>
      <c r="G927" s="172">
        <v>-2.92E-2</v>
      </c>
      <c r="H927" s="172">
        <v>8.0952000000000002</v>
      </c>
      <c r="I927" s="172">
        <v>14.025700000000001</v>
      </c>
      <c r="J927" s="172">
        <v>16.381499999999999</v>
      </c>
      <c r="K927" s="172">
        <v>14.5101</v>
      </c>
      <c r="L927" s="172">
        <v>10.3149</v>
      </c>
      <c r="M927" s="172">
        <v>9.4329000000000001</v>
      </c>
      <c r="N927" s="172">
        <v>9.6193000000000008</v>
      </c>
      <c r="O927" s="172">
        <v>8.5350000000000001</v>
      </c>
      <c r="P927" s="172">
        <v>8.6552000000000007</v>
      </c>
      <c r="Q927" s="172">
        <v>9.0108999999999995</v>
      </c>
      <c r="R927" s="172">
        <v>9.3554999999999993</v>
      </c>
    </row>
    <row r="928" spans="1:18" x14ac:dyDescent="0.3">
      <c r="A928" s="168" t="s">
        <v>1044</v>
      </c>
      <c r="B928" s="168" t="s">
        <v>1047</v>
      </c>
      <c r="C928" s="168">
        <v>120513</v>
      </c>
      <c r="D928" s="171">
        <v>44026</v>
      </c>
      <c r="E928" s="172">
        <v>2402.3613999999998</v>
      </c>
      <c r="F928" s="172">
        <v>-2.3092000000000001</v>
      </c>
      <c r="G928" s="172">
        <v>4.0770999999999997</v>
      </c>
      <c r="H928" s="172">
        <v>10.4152</v>
      </c>
      <c r="I928" s="172">
        <v>13.4138</v>
      </c>
      <c r="J928" s="172">
        <v>14.962</v>
      </c>
      <c r="K928" s="172">
        <v>13.7204</v>
      </c>
      <c r="L928" s="172">
        <v>9.6341000000000001</v>
      </c>
      <c r="M928" s="172">
        <v>8.9140999999999995</v>
      </c>
      <c r="N928" s="172">
        <v>9.141</v>
      </c>
      <c r="O928" s="172">
        <v>8.3977000000000004</v>
      </c>
      <c r="P928" s="172">
        <v>8.3804999999999996</v>
      </c>
      <c r="Q928" s="172">
        <v>8.7376000000000005</v>
      </c>
      <c r="R928" s="172">
        <v>9.0527999999999995</v>
      </c>
    </row>
    <row r="929" spans="1:18" x14ac:dyDescent="0.3">
      <c r="A929" s="168" t="s">
        <v>1044</v>
      </c>
      <c r="B929" s="168" t="s">
        <v>1048</v>
      </c>
      <c r="C929" s="168">
        <v>112214</v>
      </c>
      <c r="D929" s="171">
        <v>44026</v>
      </c>
      <c r="E929" s="172">
        <v>2328.5911000000001</v>
      </c>
      <c r="F929" s="172">
        <v>-2.6206</v>
      </c>
      <c r="G929" s="172">
        <v>3.7665999999999999</v>
      </c>
      <c r="H929" s="172">
        <v>10.1044</v>
      </c>
      <c r="I929" s="172">
        <v>13.101900000000001</v>
      </c>
      <c r="J929" s="172">
        <v>14.6479</v>
      </c>
      <c r="K929" s="172">
        <v>13.4056</v>
      </c>
      <c r="L929" s="172">
        <v>9.3186</v>
      </c>
      <c r="M929" s="172">
        <v>8.5937999999999999</v>
      </c>
      <c r="N929" s="172">
        <v>8.8140000000000001</v>
      </c>
      <c r="O929" s="172">
        <v>7.9435000000000002</v>
      </c>
      <c r="P929" s="172">
        <v>7.9268000000000001</v>
      </c>
      <c r="Q929" s="172">
        <v>8.1646000000000001</v>
      </c>
      <c r="R929" s="172">
        <v>8.6723999999999997</v>
      </c>
    </row>
    <row r="930" spans="1:18" x14ac:dyDescent="0.3">
      <c r="A930" s="168" t="s">
        <v>1044</v>
      </c>
      <c r="B930" s="168" t="s">
        <v>1049</v>
      </c>
      <c r="C930" s="168">
        <v>112029</v>
      </c>
      <c r="D930" s="171">
        <v>44026</v>
      </c>
      <c r="E930" s="172">
        <v>1159.037</v>
      </c>
      <c r="F930" s="172">
        <v>11.1388</v>
      </c>
      <c r="G930" s="172">
        <v>8.4238999999999997</v>
      </c>
      <c r="H930" s="172">
        <v>11.8583</v>
      </c>
      <c r="I930" s="172">
        <v>10.699400000000001</v>
      </c>
      <c r="J930" s="172">
        <v>10.404400000000001</v>
      </c>
      <c r="K930" s="172">
        <v>-22.054300000000001</v>
      </c>
      <c r="L930" s="172">
        <v>-65.498500000000007</v>
      </c>
      <c r="M930" s="172">
        <v>-45.093299999999999</v>
      </c>
      <c r="N930" s="172">
        <v>-35.691600000000001</v>
      </c>
      <c r="O930" s="172">
        <v>-15.733000000000001</v>
      </c>
      <c r="P930" s="172">
        <v>-6.6481000000000003</v>
      </c>
      <c r="Q930" s="172">
        <v>1.343</v>
      </c>
      <c r="R930" s="172">
        <v>-25.0901</v>
      </c>
    </row>
    <row r="931" spans="1:18" x14ac:dyDescent="0.3">
      <c r="A931" s="168" t="s">
        <v>1044</v>
      </c>
      <c r="B931" s="168" t="s">
        <v>1050</v>
      </c>
      <c r="C931" s="168">
        <v>119410</v>
      </c>
      <c r="D931" s="171">
        <v>44026</v>
      </c>
      <c r="E931" s="172">
        <v>1186.8052</v>
      </c>
      <c r="F931" s="172">
        <v>11.349</v>
      </c>
      <c r="G931" s="172">
        <v>8.6379999999999999</v>
      </c>
      <c r="H931" s="172">
        <v>12.070600000000001</v>
      </c>
      <c r="I931" s="172">
        <v>10.911199999999999</v>
      </c>
      <c r="J931" s="172">
        <v>10.616899999999999</v>
      </c>
      <c r="K931" s="172">
        <v>-21.802099999999999</v>
      </c>
      <c r="L931" s="172">
        <v>-65.304400000000001</v>
      </c>
      <c r="M931" s="172">
        <v>-44.898000000000003</v>
      </c>
      <c r="N931" s="172">
        <v>-35.500100000000003</v>
      </c>
      <c r="O931" s="172">
        <v>-15.4841</v>
      </c>
      <c r="P931" s="172">
        <v>-6.3329000000000004</v>
      </c>
      <c r="Q931" s="172">
        <v>-1.2394000000000001</v>
      </c>
      <c r="R931" s="172">
        <v>-24.867100000000001</v>
      </c>
    </row>
    <row r="932" spans="1:18" x14ac:dyDescent="0.3">
      <c r="A932" s="168" t="s">
        <v>1044</v>
      </c>
      <c r="B932" s="168" t="s">
        <v>1051</v>
      </c>
      <c r="C932" s="168">
        <v>148320</v>
      </c>
      <c r="D932" s="171"/>
      <c r="E932" s="172"/>
      <c r="F932" s="172"/>
      <c r="G932" s="172"/>
      <c r="H932" s="172"/>
      <c r="I932" s="172"/>
      <c r="J932" s="172"/>
      <c r="K932" s="172"/>
      <c r="L932" s="172"/>
      <c r="M932" s="172"/>
      <c r="N932" s="172"/>
      <c r="O932" s="172"/>
      <c r="P932" s="172"/>
      <c r="Q932" s="172"/>
      <c r="R932" s="172"/>
    </row>
    <row r="933" spans="1:18" x14ac:dyDescent="0.3">
      <c r="A933" s="168" t="s">
        <v>1044</v>
      </c>
      <c r="B933" s="168" t="s">
        <v>1052</v>
      </c>
      <c r="C933" s="168">
        <v>148325</v>
      </c>
      <c r="D933" s="171"/>
      <c r="E933" s="172"/>
      <c r="F933" s="172"/>
      <c r="G933" s="172"/>
      <c r="H933" s="172"/>
      <c r="I933" s="172"/>
      <c r="J933" s="172"/>
      <c r="K933" s="172"/>
      <c r="L933" s="172"/>
      <c r="M933" s="172"/>
      <c r="N933" s="172"/>
      <c r="O933" s="172"/>
      <c r="P933" s="172"/>
      <c r="Q933" s="172"/>
      <c r="R933" s="172"/>
    </row>
    <row r="934" spans="1:18" x14ac:dyDescent="0.3">
      <c r="A934" s="168" t="s">
        <v>1044</v>
      </c>
      <c r="B934" s="168" t="s">
        <v>1053</v>
      </c>
      <c r="C934" s="168">
        <v>117945</v>
      </c>
      <c r="D934" s="171">
        <v>44026</v>
      </c>
      <c r="E934" s="172">
        <v>30.867799999999999</v>
      </c>
      <c r="F934" s="172">
        <v>-2.7195</v>
      </c>
      <c r="G934" s="172">
        <v>3.3713000000000002</v>
      </c>
      <c r="H934" s="172">
        <v>10.5113</v>
      </c>
      <c r="I934" s="172">
        <v>10.4984</v>
      </c>
      <c r="J934" s="172">
        <v>12.503399999999999</v>
      </c>
      <c r="K934" s="172">
        <v>11.7964</v>
      </c>
      <c r="L934" s="172">
        <v>9.6750000000000007</v>
      </c>
      <c r="M934" s="172">
        <v>8.6561000000000003</v>
      </c>
      <c r="N934" s="172">
        <v>8.6990999999999996</v>
      </c>
      <c r="O934" s="172">
        <v>7.2980999999999998</v>
      </c>
      <c r="P934" s="172">
        <v>7.4389000000000003</v>
      </c>
      <c r="Q934" s="172">
        <v>7.9467999999999996</v>
      </c>
      <c r="R934" s="172">
        <v>7.8272000000000004</v>
      </c>
    </row>
    <row r="935" spans="1:18" x14ac:dyDescent="0.3">
      <c r="A935" s="168" t="s">
        <v>1044</v>
      </c>
      <c r="B935" s="168" t="s">
        <v>1054</v>
      </c>
      <c r="C935" s="168">
        <v>120008</v>
      </c>
      <c r="D935" s="171">
        <v>44026</v>
      </c>
      <c r="E935" s="172">
        <v>32.5383</v>
      </c>
      <c r="F935" s="172">
        <v>-1.7947</v>
      </c>
      <c r="G935" s="172">
        <v>4.2647000000000004</v>
      </c>
      <c r="H935" s="172">
        <v>11.3866</v>
      </c>
      <c r="I935" s="172">
        <v>11.363</v>
      </c>
      <c r="J935" s="172">
        <v>13.3598</v>
      </c>
      <c r="K935" s="172">
        <v>12.6835</v>
      </c>
      <c r="L935" s="172">
        <v>10.559900000000001</v>
      </c>
      <c r="M935" s="172">
        <v>9.5404</v>
      </c>
      <c r="N935" s="172">
        <v>9.6087000000000007</v>
      </c>
      <c r="O935" s="172">
        <v>8.0959000000000003</v>
      </c>
      <c r="P935" s="172">
        <v>8.1956000000000007</v>
      </c>
      <c r="Q935" s="172">
        <v>8.6164000000000005</v>
      </c>
      <c r="R935" s="172">
        <v>8.7056000000000004</v>
      </c>
    </row>
    <row r="936" spans="1:18" x14ac:dyDescent="0.3">
      <c r="A936" s="168" t="s">
        <v>1044</v>
      </c>
      <c r="B936" s="168" t="s">
        <v>1055</v>
      </c>
      <c r="C936" s="168">
        <v>118291</v>
      </c>
      <c r="D936" s="171">
        <v>44026</v>
      </c>
      <c r="E936" s="172">
        <v>32.734900000000003</v>
      </c>
      <c r="F936" s="172">
        <v>-0.44600000000000001</v>
      </c>
      <c r="G936" s="172">
        <v>1.9517</v>
      </c>
      <c r="H936" s="172">
        <v>6.8265000000000002</v>
      </c>
      <c r="I936" s="172">
        <v>9.7609999999999992</v>
      </c>
      <c r="J936" s="172">
        <v>11.1892</v>
      </c>
      <c r="K936" s="172">
        <v>11.990399999999999</v>
      </c>
      <c r="L936" s="172">
        <v>8.6532</v>
      </c>
      <c r="M936" s="172">
        <v>7.9382000000000001</v>
      </c>
      <c r="N936" s="172">
        <v>8.1643000000000008</v>
      </c>
      <c r="O936" s="172">
        <v>7.6612</v>
      </c>
      <c r="P936" s="172">
        <v>7.8837999999999999</v>
      </c>
      <c r="Q936" s="172">
        <v>8.3112999999999992</v>
      </c>
      <c r="R936" s="172">
        <v>8.2516999999999996</v>
      </c>
    </row>
    <row r="937" spans="1:18" x14ac:dyDescent="0.3">
      <c r="A937" s="168" t="s">
        <v>1044</v>
      </c>
      <c r="B937" s="168" t="s">
        <v>1056</v>
      </c>
      <c r="C937" s="168">
        <v>102913</v>
      </c>
      <c r="D937" s="171">
        <v>44026</v>
      </c>
      <c r="E937" s="172">
        <v>32.287199999999999</v>
      </c>
      <c r="F937" s="172">
        <v>-0.67830000000000001</v>
      </c>
      <c r="G937" s="172">
        <v>1.7242999999999999</v>
      </c>
      <c r="H937" s="172">
        <v>6.5974000000000004</v>
      </c>
      <c r="I937" s="172">
        <v>9.5388999999999999</v>
      </c>
      <c r="J937" s="172">
        <v>10.9316</v>
      </c>
      <c r="K937" s="172">
        <v>11.7484</v>
      </c>
      <c r="L937" s="172">
        <v>8.4230999999999998</v>
      </c>
      <c r="M937" s="172">
        <v>7.6989999999999998</v>
      </c>
      <c r="N937" s="172">
        <v>7.9153000000000002</v>
      </c>
      <c r="O937" s="172">
        <v>7.4302999999999999</v>
      </c>
      <c r="P937" s="172">
        <v>7.6668000000000003</v>
      </c>
      <c r="Q937" s="172">
        <v>7.9226999999999999</v>
      </c>
      <c r="R937" s="172">
        <v>7.9977</v>
      </c>
    </row>
    <row r="938" spans="1:18" x14ac:dyDescent="0.3">
      <c r="A938" s="168" t="s">
        <v>1044</v>
      </c>
      <c r="B938" s="168" t="s">
        <v>1057</v>
      </c>
      <c r="C938" s="168">
        <v>133925</v>
      </c>
      <c r="D938" s="171">
        <v>44026</v>
      </c>
      <c r="E938" s="172">
        <v>15.360300000000001</v>
      </c>
      <c r="F938" s="172">
        <v>1.6635</v>
      </c>
      <c r="G938" s="172">
        <v>2.9117999999999999</v>
      </c>
      <c r="H938" s="172">
        <v>7.7512999999999996</v>
      </c>
      <c r="I938" s="172">
        <v>9.0269999999999992</v>
      </c>
      <c r="J938" s="172">
        <v>11.2258</v>
      </c>
      <c r="K938" s="172">
        <v>12.412800000000001</v>
      </c>
      <c r="L938" s="172">
        <v>8.7649000000000008</v>
      </c>
      <c r="M938" s="172">
        <v>8.2431000000000001</v>
      </c>
      <c r="N938" s="172">
        <v>9.8622999999999994</v>
      </c>
      <c r="O938" s="172">
        <v>8.0731000000000002</v>
      </c>
      <c r="P938" s="172">
        <v>8.2234999999999996</v>
      </c>
      <c r="Q938" s="172">
        <v>8.3519000000000005</v>
      </c>
      <c r="R938" s="172">
        <v>8.7972000000000001</v>
      </c>
    </row>
    <row r="939" spans="1:18" x14ac:dyDescent="0.3">
      <c r="A939" s="168" t="s">
        <v>1044</v>
      </c>
      <c r="B939" s="168" t="s">
        <v>1058</v>
      </c>
      <c r="C939" s="168">
        <v>133926</v>
      </c>
      <c r="D939" s="171">
        <v>44026</v>
      </c>
      <c r="E939" s="172">
        <v>15.098100000000001</v>
      </c>
      <c r="F939" s="172">
        <v>1.4505999999999999</v>
      </c>
      <c r="G939" s="172">
        <v>2.5996000000000001</v>
      </c>
      <c r="H939" s="172">
        <v>7.4705000000000004</v>
      </c>
      <c r="I939" s="172">
        <v>8.7322000000000006</v>
      </c>
      <c r="J939" s="172">
        <v>10.9374</v>
      </c>
      <c r="K939" s="172">
        <v>12.123900000000001</v>
      </c>
      <c r="L939" s="172">
        <v>8.4799000000000007</v>
      </c>
      <c r="M939" s="172">
        <v>7.9351000000000003</v>
      </c>
      <c r="N939" s="172">
        <v>9.5370000000000008</v>
      </c>
      <c r="O939" s="172">
        <v>7.7478999999999996</v>
      </c>
      <c r="P939" s="172">
        <v>7.8779000000000003</v>
      </c>
      <c r="Q939" s="172">
        <v>8.0038</v>
      </c>
      <c r="R939" s="172">
        <v>8.4751999999999992</v>
      </c>
    </row>
    <row r="940" spans="1:18" x14ac:dyDescent="0.3">
      <c r="A940" s="168" t="s">
        <v>1044</v>
      </c>
      <c r="B940" s="168" t="s">
        <v>1059</v>
      </c>
      <c r="C940" s="168">
        <v>140220</v>
      </c>
      <c r="D940" s="171">
        <v>44026</v>
      </c>
      <c r="E940" s="172">
        <v>2032.8516</v>
      </c>
      <c r="F940" s="172">
        <v>11.2667</v>
      </c>
      <c r="G940" s="172">
        <v>-12.3856</v>
      </c>
      <c r="H940" s="172">
        <v>-96.489199999999997</v>
      </c>
      <c r="I940" s="172">
        <v>-162.44059999999999</v>
      </c>
      <c r="J940" s="172">
        <v>-68.724999999999994</v>
      </c>
      <c r="K940" s="172">
        <v>-23.678599999999999</v>
      </c>
      <c r="L940" s="172">
        <v>-9.1343999999999994</v>
      </c>
      <c r="M940" s="172">
        <v>-3.7827999999999999</v>
      </c>
      <c r="N940" s="172">
        <v>-0.7611</v>
      </c>
      <c r="O940" s="172">
        <v>0.62909999999999999</v>
      </c>
      <c r="P940" s="172">
        <v>1.4601999999999999</v>
      </c>
      <c r="Q940" s="172">
        <v>4.0590999999999999</v>
      </c>
      <c r="R940" s="172">
        <v>-2.6627999999999998</v>
      </c>
    </row>
    <row r="941" spans="1:18" x14ac:dyDescent="0.3">
      <c r="A941" s="168" t="s">
        <v>1044</v>
      </c>
      <c r="B941" s="168" t="s">
        <v>1060</v>
      </c>
      <c r="C941" s="168">
        <v>140207</v>
      </c>
      <c r="D941" s="171">
        <v>44026</v>
      </c>
      <c r="E941" s="172">
        <v>1971.914</v>
      </c>
      <c r="F941" s="172">
        <v>10.466699999999999</v>
      </c>
      <c r="G941" s="172">
        <v>-13.1845</v>
      </c>
      <c r="H941" s="172">
        <v>-97.2744</v>
      </c>
      <c r="I941" s="172">
        <v>-163.19069999999999</v>
      </c>
      <c r="J941" s="172">
        <v>-69.476600000000005</v>
      </c>
      <c r="K941" s="172">
        <v>-24.430299999999999</v>
      </c>
      <c r="L941" s="172">
        <v>-9.8981999999999992</v>
      </c>
      <c r="M941" s="172">
        <v>-4.5583</v>
      </c>
      <c r="N941" s="172">
        <v>-1.5516000000000001</v>
      </c>
      <c r="O941" s="172">
        <v>-0.1643</v>
      </c>
      <c r="P941" s="172">
        <v>0.92059999999999997</v>
      </c>
      <c r="Q941" s="172">
        <v>5.1582999999999997</v>
      </c>
      <c r="R941" s="172">
        <v>-3.4315000000000002</v>
      </c>
    </row>
    <row r="942" spans="1:18" x14ac:dyDescent="0.3">
      <c r="A942" s="168" t="s">
        <v>1044</v>
      </c>
      <c r="B942" s="168" t="s">
        <v>1061</v>
      </c>
      <c r="C942" s="168">
        <v>100503</v>
      </c>
      <c r="D942" s="171">
        <v>44026</v>
      </c>
      <c r="E942" s="172">
        <v>39.268560365738097</v>
      </c>
      <c r="F942" s="172">
        <v>8.2286000000000001</v>
      </c>
      <c r="G942" s="172">
        <v>6.0807000000000002</v>
      </c>
      <c r="H942" s="172">
        <v>16.613199999999999</v>
      </c>
      <c r="I942" s="172">
        <v>20.676200000000001</v>
      </c>
      <c r="J942" s="172">
        <v>17.729900000000001</v>
      </c>
      <c r="K942" s="172">
        <v>11.0632</v>
      </c>
      <c r="L942" s="172">
        <v>-11.213699999999999</v>
      </c>
      <c r="M942" s="172">
        <v>-8.1710999999999991</v>
      </c>
      <c r="N942" s="172">
        <v>-4.9927999999999999</v>
      </c>
      <c r="O942" s="172">
        <v>1.8554999999999999</v>
      </c>
      <c r="P942" s="172">
        <v>3.8885000000000001</v>
      </c>
      <c r="Q942" s="172">
        <v>6.9187000000000003</v>
      </c>
      <c r="R942" s="172">
        <v>0.25640000000000002</v>
      </c>
    </row>
    <row r="943" spans="1:18" x14ac:dyDescent="0.3">
      <c r="A943" s="168" t="s">
        <v>1044</v>
      </c>
      <c r="B943" s="168" t="s">
        <v>1062</v>
      </c>
      <c r="C943" s="168">
        <v>118528</v>
      </c>
      <c r="D943" s="171">
        <v>44026</v>
      </c>
      <c r="E943" s="172">
        <v>15.504119890971101</v>
      </c>
      <c r="F943" s="172">
        <v>8.6925000000000008</v>
      </c>
      <c r="G943" s="172">
        <v>6.5225</v>
      </c>
      <c r="H943" s="172">
        <v>17.022500000000001</v>
      </c>
      <c r="I943" s="172">
        <v>21.067399999999999</v>
      </c>
      <c r="J943" s="172">
        <v>18.1052</v>
      </c>
      <c r="K943" s="172">
        <v>11.439500000000001</v>
      </c>
      <c r="L943" s="172">
        <v>-10.881399999999999</v>
      </c>
      <c r="M943" s="172">
        <v>-7.8105000000000002</v>
      </c>
      <c r="N943" s="172">
        <v>-4.6134000000000004</v>
      </c>
      <c r="O943" s="172">
        <v>2.2669999999999999</v>
      </c>
      <c r="P943" s="172">
        <v>4.2843</v>
      </c>
      <c r="Q943" s="172">
        <v>5.4866999999999999</v>
      </c>
      <c r="R943" s="172">
        <v>0.66490000000000005</v>
      </c>
    </row>
    <row r="944" spans="1:18" x14ac:dyDescent="0.3">
      <c r="A944" s="168" t="s">
        <v>1044</v>
      </c>
      <c r="B944" s="168" t="s">
        <v>1063</v>
      </c>
      <c r="C944" s="168">
        <v>147990</v>
      </c>
      <c r="D944" s="171">
        <v>44026</v>
      </c>
      <c r="E944" s="172">
        <v>0.49930000000000002</v>
      </c>
      <c r="F944" s="172">
        <v>0</v>
      </c>
      <c r="G944" s="172">
        <v>0</v>
      </c>
      <c r="H944" s="172"/>
      <c r="I944" s="172"/>
      <c r="J944" s="172"/>
      <c r="K944" s="172"/>
      <c r="L944" s="172"/>
      <c r="M944" s="172"/>
      <c r="N944" s="172"/>
      <c r="O944" s="172"/>
      <c r="P944" s="172"/>
      <c r="Q944" s="172">
        <v>0</v>
      </c>
      <c r="R944" s="172"/>
    </row>
    <row r="945" spans="1:18" x14ac:dyDescent="0.3">
      <c r="A945" s="168" t="s">
        <v>1044</v>
      </c>
      <c r="B945" s="168" t="s">
        <v>1064</v>
      </c>
      <c r="C945" s="168">
        <v>147991</v>
      </c>
      <c r="D945" s="171">
        <v>44026</v>
      </c>
      <c r="E945" s="172">
        <v>0.51480000000000004</v>
      </c>
      <c r="F945" s="172">
        <v>0</v>
      </c>
      <c r="G945" s="172">
        <v>0</v>
      </c>
      <c r="H945" s="172"/>
      <c r="I945" s="172"/>
      <c r="J945" s="172"/>
      <c r="K945" s="172"/>
      <c r="L945" s="172"/>
      <c r="M945" s="172"/>
      <c r="N945" s="172"/>
      <c r="O945" s="172"/>
      <c r="P945" s="172"/>
      <c r="Q945" s="172">
        <v>0</v>
      </c>
      <c r="R945" s="172"/>
    </row>
    <row r="946" spans="1:18" x14ac:dyDescent="0.3">
      <c r="A946" s="168" t="s">
        <v>1044</v>
      </c>
      <c r="B946" s="168" t="s">
        <v>1065</v>
      </c>
      <c r="C946" s="168">
        <v>147995</v>
      </c>
      <c r="D946" s="171"/>
      <c r="E946" s="172"/>
      <c r="F946" s="172"/>
      <c r="G946" s="172"/>
      <c r="H946" s="172"/>
      <c r="I946" s="172"/>
      <c r="J946" s="172"/>
      <c r="K946" s="172"/>
      <c r="L946" s="172"/>
      <c r="M946" s="172"/>
      <c r="N946" s="172"/>
      <c r="O946" s="172"/>
      <c r="P946" s="172"/>
      <c r="Q946" s="172"/>
      <c r="R946" s="172"/>
    </row>
    <row r="947" spans="1:18" x14ac:dyDescent="0.3">
      <c r="A947" s="168" t="s">
        <v>1044</v>
      </c>
      <c r="B947" s="168" t="s">
        <v>1066</v>
      </c>
      <c r="C947" s="168">
        <v>147996</v>
      </c>
      <c r="D947" s="171"/>
      <c r="E947" s="172"/>
      <c r="F947" s="172"/>
      <c r="G947" s="172"/>
      <c r="H947" s="172"/>
      <c r="I947" s="172"/>
      <c r="J947" s="172"/>
      <c r="K947" s="172"/>
      <c r="L947" s="172"/>
      <c r="M947" s="172"/>
      <c r="N947" s="172"/>
      <c r="O947" s="172"/>
      <c r="P947" s="172"/>
      <c r="Q947" s="172"/>
      <c r="R947" s="172"/>
    </row>
    <row r="948" spans="1:18" x14ac:dyDescent="0.3">
      <c r="A948" s="168" t="s">
        <v>1044</v>
      </c>
      <c r="B948" s="168" t="s">
        <v>1067</v>
      </c>
      <c r="C948" s="168">
        <v>102452</v>
      </c>
      <c r="D948" s="171">
        <v>44026</v>
      </c>
      <c r="E948" s="172">
        <v>43.384799999999998</v>
      </c>
      <c r="F948" s="172">
        <v>5.3010000000000002</v>
      </c>
      <c r="G948" s="172">
        <v>1.5145999999999999</v>
      </c>
      <c r="H948" s="172">
        <v>13.411199999999999</v>
      </c>
      <c r="I948" s="172">
        <v>16.978100000000001</v>
      </c>
      <c r="J948" s="172">
        <v>18.2439</v>
      </c>
      <c r="K948" s="172">
        <v>13.310499999999999</v>
      </c>
      <c r="L948" s="172">
        <v>9.2843</v>
      </c>
      <c r="M948" s="172">
        <v>8.3436000000000003</v>
      </c>
      <c r="N948" s="172">
        <v>8.3497000000000003</v>
      </c>
      <c r="O948" s="172">
        <v>7.306</v>
      </c>
      <c r="P948" s="172">
        <v>7.5364000000000004</v>
      </c>
      <c r="Q948" s="172">
        <v>7.3583999999999996</v>
      </c>
      <c r="R948" s="172">
        <v>8.1052999999999997</v>
      </c>
    </row>
    <row r="949" spans="1:18" x14ac:dyDescent="0.3">
      <c r="A949" s="168" t="s">
        <v>1044</v>
      </c>
      <c r="B949" s="168" t="s">
        <v>1068</v>
      </c>
      <c r="C949" s="168">
        <v>118942</v>
      </c>
      <c r="D949" s="171">
        <v>44026</v>
      </c>
      <c r="E949" s="172">
        <v>45.661200000000001</v>
      </c>
      <c r="F949" s="172">
        <v>5.8362999999999996</v>
      </c>
      <c r="G949" s="172">
        <v>2.0988000000000002</v>
      </c>
      <c r="H949" s="172">
        <v>14.0151</v>
      </c>
      <c r="I949" s="172">
        <v>17.578199999999999</v>
      </c>
      <c r="J949" s="172">
        <v>18.854399999999998</v>
      </c>
      <c r="K949" s="172">
        <v>13.928699999999999</v>
      </c>
      <c r="L949" s="172">
        <v>9.9106000000000005</v>
      </c>
      <c r="M949" s="172">
        <v>8.9809999999999999</v>
      </c>
      <c r="N949" s="172">
        <v>9.0002999999999993</v>
      </c>
      <c r="O949" s="172">
        <v>7.9729999999999999</v>
      </c>
      <c r="P949" s="172">
        <v>8.2532999999999994</v>
      </c>
      <c r="Q949" s="172">
        <v>8.5211000000000006</v>
      </c>
      <c r="R949" s="172">
        <v>8.7601999999999993</v>
      </c>
    </row>
    <row r="950" spans="1:18" x14ac:dyDescent="0.3">
      <c r="A950" s="168" t="s">
        <v>1044</v>
      </c>
      <c r="B950" s="168" t="s">
        <v>1069</v>
      </c>
      <c r="C950" s="168">
        <v>104344</v>
      </c>
      <c r="D950" s="171">
        <v>44026</v>
      </c>
      <c r="E950" s="172">
        <v>15.7658</v>
      </c>
      <c r="F950" s="172">
        <v>-7.8697999999999997</v>
      </c>
      <c r="G950" s="172">
        <v>0.46310000000000001</v>
      </c>
      <c r="H950" s="172">
        <v>5.8605999999999998</v>
      </c>
      <c r="I950" s="172">
        <v>209.66409999999999</v>
      </c>
      <c r="J950" s="172">
        <v>101.16549999999999</v>
      </c>
      <c r="K950" s="172">
        <v>1.2116</v>
      </c>
      <c r="L950" s="172">
        <v>2.0185</v>
      </c>
      <c r="M950" s="172">
        <v>3.2067000000000001</v>
      </c>
      <c r="N950" s="172">
        <v>4.3342000000000001</v>
      </c>
      <c r="O950" s="172">
        <v>2.4963000000000002</v>
      </c>
      <c r="P950" s="172">
        <v>4.4606000000000003</v>
      </c>
      <c r="Q950" s="172">
        <v>3.3662000000000001</v>
      </c>
      <c r="R950" s="172">
        <v>0.85860000000000003</v>
      </c>
    </row>
    <row r="951" spans="1:18" x14ac:dyDescent="0.3">
      <c r="A951" s="168" t="s">
        <v>1044</v>
      </c>
      <c r="B951" s="168" t="s">
        <v>1070</v>
      </c>
      <c r="C951" s="168">
        <v>120066</v>
      </c>
      <c r="D951" s="171">
        <v>44026</v>
      </c>
      <c r="E951" s="172">
        <v>16.663900000000002</v>
      </c>
      <c r="F951" s="172">
        <v>-7.0077999999999996</v>
      </c>
      <c r="G951" s="172">
        <v>1.2596000000000001</v>
      </c>
      <c r="H951" s="172">
        <v>6.7049000000000003</v>
      </c>
      <c r="I951" s="172">
        <v>210.5505</v>
      </c>
      <c r="J951" s="172">
        <v>102.06950000000001</v>
      </c>
      <c r="K951" s="172">
        <v>2.0388999999999999</v>
      </c>
      <c r="L951" s="172">
        <v>2.8451</v>
      </c>
      <c r="M951" s="172">
        <v>4.04</v>
      </c>
      <c r="N951" s="172">
        <v>5.1820000000000004</v>
      </c>
      <c r="O951" s="172">
        <v>3.3248000000000002</v>
      </c>
      <c r="P951" s="172">
        <v>5.3071999999999999</v>
      </c>
      <c r="Q951" s="172">
        <v>6.6886000000000001</v>
      </c>
      <c r="R951" s="172">
        <v>1.6728000000000001</v>
      </c>
    </row>
    <row r="952" spans="1:18" x14ac:dyDescent="0.3">
      <c r="A952" s="168" t="s">
        <v>1044</v>
      </c>
      <c r="B952" s="168" t="s">
        <v>1071</v>
      </c>
      <c r="C952" s="168">
        <v>101619</v>
      </c>
      <c r="D952" s="171">
        <v>44026</v>
      </c>
      <c r="E952" s="172">
        <v>401.60559999999998</v>
      </c>
      <c r="F952" s="172">
        <v>-2.8262999999999998</v>
      </c>
      <c r="G952" s="172">
        <v>3.8506</v>
      </c>
      <c r="H952" s="172">
        <v>12.682</v>
      </c>
      <c r="I952" s="172">
        <v>17.2379</v>
      </c>
      <c r="J952" s="172">
        <v>19.253</v>
      </c>
      <c r="K952" s="172">
        <v>15.4846</v>
      </c>
      <c r="L952" s="172">
        <v>9.9388000000000005</v>
      </c>
      <c r="M952" s="172">
        <v>9.2888000000000002</v>
      </c>
      <c r="N952" s="172">
        <v>9.1507000000000005</v>
      </c>
      <c r="O952" s="172">
        <v>8.0471000000000004</v>
      </c>
      <c r="P952" s="172">
        <v>8.2739999999999991</v>
      </c>
      <c r="Q952" s="172">
        <v>8.1198999999999995</v>
      </c>
      <c r="R952" s="172">
        <v>8.8450000000000006</v>
      </c>
    </row>
    <row r="953" spans="1:18" x14ac:dyDescent="0.3">
      <c r="A953" s="168" t="s">
        <v>1044</v>
      </c>
      <c r="B953" s="168" t="s">
        <v>1072</v>
      </c>
      <c r="C953" s="168">
        <v>120398</v>
      </c>
      <c r="D953" s="171">
        <v>44026</v>
      </c>
      <c r="E953" s="172">
        <v>404.84679999999997</v>
      </c>
      <c r="F953" s="172">
        <v>-2.7134999999999998</v>
      </c>
      <c r="G953" s="172">
        <v>3.9596</v>
      </c>
      <c r="H953" s="172">
        <v>12.7912</v>
      </c>
      <c r="I953" s="172">
        <v>17.348299999999998</v>
      </c>
      <c r="J953" s="172">
        <v>19.353200000000001</v>
      </c>
      <c r="K953" s="172">
        <v>15.581200000000001</v>
      </c>
      <c r="L953" s="172">
        <v>10.034800000000001</v>
      </c>
      <c r="M953" s="172">
        <v>9.3859999999999992</v>
      </c>
      <c r="N953" s="172">
        <v>9.2495999999999992</v>
      </c>
      <c r="O953" s="172">
        <v>8.1805000000000003</v>
      </c>
      <c r="P953" s="172">
        <v>8.4055999999999997</v>
      </c>
      <c r="Q953" s="172">
        <v>8.7941000000000003</v>
      </c>
      <c r="R953" s="172">
        <v>8.9717000000000002</v>
      </c>
    </row>
    <row r="954" spans="1:18" x14ac:dyDescent="0.3">
      <c r="A954" s="168" t="s">
        <v>1044</v>
      </c>
      <c r="B954" s="168" t="s">
        <v>1073</v>
      </c>
      <c r="C954" s="168">
        <v>118371</v>
      </c>
      <c r="D954" s="171">
        <v>44026</v>
      </c>
      <c r="E954" s="172">
        <v>29.788499999999999</v>
      </c>
      <c r="F954" s="172">
        <v>-4.1656000000000004</v>
      </c>
      <c r="G954" s="172">
        <v>0.58209999999999995</v>
      </c>
      <c r="H954" s="172">
        <v>5.8880999999999997</v>
      </c>
      <c r="I954" s="172">
        <v>10.5716</v>
      </c>
      <c r="J954" s="172">
        <v>14.267300000000001</v>
      </c>
      <c r="K954" s="172">
        <v>13.0509</v>
      </c>
      <c r="L954" s="172">
        <v>9.4138999999999999</v>
      </c>
      <c r="M954" s="172">
        <v>8.6021000000000001</v>
      </c>
      <c r="N954" s="172">
        <v>8.7588000000000008</v>
      </c>
      <c r="O954" s="172">
        <v>7.9649000000000001</v>
      </c>
      <c r="P954" s="172">
        <v>8.1905000000000001</v>
      </c>
      <c r="Q954" s="172">
        <v>8.6312999999999995</v>
      </c>
      <c r="R954" s="172">
        <v>8.6931999999999992</v>
      </c>
    </row>
    <row r="955" spans="1:18" x14ac:dyDescent="0.3">
      <c r="A955" s="168" t="s">
        <v>1044</v>
      </c>
      <c r="B955" s="168" t="s">
        <v>1074</v>
      </c>
      <c r="C955" s="168">
        <v>108632</v>
      </c>
      <c r="D955" s="171">
        <v>44026</v>
      </c>
      <c r="E955" s="172">
        <v>29.432200000000002</v>
      </c>
      <c r="F955" s="172">
        <v>-4.4640000000000004</v>
      </c>
      <c r="G955" s="172">
        <v>0.34110000000000001</v>
      </c>
      <c r="H955" s="172">
        <v>5.6576000000000004</v>
      </c>
      <c r="I955" s="172">
        <v>10.3429</v>
      </c>
      <c r="J955" s="172">
        <v>14.036899999999999</v>
      </c>
      <c r="K955" s="172">
        <v>12.8231</v>
      </c>
      <c r="L955" s="172">
        <v>9.1846999999999994</v>
      </c>
      <c r="M955" s="172">
        <v>8.3666</v>
      </c>
      <c r="N955" s="172">
        <v>8.5234000000000005</v>
      </c>
      <c r="O955" s="172">
        <v>7.7405999999999997</v>
      </c>
      <c r="P955" s="172">
        <v>7.9908000000000001</v>
      </c>
      <c r="Q955" s="172">
        <v>7.7298</v>
      </c>
      <c r="R955" s="172">
        <v>8.4571000000000005</v>
      </c>
    </row>
    <row r="956" spans="1:18" x14ac:dyDescent="0.3">
      <c r="A956" s="168" t="s">
        <v>1044</v>
      </c>
      <c r="B956" s="168" t="s">
        <v>1075</v>
      </c>
      <c r="C956" s="168">
        <v>104726</v>
      </c>
      <c r="D956" s="171">
        <v>44026</v>
      </c>
      <c r="E956" s="172">
        <v>2880.7901999999999</v>
      </c>
      <c r="F956" s="172">
        <v>-2.9950000000000001</v>
      </c>
      <c r="G956" s="172">
        <v>0.99529999999999996</v>
      </c>
      <c r="H956" s="172">
        <v>6.6025999999999998</v>
      </c>
      <c r="I956" s="172">
        <v>11.598699999999999</v>
      </c>
      <c r="J956" s="172">
        <v>12.683400000000001</v>
      </c>
      <c r="K956" s="172">
        <v>13.448499999999999</v>
      </c>
      <c r="L956" s="172">
        <v>9.1324000000000005</v>
      </c>
      <c r="M956" s="172">
        <v>8.5192999999999994</v>
      </c>
      <c r="N956" s="172">
        <v>8.8036999999999992</v>
      </c>
      <c r="O956" s="172">
        <v>7.8291000000000004</v>
      </c>
      <c r="P956" s="172">
        <v>7.8781999999999996</v>
      </c>
      <c r="Q956" s="172">
        <v>8.1538000000000004</v>
      </c>
      <c r="R956" s="172">
        <v>8.7073</v>
      </c>
    </row>
    <row r="957" spans="1:18" x14ac:dyDescent="0.3">
      <c r="A957" s="168" t="s">
        <v>1044</v>
      </c>
      <c r="B957" s="168" t="s">
        <v>1076</v>
      </c>
      <c r="C957" s="168">
        <v>120570</v>
      </c>
      <c r="D957" s="171">
        <v>44026</v>
      </c>
      <c r="E957" s="172">
        <v>2957.8076999999998</v>
      </c>
      <c r="F957" s="172">
        <v>-2.6751999999999998</v>
      </c>
      <c r="G957" s="172">
        <v>1.3209</v>
      </c>
      <c r="H957" s="172">
        <v>6.9261999999999997</v>
      </c>
      <c r="I957" s="172">
        <v>11.9214</v>
      </c>
      <c r="J957" s="172">
        <v>13.0076</v>
      </c>
      <c r="K957" s="172">
        <v>13.763299999999999</v>
      </c>
      <c r="L957" s="172">
        <v>9.4483999999999995</v>
      </c>
      <c r="M957" s="172">
        <v>8.8392999999999997</v>
      </c>
      <c r="N957" s="172">
        <v>9.1309000000000005</v>
      </c>
      <c r="O957" s="172">
        <v>8.1723999999999997</v>
      </c>
      <c r="P957" s="172">
        <v>8.2563999999999993</v>
      </c>
      <c r="Q957" s="172">
        <v>8.5914999999999999</v>
      </c>
      <c r="R957" s="172">
        <v>9.0335999999999999</v>
      </c>
    </row>
    <row r="958" spans="1:18" x14ac:dyDescent="0.3">
      <c r="A958" s="168" t="s">
        <v>1044</v>
      </c>
      <c r="B958" s="168" t="s">
        <v>1077</v>
      </c>
      <c r="C958" s="168">
        <v>143607</v>
      </c>
      <c r="D958" s="171">
        <v>44026</v>
      </c>
      <c r="E958" s="172">
        <v>28.482399999999998</v>
      </c>
      <c r="F958" s="172">
        <v>-0.64070000000000005</v>
      </c>
      <c r="G958" s="172">
        <v>1.1855</v>
      </c>
      <c r="H958" s="172">
        <v>5.5895999999999999</v>
      </c>
      <c r="I958" s="172">
        <v>525.85490000000004</v>
      </c>
      <c r="J958" s="172">
        <v>238.6215</v>
      </c>
      <c r="K958" s="172">
        <v>90.865099999999998</v>
      </c>
      <c r="L958" s="172">
        <v>48.381999999999998</v>
      </c>
      <c r="M958" s="172">
        <v>27.424900000000001</v>
      </c>
      <c r="N958" s="172">
        <v>18.039400000000001</v>
      </c>
      <c r="O958" s="172">
        <v>6.3520000000000003</v>
      </c>
      <c r="P958" s="172">
        <v>7.0328999999999997</v>
      </c>
      <c r="Q958" s="172">
        <v>7.8765999999999998</v>
      </c>
      <c r="R958" s="172">
        <v>6.3715999999999999</v>
      </c>
    </row>
    <row r="959" spans="1:18" x14ac:dyDescent="0.3">
      <c r="A959" s="168" t="s">
        <v>1044</v>
      </c>
      <c r="B959" s="168" t="s">
        <v>1078</v>
      </c>
      <c r="C959" s="168">
        <v>143612</v>
      </c>
      <c r="D959" s="171">
        <v>44026</v>
      </c>
      <c r="E959" s="172">
        <v>28.712599999999998</v>
      </c>
      <c r="F959" s="172">
        <v>-0.50849999999999995</v>
      </c>
      <c r="G959" s="172">
        <v>1.3031999999999999</v>
      </c>
      <c r="H959" s="172">
        <v>5.6904000000000003</v>
      </c>
      <c r="I959" s="172">
        <v>525.98109999999997</v>
      </c>
      <c r="J959" s="172">
        <v>238.74780000000001</v>
      </c>
      <c r="K959" s="172">
        <v>90.988399999999999</v>
      </c>
      <c r="L959" s="172">
        <v>48.506399999999999</v>
      </c>
      <c r="M959" s="172">
        <v>27.5458</v>
      </c>
      <c r="N959" s="172">
        <v>18.158100000000001</v>
      </c>
      <c r="O959" s="172">
        <v>6.4596</v>
      </c>
      <c r="P959" s="172">
        <v>7.1508000000000003</v>
      </c>
      <c r="Q959" s="172">
        <v>7.8154000000000003</v>
      </c>
      <c r="R959" s="172">
        <v>6.4794</v>
      </c>
    </row>
    <row r="960" spans="1:18" x14ac:dyDescent="0.3">
      <c r="A960" s="168" t="s">
        <v>1044</v>
      </c>
      <c r="B960" s="168" t="s">
        <v>1079</v>
      </c>
      <c r="C960" s="168">
        <v>133805</v>
      </c>
      <c r="D960" s="171">
        <v>44026</v>
      </c>
      <c r="E960" s="172">
        <v>2547.2276999999999</v>
      </c>
      <c r="F960" s="172">
        <v>-1.1363000000000001</v>
      </c>
      <c r="G960" s="172">
        <v>3.9670000000000001</v>
      </c>
      <c r="H960" s="172">
        <v>11.8405</v>
      </c>
      <c r="I960" s="172">
        <v>13.195499999999999</v>
      </c>
      <c r="J960" s="172">
        <v>16.814599999999999</v>
      </c>
      <c r="K960" s="172">
        <v>13.8619</v>
      </c>
      <c r="L960" s="172">
        <v>9.7251999999999992</v>
      </c>
      <c r="M960" s="172">
        <v>9.1662999999999997</v>
      </c>
      <c r="N960" s="172">
        <v>9.3409999999999993</v>
      </c>
      <c r="O960" s="172">
        <v>7.9180000000000001</v>
      </c>
      <c r="P960" s="172">
        <v>8.2218</v>
      </c>
      <c r="Q960" s="172">
        <v>7.8554000000000004</v>
      </c>
      <c r="R960" s="172">
        <v>8.5627999999999993</v>
      </c>
    </row>
    <row r="961" spans="1:18" x14ac:dyDescent="0.3">
      <c r="A961" s="168" t="s">
        <v>1044</v>
      </c>
      <c r="B961" s="168" t="s">
        <v>1080</v>
      </c>
      <c r="C961" s="168">
        <v>133810</v>
      </c>
      <c r="D961" s="171">
        <v>44026</v>
      </c>
      <c r="E961" s="172">
        <v>2673.7498000000001</v>
      </c>
      <c r="F961" s="172">
        <v>-0.3972</v>
      </c>
      <c r="G961" s="172">
        <v>4.7073</v>
      </c>
      <c r="H961" s="172">
        <v>12.5824</v>
      </c>
      <c r="I961" s="172">
        <v>13.939500000000001</v>
      </c>
      <c r="J961" s="172">
        <v>17.566299999999998</v>
      </c>
      <c r="K961" s="172">
        <v>14.63</v>
      </c>
      <c r="L961" s="172">
        <v>10.5129</v>
      </c>
      <c r="M961" s="172">
        <v>9.9718999999999998</v>
      </c>
      <c r="N961" s="172">
        <v>10.162699999999999</v>
      </c>
      <c r="O961" s="172">
        <v>8.7238000000000007</v>
      </c>
      <c r="P961" s="172">
        <v>9.0309000000000008</v>
      </c>
      <c r="Q961" s="172">
        <v>9.0138999999999996</v>
      </c>
      <c r="R961" s="172">
        <v>9.3764000000000003</v>
      </c>
    </row>
    <row r="962" spans="1:18" x14ac:dyDescent="0.3">
      <c r="A962" s="168" t="s">
        <v>1044</v>
      </c>
      <c r="B962" s="168" t="s">
        <v>1081</v>
      </c>
      <c r="C962" s="168">
        <v>119809</v>
      </c>
      <c r="D962" s="171">
        <v>44026</v>
      </c>
      <c r="E962" s="172">
        <v>22.092099999999999</v>
      </c>
      <c r="F962" s="172">
        <v>-2.4781</v>
      </c>
      <c r="G962" s="172">
        <v>1.5698000000000001</v>
      </c>
      <c r="H962" s="172">
        <v>12.4208</v>
      </c>
      <c r="I962" s="172">
        <v>65.087900000000005</v>
      </c>
      <c r="J962" s="172">
        <v>37.323900000000002</v>
      </c>
      <c r="K962" s="172">
        <v>12.347300000000001</v>
      </c>
      <c r="L962" s="172">
        <v>8.6473999999999993</v>
      </c>
      <c r="M962" s="172">
        <v>8.7364999999999995</v>
      </c>
      <c r="N962" s="172">
        <v>8.1937999999999995</v>
      </c>
      <c r="O962" s="172">
        <v>6.8586999999999998</v>
      </c>
      <c r="P962" s="172">
        <v>8.1681000000000008</v>
      </c>
      <c r="Q962" s="172">
        <v>8.4734999999999996</v>
      </c>
      <c r="R962" s="172">
        <v>7.0624000000000002</v>
      </c>
    </row>
    <row r="963" spans="1:18" x14ac:dyDescent="0.3">
      <c r="A963" s="168" t="s">
        <v>1044</v>
      </c>
      <c r="B963" s="168" t="s">
        <v>1082</v>
      </c>
      <c r="C963" s="168">
        <v>118133</v>
      </c>
      <c r="D963" s="171">
        <v>44026</v>
      </c>
      <c r="E963" s="172">
        <v>21.507200000000001</v>
      </c>
      <c r="F963" s="172">
        <v>-3.0545</v>
      </c>
      <c r="G963" s="172">
        <v>1.0184</v>
      </c>
      <c r="H963" s="172">
        <v>11.8825</v>
      </c>
      <c r="I963" s="172">
        <v>64.571700000000007</v>
      </c>
      <c r="J963" s="172">
        <v>36.799999999999997</v>
      </c>
      <c r="K963" s="172">
        <v>11.8293</v>
      </c>
      <c r="L963" s="172">
        <v>8.1158000000000001</v>
      </c>
      <c r="M963" s="172">
        <v>8.1976999999999993</v>
      </c>
      <c r="N963" s="172">
        <v>7.6492000000000004</v>
      </c>
      <c r="O963" s="172">
        <v>6.3574000000000002</v>
      </c>
      <c r="P963" s="172">
        <v>7.7270000000000003</v>
      </c>
      <c r="Q963" s="172">
        <v>8.2890999999999995</v>
      </c>
      <c r="R963" s="172">
        <v>6.5374999999999996</v>
      </c>
    </row>
    <row r="964" spans="1:18" x14ac:dyDescent="0.3">
      <c r="A964" s="168" t="s">
        <v>1044</v>
      </c>
      <c r="B964" s="168" t="s">
        <v>1083</v>
      </c>
      <c r="C964" s="168">
        <v>101830</v>
      </c>
      <c r="D964" s="171">
        <v>44026</v>
      </c>
      <c r="E964" s="172">
        <v>30.3871</v>
      </c>
      <c r="F964" s="172">
        <v>-4.0834999999999999</v>
      </c>
      <c r="G964" s="172">
        <v>3.0640000000000001</v>
      </c>
      <c r="H964" s="172">
        <v>55.056800000000003</v>
      </c>
      <c r="I964" s="172">
        <v>35.058799999999998</v>
      </c>
      <c r="J964" s="172">
        <v>22.7685</v>
      </c>
      <c r="K964" s="172">
        <v>15.072800000000001</v>
      </c>
      <c r="L964" s="172">
        <v>9.3629999999999995</v>
      </c>
      <c r="M964" s="172">
        <v>8.5399999999999991</v>
      </c>
      <c r="N964" s="172">
        <v>8.4701000000000004</v>
      </c>
      <c r="O964" s="172">
        <v>6.1601999999999997</v>
      </c>
      <c r="P964" s="172">
        <v>6.7789000000000001</v>
      </c>
      <c r="Q964" s="172">
        <v>6.7061000000000002</v>
      </c>
      <c r="R964" s="172">
        <v>6.0148000000000001</v>
      </c>
    </row>
    <row r="965" spans="1:18" x14ac:dyDescent="0.3">
      <c r="A965" s="168" t="s">
        <v>1044</v>
      </c>
      <c r="B965" s="168" t="s">
        <v>1084</v>
      </c>
      <c r="C965" s="168">
        <v>120315</v>
      </c>
      <c r="D965" s="171">
        <v>44026</v>
      </c>
      <c r="E965" s="172">
        <v>31.975200000000001</v>
      </c>
      <c r="F965" s="172">
        <v>-3.6524999999999999</v>
      </c>
      <c r="G965" s="172">
        <v>3.5972</v>
      </c>
      <c r="H965" s="172">
        <v>55.590899999999998</v>
      </c>
      <c r="I965" s="172">
        <v>35.613999999999997</v>
      </c>
      <c r="J965" s="172">
        <v>23.3262</v>
      </c>
      <c r="K965" s="172">
        <v>15.644</v>
      </c>
      <c r="L965" s="172">
        <v>9.9415999999999993</v>
      </c>
      <c r="M965" s="172">
        <v>9.0770999999999997</v>
      </c>
      <c r="N965" s="172">
        <v>9.0289999999999999</v>
      </c>
      <c r="O965" s="172">
        <v>6.7281000000000004</v>
      </c>
      <c r="P965" s="172">
        <v>7.4824999999999999</v>
      </c>
      <c r="Q965" s="172">
        <v>8.0134000000000007</v>
      </c>
      <c r="R965" s="172">
        <v>6.5541</v>
      </c>
    </row>
    <row r="966" spans="1:18" x14ac:dyDescent="0.3">
      <c r="A966" s="168" t="s">
        <v>1044</v>
      </c>
      <c r="B966" s="168" t="s">
        <v>1085</v>
      </c>
      <c r="C966" s="168">
        <v>140613</v>
      </c>
      <c r="D966" s="171">
        <v>44026</v>
      </c>
      <c r="E966" s="172">
        <v>1300.9869000000001</v>
      </c>
      <c r="F966" s="172">
        <v>2.6150000000000002</v>
      </c>
      <c r="G966" s="172">
        <v>3.5026999999999999</v>
      </c>
      <c r="H966" s="172">
        <v>7.7355999999999998</v>
      </c>
      <c r="I966" s="172">
        <v>10.259499999999999</v>
      </c>
      <c r="J966" s="172">
        <v>12.362299999999999</v>
      </c>
      <c r="K966" s="172">
        <v>11.2651</v>
      </c>
      <c r="L966" s="172">
        <v>8.8316999999999997</v>
      </c>
      <c r="M966" s="172">
        <v>8.3656000000000006</v>
      </c>
      <c r="N966" s="172">
        <v>8.4977</v>
      </c>
      <c r="O966" s="172">
        <v>8.0251000000000001</v>
      </c>
      <c r="P966" s="172"/>
      <c r="Q966" s="172">
        <v>8.0193999999999992</v>
      </c>
      <c r="R966" s="172">
        <v>8.6270000000000007</v>
      </c>
    </row>
    <row r="967" spans="1:18" x14ac:dyDescent="0.3">
      <c r="A967" s="168" t="s">
        <v>1044</v>
      </c>
      <c r="B967" s="168" t="s">
        <v>1086</v>
      </c>
      <c r="C967" s="168">
        <v>140620</v>
      </c>
      <c r="D967" s="171">
        <v>44026</v>
      </c>
      <c r="E967" s="172">
        <v>1261.7048</v>
      </c>
      <c r="F967" s="172">
        <v>1.7995000000000001</v>
      </c>
      <c r="G967" s="172">
        <v>2.6831999999999998</v>
      </c>
      <c r="H967" s="172">
        <v>6.915</v>
      </c>
      <c r="I967" s="172">
        <v>9.4374000000000002</v>
      </c>
      <c r="J967" s="172">
        <v>11.5349</v>
      </c>
      <c r="K967" s="172">
        <v>10.4237</v>
      </c>
      <c r="L967" s="172">
        <v>7.9786999999999999</v>
      </c>
      <c r="M967" s="172">
        <v>7.4988000000000001</v>
      </c>
      <c r="N967" s="172">
        <v>7.6189999999999998</v>
      </c>
      <c r="O967" s="172">
        <v>7.0620000000000003</v>
      </c>
      <c r="P967" s="172"/>
      <c r="Q967" s="172">
        <v>7.0528000000000004</v>
      </c>
      <c r="R967" s="172">
        <v>7.7245999999999997</v>
      </c>
    </row>
    <row r="968" spans="1:18" x14ac:dyDescent="0.3">
      <c r="A968" s="168" t="s">
        <v>1044</v>
      </c>
      <c r="B968" s="168" t="s">
        <v>1087</v>
      </c>
      <c r="C968" s="168">
        <v>118840</v>
      </c>
      <c r="D968" s="171">
        <v>44026</v>
      </c>
      <c r="E968" s="172">
        <v>1831.492</v>
      </c>
      <c r="F968" s="172">
        <v>3.0752999999999999</v>
      </c>
      <c r="G968" s="172">
        <v>4.6623000000000001</v>
      </c>
      <c r="H968" s="172">
        <v>36.275599999999997</v>
      </c>
      <c r="I968" s="172">
        <v>23.233699999999999</v>
      </c>
      <c r="J968" s="172">
        <v>17.979299999999999</v>
      </c>
      <c r="K968" s="172">
        <v>12.489100000000001</v>
      </c>
      <c r="L968" s="172">
        <v>8.9856999999999996</v>
      </c>
      <c r="M968" s="172">
        <v>7.6177999999999999</v>
      </c>
      <c r="N968" s="172">
        <v>7.8278999999999996</v>
      </c>
      <c r="O968" s="172">
        <v>7.1130000000000004</v>
      </c>
      <c r="P968" s="172">
        <v>7.2850999999999999</v>
      </c>
      <c r="Q968" s="172">
        <v>7.7324999999999999</v>
      </c>
      <c r="R968" s="172">
        <v>7.4493999999999998</v>
      </c>
    </row>
    <row r="969" spans="1:18" x14ac:dyDescent="0.3">
      <c r="A969" s="168" t="s">
        <v>1044</v>
      </c>
      <c r="B969" s="168" t="s">
        <v>1088</v>
      </c>
      <c r="C969" s="168">
        <v>107705</v>
      </c>
      <c r="D969" s="171">
        <v>44026</v>
      </c>
      <c r="E969" s="172">
        <v>1734.9456</v>
      </c>
      <c r="F969" s="172">
        <v>2.5163000000000002</v>
      </c>
      <c r="G969" s="172">
        <v>4.0994999999999999</v>
      </c>
      <c r="H969" s="172">
        <v>35.7029</v>
      </c>
      <c r="I969" s="172">
        <v>22.656199999999998</v>
      </c>
      <c r="J969" s="172">
        <v>17.404</v>
      </c>
      <c r="K969" s="172">
        <v>11.903</v>
      </c>
      <c r="L969" s="172">
        <v>8.4026999999999994</v>
      </c>
      <c r="M969" s="172">
        <v>6.9955999999999996</v>
      </c>
      <c r="N969" s="172">
        <v>7.1698000000000004</v>
      </c>
      <c r="O969" s="172">
        <v>6.4035000000000002</v>
      </c>
      <c r="P969" s="172">
        <v>6.5225</v>
      </c>
      <c r="Q969" s="172">
        <v>4.5559000000000003</v>
      </c>
      <c r="R969" s="172">
        <v>6.7554999999999996</v>
      </c>
    </row>
    <row r="970" spans="1:18" x14ac:dyDescent="0.3">
      <c r="A970" s="168" t="s">
        <v>1044</v>
      </c>
      <c r="B970" s="168" t="s">
        <v>1089</v>
      </c>
      <c r="C970" s="168">
        <v>111753</v>
      </c>
      <c r="D970" s="171">
        <v>44026</v>
      </c>
      <c r="E970" s="172">
        <v>2823.1804000000002</v>
      </c>
      <c r="F970" s="172">
        <v>-5.4382999999999999</v>
      </c>
      <c r="G970" s="172">
        <v>3.8033000000000001</v>
      </c>
      <c r="H970" s="172">
        <v>11.1113</v>
      </c>
      <c r="I970" s="172">
        <v>12.843</v>
      </c>
      <c r="J970" s="172">
        <v>16.199400000000001</v>
      </c>
      <c r="K970" s="172">
        <v>10.5732</v>
      </c>
      <c r="L970" s="172">
        <v>8.4329000000000001</v>
      </c>
      <c r="M970" s="172">
        <v>8.3210999999999995</v>
      </c>
      <c r="N970" s="172">
        <v>8.7644000000000002</v>
      </c>
      <c r="O970" s="172">
        <v>7.2198000000000002</v>
      </c>
      <c r="P970" s="172">
        <v>7.5617999999999999</v>
      </c>
      <c r="Q970" s="172">
        <v>8.0977999999999994</v>
      </c>
      <c r="R970" s="172">
        <v>7.6272000000000002</v>
      </c>
    </row>
    <row r="971" spans="1:18" x14ac:dyDescent="0.3">
      <c r="A971" s="168" t="s">
        <v>1044</v>
      </c>
      <c r="B971" s="168" t="s">
        <v>1090</v>
      </c>
      <c r="C971" s="168">
        <v>118709</v>
      </c>
      <c r="D971" s="171">
        <v>44026</v>
      </c>
      <c r="E971" s="172">
        <v>2902.0385999999999</v>
      </c>
      <c r="F971" s="172">
        <v>-4.7285000000000004</v>
      </c>
      <c r="G971" s="172">
        <v>4.5140000000000002</v>
      </c>
      <c r="H971" s="172">
        <v>11.823399999999999</v>
      </c>
      <c r="I971" s="172">
        <v>13.5565</v>
      </c>
      <c r="J971" s="172">
        <v>16.9194</v>
      </c>
      <c r="K971" s="172">
        <v>11.3024</v>
      </c>
      <c r="L971" s="172">
        <v>9.173</v>
      </c>
      <c r="M971" s="172">
        <v>8.9610000000000003</v>
      </c>
      <c r="N971" s="172">
        <v>9.3390000000000004</v>
      </c>
      <c r="O971" s="172">
        <v>7.6345999999999998</v>
      </c>
      <c r="P971" s="172">
        <v>7.9432</v>
      </c>
      <c r="Q971" s="172">
        <v>8.4887999999999995</v>
      </c>
      <c r="R971" s="172">
        <v>8.0789000000000009</v>
      </c>
    </row>
    <row r="972" spans="1:18" x14ac:dyDescent="0.3">
      <c r="A972" s="168" t="s">
        <v>1044</v>
      </c>
      <c r="B972" s="168" t="s">
        <v>1091</v>
      </c>
      <c r="C972" s="168">
        <v>138423</v>
      </c>
      <c r="D972" s="171">
        <v>44026</v>
      </c>
      <c r="E972" s="172">
        <v>22.586200000000002</v>
      </c>
      <c r="F972" s="172">
        <v>-2.9085999999999999</v>
      </c>
      <c r="G972" s="172">
        <v>-7.1452999999999998</v>
      </c>
      <c r="H972" s="172">
        <v>9.2044999999999995</v>
      </c>
      <c r="I972" s="172">
        <v>-54.054499999999997</v>
      </c>
      <c r="J972" s="172">
        <v>-19.380600000000001</v>
      </c>
      <c r="K972" s="172">
        <v>-6.1393000000000004</v>
      </c>
      <c r="L972" s="172">
        <v>-0.85229999999999995</v>
      </c>
      <c r="M972" s="172">
        <v>1.8902000000000001</v>
      </c>
      <c r="N972" s="172">
        <v>3.9992000000000001</v>
      </c>
      <c r="O972" s="172">
        <v>-0.1225</v>
      </c>
      <c r="P972" s="172">
        <v>3.3203</v>
      </c>
      <c r="Q972" s="172">
        <v>6.4314999999999998</v>
      </c>
      <c r="R972" s="172">
        <v>-3.2404999999999999</v>
      </c>
    </row>
    <row r="973" spans="1:18" x14ac:dyDescent="0.3">
      <c r="A973" s="168" t="s">
        <v>1044</v>
      </c>
      <c r="B973" s="168" t="s">
        <v>1092</v>
      </c>
      <c r="C973" s="168">
        <v>138443</v>
      </c>
      <c r="D973" s="171">
        <v>44026</v>
      </c>
      <c r="E973" s="172">
        <v>23.639600000000002</v>
      </c>
      <c r="F973" s="172">
        <v>-2.3159000000000001</v>
      </c>
      <c r="G973" s="172">
        <v>-6.4417</v>
      </c>
      <c r="H973" s="172">
        <v>9.9004999999999992</v>
      </c>
      <c r="I973" s="172">
        <v>-53.377200000000002</v>
      </c>
      <c r="J973" s="172">
        <v>-18.6477</v>
      </c>
      <c r="K973" s="172">
        <v>-5.3821000000000003</v>
      </c>
      <c r="L973" s="172">
        <v>-8.8999999999999996E-2</v>
      </c>
      <c r="M973" s="172">
        <v>2.6659000000000002</v>
      </c>
      <c r="N973" s="172">
        <v>4.7769000000000004</v>
      </c>
      <c r="O973" s="172">
        <v>0.57509999999999994</v>
      </c>
      <c r="P973" s="172">
        <v>3.9975999999999998</v>
      </c>
      <c r="Q973" s="172">
        <v>5.93</v>
      </c>
      <c r="R973" s="172">
        <v>-2.5387</v>
      </c>
    </row>
    <row r="974" spans="1:18" x14ac:dyDescent="0.3">
      <c r="A974" s="168" t="s">
        <v>1044</v>
      </c>
      <c r="B974" s="168" t="s">
        <v>1093</v>
      </c>
      <c r="C974" s="168">
        <v>102722</v>
      </c>
      <c r="D974" s="171">
        <v>44026</v>
      </c>
      <c r="E974" s="172">
        <v>2664.5027</v>
      </c>
      <c r="F974" s="172">
        <v>-1.0808</v>
      </c>
      <c r="G974" s="172">
        <v>1.0299</v>
      </c>
      <c r="H974" s="172">
        <v>4.3529</v>
      </c>
      <c r="I974" s="172">
        <v>150.89179999999999</v>
      </c>
      <c r="J974" s="172">
        <v>71.505499999999998</v>
      </c>
      <c r="K974" s="172">
        <v>6.0610999999999997</v>
      </c>
      <c r="L974" s="172">
        <v>7.9847999999999999</v>
      </c>
      <c r="M974" s="172">
        <v>6.0918000000000001</v>
      </c>
      <c r="N974" s="172">
        <v>6.4013</v>
      </c>
      <c r="O974" s="172">
        <v>0.31159999999999999</v>
      </c>
      <c r="P974" s="172">
        <v>3.4289000000000001</v>
      </c>
      <c r="Q974" s="172">
        <v>6.3818999999999999</v>
      </c>
      <c r="R974" s="172">
        <v>-2.7696999999999998</v>
      </c>
    </row>
    <row r="975" spans="1:18" x14ac:dyDescent="0.3">
      <c r="A975" s="168" t="s">
        <v>1044</v>
      </c>
      <c r="B975" s="168" t="s">
        <v>1094</v>
      </c>
      <c r="C975" s="168">
        <v>119448</v>
      </c>
      <c r="D975" s="171">
        <v>44026</v>
      </c>
      <c r="E975" s="172">
        <v>2770.7795999999998</v>
      </c>
      <c r="F975" s="172">
        <v>-0.84040000000000004</v>
      </c>
      <c r="G975" s="172">
        <v>1.2704</v>
      </c>
      <c r="H975" s="172">
        <v>4.5933999999999999</v>
      </c>
      <c r="I975" s="172">
        <v>151.14570000000001</v>
      </c>
      <c r="J975" s="172">
        <v>71.754499999999993</v>
      </c>
      <c r="K975" s="172">
        <v>6.2828999999999997</v>
      </c>
      <c r="L975" s="172">
        <v>8.2241</v>
      </c>
      <c r="M975" s="172">
        <v>6.2728999999999999</v>
      </c>
      <c r="N975" s="172">
        <v>6.5663</v>
      </c>
      <c r="O975" s="172">
        <v>0.61950000000000005</v>
      </c>
      <c r="P975" s="172">
        <v>3.8557999999999999</v>
      </c>
      <c r="Q975" s="172">
        <v>5.6992000000000003</v>
      </c>
      <c r="R975" s="172">
        <v>-2.5167000000000002</v>
      </c>
    </row>
    <row r="976" spans="1:18" x14ac:dyDescent="0.3">
      <c r="A976" s="168" t="s">
        <v>1044</v>
      </c>
      <c r="B976" s="168" t="s">
        <v>1095</v>
      </c>
      <c r="C976" s="168">
        <v>106212</v>
      </c>
      <c r="D976" s="171">
        <v>44026</v>
      </c>
      <c r="E976" s="172">
        <v>2680.4198000000001</v>
      </c>
      <c r="F976" s="172">
        <v>1.0430999999999999</v>
      </c>
      <c r="G976" s="172">
        <v>3.0121000000000002</v>
      </c>
      <c r="H976" s="172">
        <v>8.5894999999999992</v>
      </c>
      <c r="I976" s="172">
        <v>11.1982</v>
      </c>
      <c r="J976" s="172">
        <v>11.831200000000001</v>
      </c>
      <c r="K976" s="172">
        <v>12.2433</v>
      </c>
      <c r="L976" s="172">
        <v>8.7456999999999994</v>
      </c>
      <c r="M976" s="172">
        <v>8.1457999999999995</v>
      </c>
      <c r="N976" s="172">
        <v>8.3254000000000001</v>
      </c>
      <c r="O976" s="172">
        <v>7.7305000000000001</v>
      </c>
      <c r="P976" s="172">
        <v>7.8247999999999998</v>
      </c>
      <c r="Q976" s="172">
        <v>7.8933</v>
      </c>
      <c r="R976" s="172">
        <v>8.3232999999999997</v>
      </c>
    </row>
    <row r="977" spans="1:18" x14ac:dyDescent="0.3">
      <c r="A977" s="168" t="s">
        <v>1044</v>
      </c>
      <c r="B977" s="168" t="s">
        <v>1096</v>
      </c>
      <c r="C977" s="168">
        <v>119812</v>
      </c>
      <c r="D977" s="171">
        <v>44026</v>
      </c>
      <c r="E977" s="172">
        <v>2713.4391000000001</v>
      </c>
      <c r="F977" s="172">
        <v>1.6936</v>
      </c>
      <c r="G977" s="172">
        <v>3.6619999999999999</v>
      </c>
      <c r="H977" s="172">
        <v>9.2409999999999997</v>
      </c>
      <c r="I977" s="172">
        <v>11.8523</v>
      </c>
      <c r="J977" s="172">
        <v>12.489800000000001</v>
      </c>
      <c r="K977" s="172">
        <v>12.9154</v>
      </c>
      <c r="L977" s="172">
        <v>9.3452000000000002</v>
      </c>
      <c r="M977" s="172">
        <v>8.7629000000000001</v>
      </c>
      <c r="N977" s="172">
        <v>8.9476999999999993</v>
      </c>
      <c r="O977" s="172">
        <v>8.0335999999999999</v>
      </c>
      <c r="P977" s="172">
        <v>8.0474999999999994</v>
      </c>
      <c r="Q977" s="172">
        <v>8.4212000000000007</v>
      </c>
      <c r="R977" s="172">
        <v>8.7263000000000002</v>
      </c>
    </row>
    <row r="978" spans="1:18" x14ac:dyDescent="0.3">
      <c r="A978" s="168" t="s">
        <v>1044</v>
      </c>
      <c r="B978" s="168" t="s">
        <v>1097</v>
      </c>
      <c r="C978" s="168">
        <v>119680</v>
      </c>
      <c r="D978" s="171">
        <v>44026</v>
      </c>
      <c r="E978" s="172">
        <v>26.360700000000001</v>
      </c>
      <c r="F978" s="172">
        <v>-3.5996999999999999</v>
      </c>
      <c r="G978" s="172">
        <v>2.7355</v>
      </c>
      <c r="H978" s="172">
        <v>8.4202999999999992</v>
      </c>
      <c r="I978" s="172">
        <v>10.7354</v>
      </c>
      <c r="J978" s="172">
        <v>12.988799999999999</v>
      </c>
      <c r="K978" s="172">
        <v>11.466900000000001</v>
      </c>
      <c r="L978" s="172">
        <v>8.3824000000000005</v>
      </c>
      <c r="M978" s="172">
        <v>8.0830000000000002</v>
      </c>
      <c r="N978" s="172">
        <v>3.6833999999999998</v>
      </c>
      <c r="O978" s="172">
        <v>4.3498999999999999</v>
      </c>
      <c r="P978" s="172">
        <v>5.8954000000000004</v>
      </c>
      <c r="Q978" s="172">
        <v>7.1676000000000002</v>
      </c>
      <c r="R978" s="172">
        <v>3.0438000000000001</v>
      </c>
    </row>
    <row r="979" spans="1:18" x14ac:dyDescent="0.3">
      <c r="A979" s="168" t="s">
        <v>1044</v>
      </c>
      <c r="B979" s="168" t="s">
        <v>1098</v>
      </c>
      <c r="C979" s="168">
        <v>105563</v>
      </c>
      <c r="D979" s="171">
        <v>44026</v>
      </c>
      <c r="E979" s="172">
        <v>25.357800000000001</v>
      </c>
      <c r="F979" s="172">
        <v>-4.0298999999999996</v>
      </c>
      <c r="G979" s="172">
        <v>2.2315999999999998</v>
      </c>
      <c r="H979" s="172">
        <v>7.9287000000000001</v>
      </c>
      <c r="I979" s="172">
        <v>10.228899999999999</v>
      </c>
      <c r="J979" s="172">
        <v>12.4871</v>
      </c>
      <c r="K979" s="172">
        <v>11.038</v>
      </c>
      <c r="L979" s="172">
        <v>7.9535999999999998</v>
      </c>
      <c r="M979" s="172">
        <v>7.6215000000000002</v>
      </c>
      <c r="N979" s="172">
        <v>3.2189999999999999</v>
      </c>
      <c r="O979" s="172">
        <v>3.7679</v>
      </c>
      <c r="P979" s="172">
        <v>5.2927999999999997</v>
      </c>
      <c r="Q979" s="172">
        <v>7.2832999999999997</v>
      </c>
      <c r="R979" s="172">
        <v>2.5219</v>
      </c>
    </row>
    <row r="980" spans="1:18" x14ac:dyDescent="0.3">
      <c r="A980" s="168" t="s">
        <v>1044</v>
      </c>
      <c r="B980" s="168" t="s">
        <v>1099</v>
      </c>
      <c r="C980" s="168">
        <v>103159</v>
      </c>
      <c r="D980" s="171">
        <v>44026</v>
      </c>
      <c r="E980" s="172">
        <v>2980.8917999999999</v>
      </c>
      <c r="F980" s="172">
        <v>1.3825000000000001</v>
      </c>
      <c r="G980" s="172">
        <v>6.5773999999999999</v>
      </c>
      <c r="H980" s="172">
        <v>9.6216000000000008</v>
      </c>
      <c r="I980" s="172">
        <v>12.921900000000001</v>
      </c>
      <c r="J980" s="172">
        <v>13.455500000000001</v>
      </c>
      <c r="K980" s="172">
        <v>13.049200000000001</v>
      </c>
      <c r="L980" s="172">
        <v>9.2939000000000007</v>
      </c>
      <c r="M980" s="172">
        <v>8.5151000000000003</v>
      </c>
      <c r="N980" s="172">
        <v>8.5810999999999993</v>
      </c>
      <c r="O980" s="172">
        <v>5.7934000000000001</v>
      </c>
      <c r="P980" s="172">
        <v>6.7220000000000004</v>
      </c>
      <c r="Q980" s="172">
        <v>7.6253000000000002</v>
      </c>
      <c r="R980" s="172">
        <v>5.3562000000000003</v>
      </c>
    </row>
    <row r="981" spans="1:18" x14ac:dyDescent="0.3">
      <c r="A981" s="168" t="s">
        <v>1044</v>
      </c>
      <c r="B981" s="168" t="s">
        <v>1100</v>
      </c>
      <c r="C981" s="168">
        <v>147399</v>
      </c>
      <c r="D981" s="171">
        <v>44026</v>
      </c>
      <c r="E981" s="172">
        <v>31.1722</v>
      </c>
      <c r="F981" s="172">
        <v>0</v>
      </c>
      <c r="G981" s="172">
        <v>0</v>
      </c>
      <c r="H981" s="172">
        <v>-80.614500000000007</v>
      </c>
      <c r="I981" s="172">
        <v>-179.08850000000001</v>
      </c>
      <c r="J981" s="172">
        <v>-78.351200000000006</v>
      </c>
      <c r="K981" s="172">
        <v>-81.226799999999997</v>
      </c>
      <c r="L981" s="172">
        <v>-41.8842</v>
      </c>
      <c r="M981" s="172">
        <v>-40.742800000000003</v>
      </c>
      <c r="N981" s="172">
        <v>-32.5687</v>
      </c>
      <c r="O981" s="172"/>
      <c r="P981" s="172"/>
      <c r="Q981" s="172">
        <v>-30.524100000000001</v>
      </c>
      <c r="R981" s="172"/>
    </row>
    <row r="982" spans="1:18" x14ac:dyDescent="0.3">
      <c r="A982" s="168" t="s">
        <v>1044</v>
      </c>
      <c r="B982" s="168" t="s">
        <v>1101</v>
      </c>
      <c r="C982" s="168">
        <v>119863</v>
      </c>
      <c r="D982" s="171">
        <v>44026</v>
      </c>
      <c r="E982" s="172">
        <v>3019.5255999999999</v>
      </c>
      <c r="F982" s="172">
        <v>1.5606</v>
      </c>
      <c r="G982" s="172">
        <v>6.8202999999999996</v>
      </c>
      <c r="H982" s="172">
        <v>9.8377999999999997</v>
      </c>
      <c r="I982" s="172">
        <v>13.1083</v>
      </c>
      <c r="J982" s="172">
        <v>13.663500000000001</v>
      </c>
      <c r="K982" s="172">
        <v>13.211399999999999</v>
      </c>
      <c r="L982" s="172">
        <v>9.4426000000000005</v>
      </c>
      <c r="M982" s="172">
        <v>8.6782000000000004</v>
      </c>
      <c r="N982" s="172">
        <v>8.7597000000000005</v>
      </c>
      <c r="O982" s="172">
        <v>5.9930000000000003</v>
      </c>
      <c r="P982" s="172">
        <v>6.9279999999999999</v>
      </c>
      <c r="Q982" s="172">
        <v>7.7446000000000002</v>
      </c>
      <c r="R982" s="172">
        <v>5.5441000000000003</v>
      </c>
    </row>
    <row r="983" spans="1:18" x14ac:dyDescent="0.3">
      <c r="A983" s="168" t="s">
        <v>1044</v>
      </c>
      <c r="B983" s="168" t="s">
        <v>1102</v>
      </c>
      <c r="C983" s="168">
        <v>147396</v>
      </c>
      <c r="D983" s="171">
        <v>44026</v>
      </c>
      <c r="E983" s="172">
        <v>31.5182</v>
      </c>
      <c r="F983" s="172">
        <v>0</v>
      </c>
      <c r="G983" s="172">
        <v>0</v>
      </c>
      <c r="H983" s="172">
        <v>-80.609200000000001</v>
      </c>
      <c r="I983" s="172">
        <v>-179.08699999999999</v>
      </c>
      <c r="J983" s="172">
        <v>-78.3506</v>
      </c>
      <c r="K983" s="172">
        <v>-81.226200000000006</v>
      </c>
      <c r="L983" s="172">
        <v>-41.884099999999997</v>
      </c>
      <c r="M983" s="172">
        <v>-40.742699999999999</v>
      </c>
      <c r="N983" s="172">
        <v>-32.571100000000001</v>
      </c>
      <c r="O983" s="172"/>
      <c r="P983" s="172"/>
      <c r="Q983" s="172">
        <v>-30.526399999999999</v>
      </c>
      <c r="R983" s="172"/>
    </row>
    <row r="984" spans="1:18" x14ac:dyDescent="0.3">
      <c r="A984" s="168" t="s">
        <v>1044</v>
      </c>
      <c r="B984" s="168" t="s">
        <v>1103</v>
      </c>
      <c r="C984" s="168">
        <v>120735</v>
      </c>
      <c r="D984" s="171">
        <v>44026</v>
      </c>
      <c r="E984" s="172">
        <v>2567.9645</v>
      </c>
      <c r="F984" s="172">
        <v>-4.0759999999999996</v>
      </c>
      <c r="G984" s="172">
        <v>5.0233999999999996</v>
      </c>
      <c r="H984" s="172">
        <v>11.063700000000001</v>
      </c>
      <c r="I984" s="172">
        <v>13.6668</v>
      </c>
      <c r="J984" s="172">
        <v>14.0783</v>
      </c>
      <c r="K984" s="172">
        <v>13.209199999999999</v>
      </c>
      <c r="L984" s="172">
        <v>9.6674000000000007</v>
      </c>
      <c r="M984" s="172">
        <v>8.8574000000000002</v>
      </c>
      <c r="N984" s="172">
        <v>8.9060000000000006</v>
      </c>
      <c r="O984" s="172">
        <v>3.6743999999999999</v>
      </c>
      <c r="P984" s="172">
        <v>5.6317000000000004</v>
      </c>
      <c r="Q984" s="172">
        <v>6.9180999999999999</v>
      </c>
      <c r="R984" s="172">
        <v>2.1886999999999999</v>
      </c>
    </row>
    <row r="985" spans="1:18" x14ac:dyDescent="0.3">
      <c r="A985" s="168" t="s">
        <v>1044</v>
      </c>
      <c r="B985" s="168" t="s">
        <v>1104</v>
      </c>
      <c r="C985" s="168">
        <v>102544</v>
      </c>
      <c r="D985" s="171">
        <v>44026</v>
      </c>
      <c r="E985" s="172">
        <v>2540.7247000000002</v>
      </c>
      <c r="F985" s="172">
        <v>-4.1470000000000002</v>
      </c>
      <c r="G985" s="172">
        <v>4.9527999999999999</v>
      </c>
      <c r="H985" s="172">
        <v>10.993399999999999</v>
      </c>
      <c r="I985" s="172">
        <v>13.5877</v>
      </c>
      <c r="J985" s="172">
        <v>13.9922</v>
      </c>
      <c r="K985" s="172">
        <v>13.117800000000001</v>
      </c>
      <c r="L985" s="172">
        <v>9.5686999999999998</v>
      </c>
      <c r="M985" s="172">
        <v>8.7546999999999997</v>
      </c>
      <c r="N985" s="172">
        <v>8.7944999999999993</v>
      </c>
      <c r="O985" s="172">
        <v>3.5354999999999999</v>
      </c>
      <c r="P985" s="172">
        <v>5.4829999999999997</v>
      </c>
      <c r="Q985" s="172">
        <v>7.2991000000000001</v>
      </c>
      <c r="R985" s="172">
        <v>2.0579000000000001</v>
      </c>
    </row>
    <row r="986" spans="1:18" x14ac:dyDescent="0.3">
      <c r="A986" s="173" t="s">
        <v>27</v>
      </c>
      <c r="B986" s="168"/>
      <c r="C986" s="168"/>
      <c r="D986" s="168"/>
      <c r="E986" s="168"/>
      <c r="F986" s="174">
        <v>-3.2099999999999955E-2</v>
      </c>
      <c r="G986" s="174">
        <v>1.9947178571428572</v>
      </c>
      <c r="H986" s="174">
        <v>4.8801925925925911</v>
      </c>
      <c r="I986" s="174">
        <v>31.281574074074083</v>
      </c>
      <c r="J986" s="174">
        <v>21.503079629629632</v>
      </c>
      <c r="K986" s="174">
        <v>8.2416370370370391</v>
      </c>
      <c r="L986" s="174">
        <v>3.9155759259259266</v>
      </c>
      <c r="M986" s="174">
        <v>3.8522759259259258</v>
      </c>
      <c r="N986" s="174">
        <v>4.4725129629629627</v>
      </c>
      <c r="O986" s="174">
        <v>5.0864615384615393</v>
      </c>
      <c r="P986" s="174">
        <v>6.1893840000000004</v>
      </c>
      <c r="Q986" s="174">
        <v>5.5714696428571431</v>
      </c>
      <c r="R986" s="174">
        <v>4.4706173076923079</v>
      </c>
    </row>
    <row r="987" spans="1:18" x14ac:dyDescent="0.3">
      <c r="A987" s="173" t="s">
        <v>409</v>
      </c>
      <c r="B987" s="168"/>
      <c r="C987" s="168"/>
      <c r="D987" s="168"/>
      <c r="E987" s="168"/>
      <c r="F987" s="174">
        <v>-0.65949999999999998</v>
      </c>
      <c r="G987" s="174">
        <v>2.6414</v>
      </c>
      <c r="H987" s="174">
        <v>9.4313000000000002</v>
      </c>
      <c r="I987" s="174">
        <v>13.1051</v>
      </c>
      <c r="J987" s="174">
        <v>14.172800000000001</v>
      </c>
      <c r="K987" s="174">
        <v>12.295300000000001</v>
      </c>
      <c r="L987" s="174">
        <v>8.9086999999999996</v>
      </c>
      <c r="M987" s="174">
        <v>8.3546000000000014</v>
      </c>
      <c r="N987" s="174">
        <v>8.5105500000000003</v>
      </c>
      <c r="O987" s="174">
        <v>7.0875000000000004</v>
      </c>
      <c r="P987" s="174">
        <v>7.5094500000000002</v>
      </c>
      <c r="Q987" s="174">
        <v>7.73855</v>
      </c>
      <c r="R987" s="174">
        <v>7.5382999999999996</v>
      </c>
    </row>
    <row r="988" spans="1:18" x14ac:dyDescent="0.3">
      <c r="A988" s="117"/>
      <c r="B988" s="117"/>
      <c r="C988" s="117"/>
      <c r="D988" s="117"/>
      <c r="E988" s="117"/>
      <c r="F988" s="117"/>
      <c r="G988" s="117"/>
      <c r="H988" s="117"/>
      <c r="I988" s="117"/>
      <c r="J988" s="117"/>
      <c r="K988" s="117"/>
      <c r="L988" s="117"/>
      <c r="M988" s="117"/>
      <c r="N988" s="117"/>
      <c r="O988" s="117"/>
      <c r="P988" s="117"/>
      <c r="Q988" s="117"/>
      <c r="R988" s="117"/>
    </row>
    <row r="989" spans="1:18" x14ac:dyDescent="0.3">
      <c r="A989" s="170" t="s">
        <v>1105</v>
      </c>
      <c r="B989" s="170"/>
      <c r="C989" s="170"/>
      <c r="D989" s="170"/>
      <c r="E989" s="170"/>
      <c r="F989" s="170"/>
      <c r="G989" s="170"/>
      <c r="H989" s="170"/>
      <c r="I989" s="170"/>
      <c r="J989" s="170"/>
      <c r="K989" s="170"/>
      <c r="L989" s="170"/>
      <c r="M989" s="170"/>
      <c r="N989" s="170"/>
      <c r="O989" s="170"/>
      <c r="P989" s="170"/>
      <c r="Q989" s="170"/>
      <c r="R989" s="170"/>
    </row>
    <row r="990" spans="1:18" x14ac:dyDescent="0.3">
      <c r="A990" s="168" t="s">
        <v>1106</v>
      </c>
      <c r="B990" s="168" t="s">
        <v>1107</v>
      </c>
      <c r="C990" s="168">
        <v>119539</v>
      </c>
      <c r="D990" s="171">
        <v>44026</v>
      </c>
      <c r="E990" s="172">
        <v>23.636399999999998</v>
      </c>
      <c r="F990" s="172">
        <v>0.77210000000000001</v>
      </c>
      <c r="G990" s="172">
        <v>-1.3895999999999999</v>
      </c>
      <c r="H990" s="172">
        <v>25.1371</v>
      </c>
      <c r="I990" s="172">
        <v>128.614</v>
      </c>
      <c r="J990" s="172">
        <v>71.432000000000002</v>
      </c>
      <c r="K990" s="172">
        <v>20.156600000000001</v>
      </c>
      <c r="L990" s="172">
        <v>6.9756</v>
      </c>
      <c r="M990" s="172">
        <v>-3.1206999999999998</v>
      </c>
      <c r="N990" s="172">
        <v>-2.4030999999999998</v>
      </c>
      <c r="O990" s="172">
        <v>2.8357999999999999</v>
      </c>
      <c r="P990" s="172">
        <v>5.97</v>
      </c>
      <c r="Q990" s="172">
        <v>7.7607999999999997</v>
      </c>
      <c r="R990" s="172">
        <v>1.2801</v>
      </c>
    </row>
    <row r="991" spans="1:18" x14ac:dyDescent="0.3">
      <c r="A991" s="168" t="s">
        <v>1106</v>
      </c>
      <c r="B991" s="168" t="s">
        <v>1108</v>
      </c>
      <c r="C991" s="168">
        <v>111803</v>
      </c>
      <c r="D991" s="171">
        <v>44026</v>
      </c>
      <c r="E991" s="172">
        <v>22.491</v>
      </c>
      <c r="F991" s="172">
        <v>0</v>
      </c>
      <c r="G991" s="172">
        <v>-2.1903999999999999</v>
      </c>
      <c r="H991" s="172">
        <v>24.340199999999999</v>
      </c>
      <c r="I991" s="172">
        <v>127.4464</v>
      </c>
      <c r="J991" s="172">
        <v>70.436599999999999</v>
      </c>
      <c r="K991" s="172">
        <v>19.285399999999999</v>
      </c>
      <c r="L991" s="172">
        <v>6.1529999999999996</v>
      </c>
      <c r="M991" s="172">
        <v>-3.8753000000000002</v>
      </c>
      <c r="N991" s="172">
        <v>-3.0994999999999999</v>
      </c>
      <c r="O991" s="172">
        <v>2.0869</v>
      </c>
      <c r="P991" s="172">
        <v>5.2202999999999999</v>
      </c>
      <c r="Q991" s="172">
        <v>7.4279000000000002</v>
      </c>
      <c r="R991" s="172">
        <v>0.56120000000000003</v>
      </c>
    </row>
    <row r="992" spans="1:18" x14ac:dyDescent="0.3">
      <c r="A992" s="168" t="s">
        <v>1106</v>
      </c>
      <c r="B992" s="168" t="s">
        <v>1109</v>
      </c>
      <c r="C992" s="168">
        <v>147816</v>
      </c>
      <c r="D992" s="171">
        <v>44026</v>
      </c>
      <c r="E992" s="172">
        <v>1.3931</v>
      </c>
      <c r="F992" s="172">
        <v>0</v>
      </c>
      <c r="G992" s="172">
        <v>0</v>
      </c>
      <c r="H992" s="172">
        <v>0</v>
      </c>
      <c r="I992" s="172">
        <v>0</v>
      </c>
      <c r="J992" s="172">
        <v>0</v>
      </c>
      <c r="K992" s="172">
        <v>0</v>
      </c>
      <c r="L992" s="172">
        <v>-49.937399999999997</v>
      </c>
      <c r="M992" s="172"/>
      <c r="N992" s="172"/>
      <c r="O992" s="172"/>
      <c r="P992" s="172"/>
      <c r="Q992" s="172">
        <v>-37.658999999999999</v>
      </c>
      <c r="R992" s="172"/>
    </row>
    <row r="993" spans="1:18" x14ac:dyDescent="0.3">
      <c r="A993" s="168" t="s">
        <v>1106</v>
      </c>
      <c r="B993" s="168" t="s">
        <v>1110</v>
      </c>
      <c r="C993" s="168">
        <v>147820</v>
      </c>
      <c r="D993" s="171">
        <v>44026</v>
      </c>
      <c r="E993" s="172">
        <v>1.3322000000000001</v>
      </c>
      <c r="F993" s="172">
        <v>0</v>
      </c>
      <c r="G993" s="172">
        <v>0</v>
      </c>
      <c r="H993" s="172">
        <v>0</v>
      </c>
      <c r="I993" s="172">
        <v>0</v>
      </c>
      <c r="J993" s="172">
        <v>0</v>
      </c>
      <c r="K993" s="172">
        <v>0</v>
      </c>
      <c r="L993" s="172">
        <v>-49.936700000000002</v>
      </c>
      <c r="M993" s="172"/>
      <c r="N993" s="172"/>
      <c r="O993" s="172"/>
      <c r="P993" s="172"/>
      <c r="Q993" s="172">
        <v>-37.663400000000003</v>
      </c>
      <c r="R993" s="172"/>
    </row>
    <row r="994" spans="1:18" x14ac:dyDescent="0.3">
      <c r="A994" s="168" t="s">
        <v>1106</v>
      </c>
      <c r="B994" s="168" t="s">
        <v>1111</v>
      </c>
      <c r="C994" s="168">
        <v>120475</v>
      </c>
      <c r="D994" s="171">
        <v>44026</v>
      </c>
      <c r="E994" s="172">
        <v>21.407800000000002</v>
      </c>
      <c r="F994" s="172">
        <v>-26.067699999999999</v>
      </c>
      <c r="G994" s="172">
        <v>0.68200000000000005</v>
      </c>
      <c r="H994" s="172">
        <v>26.0944</v>
      </c>
      <c r="I994" s="172">
        <v>28.016100000000002</v>
      </c>
      <c r="J994" s="172">
        <v>25.125299999999999</v>
      </c>
      <c r="K994" s="172">
        <v>16.164899999999999</v>
      </c>
      <c r="L994" s="172">
        <v>12.5938</v>
      </c>
      <c r="M994" s="172">
        <v>11.648899999999999</v>
      </c>
      <c r="N994" s="172">
        <v>10.985200000000001</v>
      </c>
      <c r="O994" s="172">
        <v>8.2424999999999997</v>
      </c>
      <c r="P994" s="172">
        <v>9.3722999999999992</v>
      </c>
      <c r="Q994" s="172">
        <v>9.4448000000000008</v>
      </c>
      <c r="R994" s="172">
        <v>9.2347000000000001</v>
      </c>
    </row>
    <row r="995" spans="1:18" x14ac:dyDescent="0.3">
      <c r="A995" s="168" t="s">
        <v>1106</v>
      </c>
      <c r="B995" s="168" t="s">
        <v>1112</v>
      </c>
      <c r="C995" s="168">
        <v>116894</v>
      </c>
      <c r="D995" s="171">
        <v>44026</v>
      </c>
      <c r="E995" s="172">
        <v>20.1523</v>
      </c>
      <c r="F995" s="172">
        <v>-26.786200000000001</v>
      </c>
      <c r="G995" s="172">
        <v>0</v>
      </c>
      <c r="H995" s="172">
        <v>25.376300000000001</v>
      </c>
      <c r="I995" s="172">
        <v>27.308900000000001</v>
      </c>
      <c r="J995" s="172">
        <v>24.419799999999999</v>
      </c>
      <c r="K995" s="172">
        <v>15.4465</v>
      </c>
      <c r="L995" s="172">
        <v>11.8621</v>
      </c>
      <c r="M995" s="172">
        <v>10.906700000000001</v>
      </c>
      <c r="N995" s="172">
        <v>10.234299999999999</v>
      </c>
      <c r="O995" s="172">
        <v>7.5114999999999998</v>
      </c>
      <c r="P995" s="172">
        <v>8.5620999999999992</v>
      </c>
      <c r="Q995" s="172">
        <v>8.8077000000000005</v>
      </c>
      <c r="R995" s="172">
        <v>8.5172000000000008</v>
      </c>
    </row>
    <row r="996" spans="1:18" x14ac:dyDescent="0.3">
      <c r="A996" s="168" t="s">
        <v>1106</v>
      </c>
      <c r="B996" s="168" t="s">
        <v>1113</v>
      </c>
      <c r="C996" s="168">
        <v>127304</v>
      </c>
      <c r="D996" s="171">
        <v>44026</v>
      </c>
      <c r="E996" s="172">
        <v>14.6524</v>
      </c>
      <c r="F996" s="172">
        <v>-39.316299999999998</v>
      </c>
      <c r="G996" s="172">
        <v>-2.4904000000000002</v>
      </c>
      <c r="H996" s="172">
        <v>19.251999999999999</v>
      </c>
      <c r="I996" s="172">
        <v>20.407299999999999</v>
      </c>
      <c r="J996" s="172">
        <v>17.515499999999999</v>
      </c>
      <c r="K996" s="172">
        <v>17.951899999999998</v>
      </c>
      <c r="L996" s="172">
        <v>11.4092</v>
      </c>
      <c r="M996" s="172">
        <v>9.0518999999999998</v>
      </c>
      <c r="N996" s="172">
        <v>7.6578999999999997</v>
      </c>
      <c r="O996" s="172">
        <v>2.9426000000000001</v>
      </c>
      <c r="P996" s="172">
        <v>5.1132999999999997</v>
      </c>
      <c r="Q996" s="172">
        <v>6.1760999999999999</v>
      </c>
      <c r="R996" s="172">
        <v>2.7486000000000002</v>
      </c>
    </row>
    <row r="997" spans="1:18" x14ac:dyDescent="0.3">
      <c r="A997" s="168" t="s">
        <v>1106</v>
      </c>
      <c r="B997" s="168" t="s">
        <v>1114</v>
      </c>
      <c r="C997" s="168">
        <v>127305</v>
      </c>
      <c r="D997" s="171">
        <v>44026</v>
      </c>
      <c r="E997" s="172">
        <v>15.376300000000001</v>
      </c>
      <c r="F997" s="172">
        <v>-38.651699999999998</v>
      </c>
      <c r="G997" s="172">
        <v>-2.0173000000000001</v>
      </c>
      <c r="H997" s="172">
        <v>19.742999999999999</v>
      </c>
      <c r="I997" s="172">
        <v>20.8857</v>
      </c>
      <c r="J997" s="172">
        <v>17.970800000000001</v>
      </c>
      <c r="K997" s="172">
        <v>18.427800000000001</v>
      </c>
      <c r="L997" s="172">
        <v>11.9194</v>
      </c>
      <c r="M997" s="172">
        <v>9.6266999999999996</v>
      </c>
      <c r="N997" s="172">
        <v>8.2676999999999996</v>
      </c>
      <c r="O997" s="172">
        <v>3.6777000000000002</v>
      </c>
      <c r="P997" s="172">
        <v>5.8855000000000004</v>
      </c>
      <c r="Q997" s="172">
        <v>6.9832999999999998</v>
      </c>
      <c r="R997" s="172">
        <v>3.4035000000000002</v>
      </c>
    </row>
    <row r="998" spans="1:18" x14ac:dyDescent="0.3">
      <c r="A998" s="168" t="s">
        <v>1106</v>
      </c>
      <c r="B998" s="168" t="s">
        <v>1115</v>
      </c>
      <c r="C998" s="168">
        <v>118924</v>
      </c>
      <c r="D998" s="171">
        <v>44026</v>
      </c>
      <c r="E998" s="172">
        <v>64.681399999999996</v>
      </c>
      <c r="F998" s="172">
        <v>5.8132999999999999</v>
      </c>
      <c r="G998" s="172">
        <v>9.4901999999999997</v>
      </c>
      <c r="H998" s="172">
        <v>21.743500000000001</v>
      </c>
      <c r="I998" s="172">
        <v>19.009599999999999</v>
      </c>
      <c r="J998" s="172">
        <v>19.354099999999999</v>
      </c>
      <c r="K998" s="172">
        <v>25.7561</v>
      </c>
      <c r="L998" s="172">
        <v>14.8674</v>
      </c>
      <c r="M998" s="172">
        <v>12.023400000000001</v>
      </c>
      <c r="N998" s="172">
        <v>10.353</v>
      </c>
      <c r="O998" s="172">
        <v>5.7621000000000002</v>
      </c>
      <c r="P998" s="172">
        <v>7.5101000000000004</v>
      </c>
      <c r="Q998" s="172">
        <v>7.8685999999999998</v>
      </c>
      <c r="R998" s="172">
        <v>6.1963999999999997</v>
      </c>
    </row>
    <row r="999" spans="1:18" x14ac:dyDescent="0.3">
      <c r="A999" s="168" t="s">
        <v>1106</v>
      </c>
      <c r="B999" s="168" t="s">
        <v>1116</v>
      </c>
      <c r="C999" s="168">
        <v>100078</v>
      </c>
      <c r="D999" s="171">
        <v>44026</v>
      </c>
      <c r="E999" s="172">
        <v>62.002600000000001</v>
      </c>
      <c r="F999" s="172">
        <v>5.4756</v>
      </c>
      <c r="G999" s="172">
        <v>9.1338000000000008</v>
      </c>
      <c r="H999" s="172">
        <v>21.389399999999998</v>
      </c>
      <c r="I999" s="172">
        <v>18.6508</v>
      </c>
      <c r="J999" s="172">
        <v>18.988800000000001</v>
      </c>
      <c r="K999" s="172">
        <v>25.392900000000001</v>
      </c>
      <c r="L999" s="172">
        <v>14.4832</v>
      </c>
      <c r="M999" s="172">
        <v>11.597099999999999</v>
      </c>
      <c r="N999" s="172">
        <v>9.9024000000000001</v>
      </c>
      <c r="O999" s="172">
        <v>5.3240999999999996</v>
      </c>
      <c r="P999" s="172">
        <v>6.9698000000000002</v>
      </c>
      <c r="Q999" s="172">
        <v>8.1730999999999998</v>
      </c>
      <c r="R999" s="172">
        <v>5.7449000000000003</v>
      </c>
    </row>
    <row r="1000" spans="1:18" x14ac:dyDescent="0.3">
      <c r="A1000" s="168" t="s">
        <v>1106</v>
      </c>
      <c r="B1000" s="168" t="s">
        <v>1117</v>
      </c>
      <c r="C1000" s="168">
        <v>147962</v>
      </c>
      <c r="D1000" s="171">
        <v>44026</v>
      </c>
      <c r="E1000" s="172">
        <v>0.38190000000000002</v>
      </c>
      <c r="F1000" s="172">
        <v>0</v>
      </c>
      <c r="G1000" s="172">
        <v>0</v>
      </c>
      <c r="H1000" s="172"/>
      <c r="I1000" s="172"/>
      <c r="J1000" s="172"/>
      <c r="K1000" s="172"/>
      <c r="L1000" s="172"/>
      <c r="M1000" s="172"/>
      <c r="N1000" s="172"/>
      <c r="O1000" s="172"/>
      <c r="P1000" s="172"/>
      <c r="Q1000" s="172">
        <v>0</v>
      </c>
      <c r="R1000" s="172"/>
    </row>
    <row r="1001" spans="1:18" x14ac:dyDescent="0.3">
      <c r="A1001" s="168" t="s">
        <v>1106</v>
      </c>
      <c r="B1001" s="168" t="s">
        <v>1118</v>
      </c>
      <c r="C1001" s="168">
        <v>147963</v>
      </c>
      <c r="D1001" s="171">
        <v>44026</v>
      </c>
      <c r="E1001" s="172">
        <v>0.40379999999999999</v>
      </c>
      <c r="F1001" s="172">
        <v>0</v>
      </c>
      <c r="G1001" s="172">
        <v>0</v>
      </c>
      <c r="H1001" s="172"/>
      <c r="I1001" s="172"/>
      <c r="J1001" s="172"/>
      <c r="K1001" s="172"/>
      <c r="L1001" s="172"/>
      <c r="M1001" s="172"/>
      <c r="N1001" s="172"/>
      <c r="O1001" s="172"/>
      <c r="P1001" s="172"/>
      <c r="Q1001" s="172">
        <v>0</v>
      </c>
      <c r="R1001" s="172"/>
    </row>
    <row r="1002" spans="1:18" x14ac:dyDescent="0.3">
      <c r="A1002" s="168" t="s">
        <v>1106</v>
      </c>
      <c r="B1002" s="168" t="s">
        <v>1119</v>
      </c>
      <c r="C1002" s="168">
        <v>147968</v>
      </c>
      <c r="D1002" s="171"/>
      <c r="E1002" s="172"/>
      <c r="F1002" s="172"/>
      <c r="G1002" s="172"/>
      <c r="H1002" s="172"/>
      <c r="I1002" s="172"/>
      <c r="J1002" s="172"/>
      <c r="K1002" s="172"/>
      <c r="L1002" s="172"/>
      <c r="M1002" s="172"/>
      <c r="N1002" s="172"/>
      <c r="O1002" s="172"/>
      <c r="P1002" s="172"/>
      <c r="Q1002" s="172"/>
      <c r="R1002" s="172"/>
    </row>
    <row r="1003" spans="1:18" x14ac:dyDescent="0.3">
      <c r="A1003" s="168" t="s">
        <v>1106</v>
      </c>
      <c r="B1003" s="168" t="s">
        <v>1120</v>
      </c>
      <c r="C1003" s="168">
        <v>147966</v>
      </c>
      <c r="D1003" s="171"/>
      <c r="E1003" s="172"/>
      <c r="F1003" s="172"/>
      <c r="G1003" s="172"/>
      <c r="H1003" s="172"/>
      <c r="I1003" s="172"/>
      <c r="J1003" s="172"/>
      <c r="K1003" s="172"/>
      <c r="L1003" s="172"/>
      <c r="M1003" s="172"/>
      <c r="N1003" s="172"/>
      <c r="O1003" s="172"/>
      <c r="P1003" s="172"/>
      <c r="Q1003" s="172"/>
      <c r="R1003" s="172"/>
    </row>
    <row r="1004" spans="1:18" x14ac:dyDescent="0.3">
      <c r="A1004" s="168" t="s">
        <v>1106</v>
      </c>
      <c r="B1004" s="168" t="s">
        <v>1121</v>
      </c>
      <c r="C1004" s="168">
        <v>112304</v>
      </c>
      <c r="D1004" s="171">
        <v>44026</v>
      </c>
      <c r="E1004" s="172">
        <v>22.047899999999998</v>
      </c>
      <c r="F1004" s="172">
        <v>-2.6486000000000001</v>
      </c>
      <c r="G1004" s="172">
        <v>-26.699100000000001</v>
      </c>
      <c r="H1004" s="172">
        <v>16.345800000000001</v>
      </c>
      <c r="I1004" s="172">
        <v>32.2746</v>
      </c>
      <c r="J1004" s="172">
        <v>28.915099999999999</v>
      </c>
      <c r="K1004" s="172">
        <v>-0.77939999999999998</v>
      </c>
      <c r="L1004" s="172">
        <v>-9.2467000000000006</v>
      </c>
      <c r="M1004" s="172">
        <v>-4.3394000000000004</v>
      </c>
      <c r="N1004" s="172">
        <v>-2.6791999999999998</v>
      </c>
      <c r="O1004" s="172">
        <v>3.9615</v>
      </c>
      <c r="P1004" s="172">
        <v>5.9819000000000004</v>
      </c>
      <c r="Q1004" s="172">
        <v>7.7461000000000002</v>
      </c>
      <c r="R1004" s="172">
        <v>2.5520999999999998</v>
      </c>
    </row>
    <row r="1005" spans="1:18" x14ac:dyDescent="0.3">
      <c r="A1005" s="168" t="s">
        <v>1106</v>
      </c>
      <c r="B1005" s="168" t="s">
        <v>1122</v>
      </c>
      <c r="C1005" s="168">
        <v>118554</v>
      </c>
      <c r="D1005" s="171">
        <v>44026</v>
      </c>
      <c r="E1005" s="172">
        <v>23.392499999999998</v>
      </c>
      <c r="F1005" s="172">
        <v>-2.0283000000000002</v>
      </c>
      <c r="G1005" s="172">
        <v>-26.0609</v>
      </c>
      <c r="H1005" s="172">
        <v>17.0184</v>
      </c>
      <c r="I1005" s="172">
        <v>32.955399999999997</v>
      </c>
      <c r="J1005" s="172">
        <v>29.610399999999998</v>
      </c>
      <c r="K1005" s="172">
        <v>-8.3099999999999993E-2</v>
      </c>
      <c r="L1005" s="172">
        <v>-8.5304000000000002</v>
      </c>
      <c r="M1005" s="172">
        <v>-3.589</v>
      </c>
      <c r="N1005" s="172">
        <v>-1.9078999999999999</v>
      </c>
      <c r="O1005" s="172">
        <v>4.7662000000000004</v>
      </c>
      <c r="P1005" s="172">
        <v>6.7984999999999998</v>
      </c>
      <c r="Q1005" s="172">
        <v>8.1393000000000004</v>
      </c>
      <c r="R1005" s="172">
        <v>3.3687</v>
      </c>
    </row>
    <row r="1006" spans="1:18" x14ac:dyDescent="0.3">
      <c r="A1006" s="168" t="s">
        <v>1106</v>
      </c>
      <c r="B1006" s="168" t="s">
        <v>1123</v>
      </c>
      <c r="C1006" s="168">
        <v>101989</v>
      </c>
      <c r="D1006" s="171">
        <v>44026</v>
      </c>
      <c r="E1006" s="172">
        <v>41.3307</v>
      </c>
      <c r="F1006" s="172">
        <v>-9.6234999999999999</v>
      </c>
      <c r="G1006" s="172">
        <v>-13.6899</v>
      </c>
      <c r="H1006" s="172">
        <v>27.865500000000001</v>
      </c>
      <c r="I1006" s="172">
        <v>27.667300000000001</v>
      </c>
      <c r="J1006" s="172">
        <v>32.362299999999998</v>
      </c>
      <c r="K1006" s="172">
        <v>14.140499999999999</v>
      </c>
      <c r="L1006" s="172">
        <v>10.0343</v>
      </c>
      <c r="M1006" s="172">
        <v>9.6026000000000007</v>
      </c>
      <c r="N1006" s="172">
        <v>8.7707999999999995</v>
      </c>
      <c r="O1006" s="172">
        <v>7.2835000000000001</v>
      </c>
      <c r="P1006" s="172">
        <v>8.0922999999999998</v>
      </c>
      <c r="Q1006" s="172">
        <v>7.9962</v>
      </c>
      <c r="R1006" s="172">
        <v>8.8162000000000003</v>
      </c>
    </row>
    <row r="1007" spans="1:18" x14ac:dyDescent="0.3">
      <c r="A1007" s="168" t="s">
        <v>1106</v>
      </c>
      <c r="B1007" s="168" t="s">
        <v>1124</v>
      </c>
      <c r="C1007" s="168">
        <v>119081</v>
      </c>
      <c r="D1007" s="171">
        <v>44026</v>
      </c>
      <c r="E1007" s="172">
        <v>43.282899999999998</v>
      </c>
      <c r="F1007" s="172">
        <v>-8.8523999999999994</v>
      </c>
      <c r="G1007" s="172">
        <v>-12.8841</v>
      </c>
      <c r="H1007" s="172">
        <v>28.684200000000001</v>
      </c>
      <c r="I1007" s="172">
        <v>28.491900000000001</v>
      </c>
      <c r="J1007" s="172">
        <v>33.194499999999998</v>
      </c>
      <c r="K1007" s="172">
        <v>14.972</v>
      </c>
      <c r="L1007" s="172">
        <v>10.8805</v>
      </c>
      <c r="M1007" s="172">
        <v>10.4621</v>
      </c>
      <c r="N1007" s="172">
        <v>9.6433</v>
      </c>
      <c r="O1007" s="172">
        <v>8.1457999999999995</v>
      </c>
      <c r="P1007" s="172">
        <v>8.8360000000000003</v>
      </c>
      <c r="Q1007" s="172">
        <v>8.9539000000000009</v>
      </c>
      <c r="R1007" s="172">
        <v>9.6884999999999994</v>
      </c>
    </row>
    <row r="1008" spans="1:18" x14ac:dyDescent="0.3">
      <c r="A1008" s="168" t="s">
        <v>1106</v>
      </c>
      <c r="B1008" s="168" t="s">
        <v>1125</v>
      </c>
      <c r="C1008" s="168">
        <v>102741</v>
      </c>
      <c r="D1008" s="171">
        <v>44026</v>
      </c>
      <c r="E1008" s="172">
        <v>32.207999999999998</v>
      </c>
      <c r="F1008" s="172">
        <v>-24.235600000000002</v>
      </c>
      <c r="G1008" s="172">
        <v>0.1133</v>
      </c>
      <c r="H1008" s="172">
        <v>35.418599999999998</v>
      </c>
      <c r="I1008" s="172">
        <v>37.891800000000003</v>
      </c>
      <c r="J1008" s="172">
        <v>32.0625</v>
      </c>
      <c r="K1008" s="172">
        <v>16.745799999999999</v>
      </c>
      <c r="L1008" s="172">
        <v>10.7852</v>
      </c>
      <c r="M1008" s="172">
        <v>11.3726</v>
      </c>
      <c r="N1008" s="172">
        <v>10.5496</v>
      </c>
      <c r="O1008" s="172">
        <v>7.2648999999999999</v>
      </c>
      <c r="P1008" s="172">
        <v>8.1202000000000005</v>
      </c>
      <c r="Q1008" s="172">
        <v>7.6642999999999999</v>
      </c>
      <c r="R1008" s="172">
        <v>8.8516999999999992</v>
      </c>
    </row>
    <row r="1009" spans="1:18" x14ac:dyDescent="0.3">
      <c r="A1009" s="168" t="s">
        <v>1106</v>
      </c>
      <c r="B1009" s="168" t="s">
        <v>1126</v>
      </c>
      <c r="C1009" s="168">
        <v>120670</v>
      </c>
      <c r="D1009" s="171">
        <v>44026</v>
      </c>
      <c r="E1009" s="172">
        <v>34.217100000000002</v>
      </c>
      <c r="F1009" s="172">
        <v>-23.665800000000001</v>
      </c>
      <c r="G1009" s="172">
        <v>0.74680000000000002</v>
      </c>
      <c r="H1009" s="172">
        <v>36.043399999999998</v>
      </c>
      <c r="I1009" s="172">
        <v>38.536499999999997</v>
      </c>
      <c r="J1009" s="172">
        <v>32.706600000000002</v>
      </c>
      <c r="K1009" s="172">
        <v>17.388300000000001</v>
      </c>
      <c r="L1009" s="172">
        <v>11.4137</v>
      </c>
      <c r="M1009" s="172">
        <v>11.990600000000001</v>
      </c>
      <c r="N1009" s="172">
        <v>11.1828</v>
      </c>
      <c r="O1009" s="172">
        <v>8.0370000000000008</v>
      </c>
      <c r="P1009" s="172">
        <v>8.9937000000000005</v>
      </c>
      <c r="Q1009" s="172">
        <v>9.2323000000000004</v>
      </c>
      <c r="R1009" s="172">
        <v>9.5609999999999999</v>
      </c>
    </row>
    <row r="1010" spans="1:18" x14ac:dyDescent="0.3">
      <c r="A1010" s="168" t="s">
        <v>1106</v>
      </c>
      <c r="B1010" s="168" t="s">
        <v>1127</v>
      </c>
      <c r="C1010" s="168">
        <v>118401</v>
      </c>
      <c r="D1010" s="171">
        <v>44026</v>
      </c>
      <c r="E1010" s="172">
        <v>37.903199999999998</v>
      </c>
      <c r="F1010" s="172">
        <v>-29.7318</v>
      </c>
      <c r="G1010" s="172">
        <v>-5.8223000000000003</v>
      </c>
      <c r="H1010" s="172">
        <v>15.162699999999999</v>
      </c>
      <c r="I1010" s="172">
        <v>23.647300000000001</v>
      </c>
      <c r="J1010" s="172">
        <v>24.546500000000002</v>
      </c>
      <c r="K1010" s="172">
        <v>25.468399999999999</v>
      </c>
      <c r="L1010" s="172">
        <v>17.193300000000001</v>
      </c>
      <c r="M1010" s="172">
        <v>13.14</v>
      </c>
      <c r="N1010" s="172">
        <v>11.946</v>
      </c>
      <c r="O1010" s="172">
        <v>9.0173000000000005</v>
      </c>
      <c r="P1010" s="172">
        <v>9.1964000000000006</v>
      </c>
      <c r="Q1010" s="172">
        <v>9.0932999999999993</v>
      </c>
      <c r="R1010" s="172">
        <v>11.5585</v>
      </c>
    </row>
    <row r="1011" spans="1:18" x14ac:dyDescent="0.3">
      <c r="A1011" s="168" t="s">
        <v>1106</v>
      </c>
      <c r="B1011" s="168" t="s">
        <v>1128</v>
      </c>
      <c r="C1011" s="168">
        <v>108728</v>
      </c>
      <c r="D1011" s="171">
        <v>44026</v>
      </c>
      <c r="E1011" s="172">
        <v>36.0169</v>
      </c>
      <c r="F1011" s="172">
        <v>-30.377099999999999</v>
      </c>
      <c r="G1011" s="172">
        <v>-6.4558999999999997</v>
      </c>
      <c r="H1011" s="172">
        <v>14.5031</v>
      </c>
      <c r="I1011" s="172">
        <v>22.980899999999998</v>
      </c>
      <c r="J1011" s="172">
        <v>23.864100000000001</v>
      </c>
      <c r="K1011" s="172">
        <v>24.7559</v>
      </c>
      <c r="L1011" s="172">
        <v>16.4694</v>
      </c>
      <c r="M1011" s="172">
        <v>12.407400000000001</v>
      </c>
      <c r="N1011" s="172">
        <v>11.203799999999999</v>
      </c>
      <c r="O1011" s="172">
        <v>8.3031000000000006</v>
      </c>
      <c r="P1011" s="172">
        <v>8.4967000000000006</v>
      </c>
      <c r="Q1011" s="172">
        <v>7.8146000000000004</v>
      </c>
      <c r="R1011" s="172">
        <v>10.832700000000001</v>
      </c>
    </row>
    <row r="1012" spans="1:18" x14ac:dyDescent="0.3">
      <c r="A1012" s="168" t="s">
        <v>1106</v>
      </c>
      <c r="B1012" s="168" t="s">
        <v>1129</v>
      </c>
      <c r="C1012" s="168">
        <v>121153</v>
      </c>
      <c r="D1012" s="171">
        <v>44026</v>
      </c>
      <c r="E1012" s="172">
        <v>18.4724</v>
      </c>
      <c r="F1012" s="172">
        <v>0.3952</v>
      </c>
      <c r="G1012" s="172">
        <v>10.9796</v>
      </c>
      <c r="H1012" s="172">
        <v>26.4129</v>
      </c>
      <c r="I1012" s="172">
        <v>24.892099999999999</v>
      </c>
      <c r="J1012" s="172">
        <v>18.779</v>
      </c>
      <c r="K1012" s="172">
        <v>18.4696</v>
      </c>
      <c r="L1012" s="172">
        <v>13.835100000000001</v>
      </c>
      <c r="M1012" s="172">
        <v>10.591100000000001</v>
      </c>
      <c r="N1012" s="172">
        <v>8.9512</v>
      </c>
      <c r="O1012" s="172">
        <v>9.0637000000000008</v>
      </c>
      <c r="P1012" s="172">
        <v>8.9713999999999992</v>
      </c>
      <c r="Q1012" s="172">
        <v>8.6868999999999996</v>
      </c>
      <c r="R1012" s="172">
        <v>9.5501000000000005</v>
      </c>
    </row>
    <row r="1013" spans="1:18" x14ac:dyDescent="0.3">
      <c r="A1013" s="168" t="s">
        <v>1106</v>
      </c>
      <c r="B1013" s="168" t="s">
        <v>1130</v>
      </c>
      <c r="C1013" s="168">
        <v>121158</v>
      </c>
      <c r="D1013" s="171">
        <v>44026</v>
      </c>
      <c r="E1013" s="172">
        <v>17.399000000000001</v>
      </c>
      <c r="F1013" s="172">
        <v>0</v>
      </c>
      <c r="G1013" s="172">
        <v>10.501200000000001</v>
      </c>
      <c r="H1013" s="172">
        <v>25.901299999999999</v>
      </c>
      <c r="I1013" s="172">
        <v>24.396100000000001</v>
      </c>
      <c r="J1013" s="172">
        <v>18.270299999999999</v>
      </c>
      <c r="K1013" s="172">
        <v>17.946899999999999</v>
      </c>
      <c r="L1013" s="172">
        <v>13.301299999999999</v>
      </c>
      <c r="M1013" s="172">
        <v>10.052099999999999</v>
      </c>
      <c r="N1013" s="172">
        <v>8.4062000000000001</v>
      </c>
      <c r="O1013" s="172">
        <v>8.5033999999999992</v>
      </c>
      <c r="P1013" s="172">
        <v>8.2532999999999994</v>
      </c>
      <c r="Q1013" s="172">
        <v>7.8072999999999997</v>
      </c>
      <c r="R1013" s="172">
        <v>8.9809999999999999</v>
      </c>
    </row>
    <row r="1014" spans="1:18" x14ac:dyDescent="0.3">
      <c r="A1014" s="168" t="s">
        <v>1106</v>
      </c>
      <c r="B1014" s="168" t="s">
        <v>1131</v>
      </c>
      <c r="C1014" s="168">
        <v>128009</v>
      </c>
      <c r="D1014" s="171">
        <v>44026</v>
      </c>
      <c r="E1014" s="172">
        <v>16.620899999999999</v>
      </c>
      <c r="F1014" s="172">
        <v>11.4229</v>
      </c>
      <c r="G1014" s="172">
        <v>-8.9947999999999997</v>
      </c>
      <c r="H1014" s="172">
        <v>29.308299999999999</v>
      </c>
      <c r="I1014" s="172">
        <v>22.497900000000001</v>
      </c>
      <c r="J1014" s="172">
        <v>30.654599999999999</v>
      </c>
      <c r="K1014" s="172">
        <v>14.922499999999999</v>
      </c>
      <c r="L1014" s="172">
        <v>7.1205999999999996</v>
      </c>
      <c r="M1014" s="172">
        <v>8.3211999999999993</v>
      </c>
      <c r="N1014" s="172">
        <v>8.2057000000000002</v>
      </c>
      <c r="O1014" s="172">
        <v>6.2268999999999997</v>
      </c>
      <c r="P1014" s="172">
        <v>7.6675000000000004</v>
      </c>
      <c r="Q1014" s="172">
        <v>8.3704000000000001</v>
      </c>
      <c r="R1014" s="172">
        <v>6.9664000000000001</v>
      </c>
    </row>
    <row r="1015" spans="1:18" x14ac:dyDescent="0.3">
      <c r="A1015" s="168" t="s">
        <v>1106</v>
      </c>
      <c r="B1015" s="168" t="s">
        <v>1132</v>
      </c>
      <c r="C1015" s="168">
        <v>128006</v>
      </c>
      <c r="D1015" s="171">
        <v>44026</v>
      </c>
      <c r="E1015" s="172">
        <v>17.584199999999999</v>
      </c>
      <c r="F1015" s="172">
        <v>12.2509</v>
      </c>
      <c r="G1015" s="172">
        <v>-7.9846000000000004</v>
      </c>
      <c r="H1015" s="172">
        <v>30.332799999999999</v>
      </c>
      <c r="I1015" s="172">
        <v>23.532800000000002</v>
      </c>
      <c r="J1015" s="172">
        <v>31.7013</v>
      </c>
      <c r="K1015" s="172">
        <v>15.964399999999999</v>
      </c>
      <c r="L1015" s="172">
        <v>8.0724</v>
      </c>
      <c r="M1015" s="172">
        <v>9.2478999999999996</v>
      </c>
      <c r="N1015" s="172">
        <v>9.1347000000000005</v>
      </c>
      <c r="O1015" s="172">
        <v>7.0868000000000002</v>
      </c>
      <c r="P1015" s="172">
        <v>8.7398000000000007</v>
      </c>
      <c r="Q1015" s="172">
        <v>9.3407</v>
      </c>
      <c r="R1015" s="172">
        <v>7.843</v>
      </c>
    </row>
    <row r="1016" spans="1:18" x14ac:dyDescent="0.3">
      <c r="A1016" s="168" t="s">
        <v>1106</v>
      </c>
      <c r="B1016" s="168" t="s">
        <v>1133</v>
      </c>
      <c r="C1016" s="168">
        <v>133604</v>
      </c>
      <c r="D1016" s="171">
        <v>44026</v>
      </c>
      <c r="E1016" s="172">
        <v>15.6624</v>
      </c>
      <c r="F1016" s="172">
        <v>-13.9772</v>
      </c>
      <c r="G1016" s="172">
        <v>8.9225999999999992</v>
      </c>
      <c r="H1016" s="172">
        <v>35.934699999999999</v>
      </c>
      <c r="I1016" s="172">
        <v>38.290399999999998</v>
      </c>
      <c r="J1016" s="172">
        <v>36.1235</v>
      </c>
      <c r="K1016" s="172">
        <v>13.9389</v>
      </c>
      <c r="L1016" s="172">
        <v>9.0281000000000002</v>
      </c>
      <c r="M1016" s="172">
        <v>9.8089999999999993</v>
      </c>
      <c r="N1016" s="172">
        <v>8.7199000000000009</v>
      </c>
      <c r="O1016" s="172">
        <v>6.8494000000000002</v>
      </c>
      <c r="P1016" s="172">
        <v>8.4865999999999993</v>
      </c>
      <c r="Q1016" s="172">
        <v>8.5821000000000005</v>
      </c>
      <c r="R1016" s="172">
        <v>8.2585999999999995</v>
      </c>
    </row>
    <row r="1017" spans="1:18" x14ac:dyDescent="0.3">
      <c r="A1017" s="168" t="s">
        <v>1106</v>
      </c>
      <c r="B1017" s="168" t="s">
        <v>1134</v>
      </c>
      <c r="C1017" s="168">
        <v>133607</v>
      </c>
      <c r="D1017" s="171">
        <v>44026</v>
      </c>
      <c r="E1017" s="172">
        <v>14.9369</v>
      </c>
      <c r="F1017" s="172">
        <v>-14.655799999999999</v>
      </c>
      <c r="G1017" s="172">
        <v>8.0710999999999995</v>
      </c>
      <c r="H1017" s="172">
        <v>35.073300000000003</v>
      </c>
      <c r="I1017" s="172">
        <v>37.374400000000001</v>
      </c>
      <c r="J1017" s="172">
        <v>35.195300000000003</v>
      </c>
      <c r="K1017" s="172">
        <v>13.0025</v>
      </c>
      <c r="L1017" s="172">
        <v>8.0626999999999995</v>
      </c>
      <c r="M1017" s="172">
        <v>8.8406000000000002</v>
      </c>
      <c r="N1017" s="172">
        <v>7.7511999999999999</v>
      </c>
      <c r="O1017" s="172">
        <v>5.9118000000000004</v>
      </c>
      <c r="P1017" s="172">
        <v>7.5403000000000002</v>
      </c>
      <c r="Q1017" s="172">
        <v>7.6412000000000004</v>
      </c>
      <c r="R1017" s="172">
        <v>7.3170000000000002</v>
      </c>
    </row>
    <row r="1018" spans="1:18" x14ac:dyDescent="0.3">
      <c r="A1018" s="168" t="s">
        <v>1106</v>
      </c>
      <c r="B1018" s="168" t="s">
        <v>1135</v>
      </c>
      <c r="C1018" s="168">
        <v>130037</v>
      </c>
      <c r="D1018" s="171">
        <v>44026</v>
      </c>
      <c r="E1018" s="172">
        <v>10.6389</v>
      </c>
      <c r="F1018" s="172">
        <v>6.8628999999999998</v>
      </c>
      <c r="G1018" s="172">
        <v>7.1245000000000003</v>
      </c>
      <c r="H1018" s="172">
        <v>2.0102000000000002</v>
      </c>
      <c r="I1018" s="172">
        <v>14.7125</v>
      </c>
      <c r="J1018" s="172">
        <v>16.0472</v>
      </c>
      <c r="K1018" s="172">
        <v>6.7122000000000002</v>
      </c>
      <c r="L1018" s="172">
        <v>-47.577300000000001</v>
      </c>
      <c r="M1018" s="172">
        <v>-32.167499999999997</v>
      </c>
      <c r="N1018" s="172">
        <v>-23.597300000000001</v>
      </c>
      <c r="O1018" s="172">
        <v>-7.6821000000000002</v>
      </c>
      <c r="P1018" s="172">
        <v>-0.92100000000000004</v>
      </c>
      <c r="Q1018" s="172">
        <v>1.0281</v>
      </c>
      <c r="R1018" s="172">
        <v>-12.9861</v>
      </c>
    </row>
    <row r="1019" spans="1:18" x14ac:dyDescent="0.3">
      <c r="A1019" s="168" t="s">
        <v>1106</v>
      </c>
      <c r="B1019" s="168" t="s">
        <v>1136</v>
      </c>
      <c r="C1019" s="168">
        <v>130050</v>
      </c>
      <c r="D1019" s="171">
        <v>44026</v>
      </c>
      <c r="E1019" s="172">
        <v>11.213699999999999</v>
      </c>
      <c r="F1019" s="172">
        <v>7.4878999999999998</v>
      </c>
      <c r="G1019" s="172">
        <v>7.7370999999999999</v>
      </c>
      <c r="H1019" s="172">
        <v>2.5587</v>
      </c>
      <c r="I1019" s="172">
        <v>15.270899999999999</v>
      </c>
      <c r="J1019" s="172">
        <v>16.604500000000002</v>
      </c>
      <c r="K1019" s="172">
        <v>7.2778</v>
      </c>
      <c r="L1019" s="172">
        <v>-47.082700000000003</v>
      </c>
      <c r="M1019" s="172">
        <v>-31.631599999999999</v>
      </c>
      <c r="N1019" s="172">
        <v>-23.036000000000001</v>
      </c>
      <c r="O1019" s="172">
        <v>-6.8398000000000003</v>
      </c>
      <c r="P1019" s="172">
        <v>-3.27E-2</v>
      </c>
      <c r="Q1019" s="172">
        <v>1.9098999999999999</v>
      </c>
      <c r="R1019" s="172">
        <v>-12.2522</v>
      </c>
    </row>
    <row r="1020" spans="1:18" x14ac:dyDescent="0.3">
      <c r="A1020" s="168" t="s">
        <v>1106</v>
      </c>
      <c r="B1020" s="168" t="s">
        <v>1137</v>
      </c>
      <c r="C1020" s="168">
        <v>148083</v>
      </c>
      <c r="D1020" s="171">
        <v>44026</v>
      </c>
      <c r="E1020" s="172">
        <v>5.4100000000000002E-2</v>
      </c>
      <c r="F1020" s="172">
        <v>0</v>
      </c>
      <c r="G1020" s="172">
        <v>0</v>
      </c>
      <c r="H1020" s="172">
        <v>9.6561000000000003</v>
      </c>
      <c r="I1020" s="172">
        <v>9.6739999999999995</v>
      </c>
      <c r="J1020" s="172">
        <v>8.4962999999999997</v>
      </c>
      <c r="K1020" s="172">
        <v>8.9998000000000005</v>
      </c>
      <c r="L1020" s="172"/>
      <c r="M1020" s="172"/>
      <c r="N1020" s="172"/>
      <c r="O1020" s="172"/>
      <c r="P1020" s="172"/>
      <c r="Q1020" s="172">
        <v>9.4672000000000001</v>
      </c>
      <c r="R1020" s="172"/>
    </row>
    <row r="1021" spans="1:18" x14ac:dyDescent="0.3">
      <c r="A1021" s="168" t="s">
        <v>1106</v>
      </c>
      <c r="B1021" s="168" t="s">
        <v>1138</v>
      </c>
      <c r="C1021" s="168">
        <v>148080</v>
      </c>
      <c r="D1021" s="171">
        <v>44026</v>
      </c>
      <c r="E1021" s="172">
        <v>5.6899999999999999E-2</v>
      </c>
      <c r="F1021" s="172">
        <v>0</v>
      </c>
      <c r="G1021" s="172">
        <v>0</v>
      </c>
      <c r="H1021" s="172">
        <v>9.1800999999999995</v>
      </c>
      <c r="I1021" s="172">
        <v>9.1963000000000008</v>
      </c>
      <c r="J1021" s="172">
        <v>8.0752000000000006</v>
      </c>
      <c r="K1021" s="172">
        <v>9.2763000000000009</v>
      </c>
      <c r="L1021" s="172"/>
      <c r="M1021" s="172"/>
      <c r="N1021" s="172"/>
      <c r="O1021" s="172"/>
      <c r="P1021" s="172"/>
      <c r="Q1021" s="172">
        <v>9.4507999999999992</v>
      </c>
      <c r="R1021" s="172"/>
    </row>
    <row r="1022" spans="1:18" x14ac:dyDescent="0.3">
      <c r="A1022" s="168" t="s">
        <v>1106</v>
      </c>
      <c r="B1022" s="168" t="s">
        <v>1139</v>
      </c>
      <c r="C1022" s="168">
        <v>148286</v>
      </c>
      <c r="D1022" s="171"/>
      <c r="E1022" s="172"/>
      <c r="F1022" s="172"/>
      <c r="G1022" s="172"/>
      <c r="H1022" s="172"/>
      <c r="I1022" s="172"/>
      <c r="J1022" s="172"/>
      <c r="K1022" s="172"/>
      <c r="L1022" s="172"/>
      <c r="M1022" s="172"/>
      <c r="N1022" s="172"/>
      <c r="O1022" s="172"/>
      <c r="P1022" s="172"/>
      <c r="Q1022" s="172"/>
      <c r="R1022" s="172"/>
    </row>
    <row r="1023" spans="1:18" x14ac:dyDescent="0.3">
      <c r="A1023" s="168" t="s">
        <v>1106</v>
      </c>
      <c r="B1023" s="168" t="s">
        <v>1140</v>
      </c>
      <c r="C1023" s="168">
        <v>148285</v>
      </c>
      <c r="D1023" s="171"/>
      <c r="E1023" s="172"/>
      <c r="F1023" s="172"/>
      <c r="G1023" s="172"/>
      <c r="H1023" s="172"/>
      <c r="I1023" s="172"/>
      <c r="J1023" s="172"/>
      <c r="K1023" s="172"/>
      <c r="L1023" s="172"/>
      <c r="M1023" s="172"/>
      <c r="N1023" s="172"/>
      <c r="O1023" s="172"/>
      <c r="P1023" s="172"/>
      <c r="Q1023" s="172"/>
      <c r="R1023" s="172"/>
    </row>
    <row r="1024" spans="1:18" x14ac:dyDescent="0.3">
      <c r="A1024" s="168" t="s">
        <v>1106</v>
      </c>
      <c r="B1024" s="168" t="s">
        <v>1141</v>
      </c>
      <c r="C1024" s="168">
        <v>119824</v>
      </c>
      <c r="D1024" s="171">
        <v>44026</v>
      </c>
      <c r="E1024" s="172">
        <v>39.703800000000001</v>
      </c>
      <c r="F1024" s="172">
        <v>-33.982700000000001</v>
      </c>
      <c r="G1024" s="172">
        <v>-6.4535999999999998</v>
      </c>
      <c r="H1024" s="172">
        <v>16.216999999999999</v>
      </c>
      <c r="I1024" s="172">
        <v>23.441099999999999</v>
      </c>
      <c r="J1024" s="172">
        <v>23.6708</v>
      </c>
      <c r="K1024" s="172">
        <v>22.4604</v>
      </c>
      <c r="L1024" s="172">
        <v>15.2286</v>
      </c>
      <c r="M1024" s="172">
        <v>13.912100000000001</v>
      </c>
      <c r="N1024" s="172">
        <v>12.7316</v>
      </c>
      <c r="O1024" s="172">
        <v>9.5909999999999993</v>
      </c>
      <c r="P1024" s="172">
        <v>10.391500000000001</v>
      </c>
      <c r="Q1024" s="172">
        <v>10.4293</v>
      </c>
      <c r="R1024" s="172">
        <v>11.7464</v>
      </c>
    </row>
    <row r="1025" spans="1:18" x14ac:dyDescent="0.3">
      <c r="A1025" s="168" t="s">
        <v>1106</v>
      </c>
      <c r="B1025" s="168" t="s">
        <v>1142</v>
      </c>
      <c r="C1025" s="168">
        <v>102053</v>
      </c>
      <c r="D1025" s="171">
        <v>44026</v>
      </c>
      <c r="E1025" s="172">
        <v>37.7087</v>
      </c>
      <c r="F1025" s="172">
        <v>-34.329799999999999</v>
      </c>
      <c r="G1025" s="172">
        <v>-6.8189000000000002</v>
      </c>
      <c r="H1025" s="172">
        <v>15.853199999999999</v>
      </c>
      <c r="I1025" s="172">
        <v>23.066600000000001</v>
      </c>
      <c r="J1025" s="172">
        <v>23.250499999999999</v>
      </c>
      <c r="K1025" s="172">
        <v>22.009799999999998</v>
      </c>
      <c r="L1025" s="172">
        <v>14.7776</v>
      </c>
      <c r="M1025" s="172">
        <v>13.4651</v>
      </c>
      <c r="N1025" s="172">
        <v>12.2905</v>
      </c>
      <c r="O1025" s="172">
        <v>8.8927999999999994</v>
      </c>
      <c r="P1025" s="172">
        <v>9.5252999999999997</v>
      </c>
      <c r="Q1025" s="172">
        <v>8.2715999999999994</v>
      </c>
      <c r="R1025" s="172">
        <v>11.239000000000001</v>
      </c>
    </row>
    <row r="1026" spans="1:18" x14ac:dyDescent="0.3">
      <c r="A1026" s="168" t="s">
        <v>1106</v>
      </c>
      <c r="B1026" s="168" t="s">
        <v>1143</v>
      </c>
      <c r="C1026" s="168">
        <v>100603</v>
      </c>
      <c r="D1026" s="171">
        <v>44026</v>
      </c>
      <c r="E1026" s="172">
        <v>57.077599999999997</v>
      </c>
      <c r="F1026" s="172">
        <v>-41.391300000000001</v>
      </c>
      <c r="G1026" s="172">
        <v>-4.8574999999999999</v>
      </c>
      <c r="H1026" s="172">
        <v>21.096499999999999</v>
      </c>
      <c r="I1026" s="172">
        <v>26.0656</v>
      </c>
      <c r="J1026" s="172">
        <v>24.322500000000002</v>
      </c>
      <c r="K1026" s="172">
        <v>21.8538</v>
      </c>
      <c r="L1026" s="172">
        <v>9.1181000000000001</v>
      </c>
      <c r="M1026" s="172">
        <v>8.0976999999999997</v>
      </c>
      <c r="N1026" s="172">
        <v>7.3894000000000002</v>
      </c>
      <c r="O1026" s="172">
        <v>6.3483999999999998</v>
      </c>
      <c r="P1026" s="172">
        <v>7.4537000000000004</v>
      </c>
      <c r="Q1026" s="172">
        <v>8.0169999999999995</v>
      </c>
      <c r="R1026" s="172">
        <v>7.7811000000000003</v>
      </c>
    </row>
    <row r="1027" spans="1:18" x14ac:dyDescent="0.3">
      <c r="A1027" s="168" t="s">
        <v>1106</v>
      </c>
      <c r="B1027" s="168" t="s">
        <v>1144</v>
      </c>
      <c r="C1027" s="168">
        <v>119675</v>
      </c>
      <c r="D1027" s="171">
        <v>44026</v>
      </c>
      <c r="E1027" s="172">
        <v>60.881799999999998</v>
      </c>
      <c r="F1027" s="172">
        <v>-40.482799999999997</v>
      </c>
      <c r="G1027" s="172">
        <v>-4.0000999999999998</v>
      </c>
      <c r="H1027" s="172">
        <v>21.9575</v>
      </c>
      <c r="I1027" s="172">
        <v>26.9283</v>
      </c>
      <c r="J1027" s="172">
        <v>25.1922</v>
      </c>
      <c r="K1027" s="172">
        <v>22.742100000000001</v>
      </c>
      <c r="L1027" s="172">
        <v>10.0611</v>
      </c>
      <c r="M1027" s="172">
        <v>9.0681999999999992</v>
      </c>
      <c r="N1027" s="172">
        <v>8.3231000000000002</v>
      </c>
      <c r="O1027" s="172">
        <v>7.3446999999999996</v>
      </c>
      <c r="P1027" s="172">
        <v>8.2715999999999994</v>
      </c>
      <c r="Q1027" s="172">
        <v>8.3209</v>
      </c>
      <c r="R1027" s="172">
        <v>8.7136999999999993</v>
      </c>
    </row>
    <row r="1028" spans="1:18" x14ac:dyDescent="0.3">
      <c r="A1028" s="168" t="s">
        <v>1106</v>
      </c>
      <c r="B1028" s="168" t="s">
        <v>1145</v>
      </c>
      <c r="C1028" s="168">
        <v>119127</v>
      </c>
      <c r="D1028" s="171">
        <v>44026</v>
      </c>
      <c r="E1028" s="172">
        <v>29.420500000000001</v>
      </c>
      <c r="F1028" s="172">
        <v>-21.6981</v>
      </c>
      <c r="G1028" s="172">
        <v>5.2446999999999999</v>
      </c>
      <c r="H1028" s="172">
        <v>28.046500000000002</v>
      </c>
      <c r="I1028" s="172">
        <v>30.808499999999999</v>
      </c>
      <c r="J1028" s="172">
        <v>35.552599999999998</v>
      </c>
      <c r="K1028" s="172">
        <v>27.182700000000001</v>
      </c>
      <c r="L1028" s="172">
        <v>17.441199999999998</v>
      </c>
      <c r="M1028" s="172">
        <v>14.0829</v>
      </c>
      <c r="N1028" s="172">
        <v>12.5975</v>
      </c>
      <c r="O1028" s="172">
        <v>2.2046000000000001</v>
      </c>
      <c r="P1028" s="172">
        <v>5.4499000000000004</v>
      </c>
      <c r="Q1028" s="172">
        <v>6.8513999999999999</v>
      </c>
      <c r="R1028" s="172">
        <v>1.6523000000000001</v>
      </c>
    </row>
    <row r="1029" spans="1:18" x14ac:dyDescent="0.3">
      <c r="A1029" s="168" t="s">
        <v>1106</v>
      </c>
      <c r="B1029" s="168" t="s">
        <v>1146</v>
      </c>
      <c r="C1029" s="168">
        <v>147385</v>
      </c>
      <c r="D1029" s="171">
        <v>44026</v>
      </c>
      <c r="E1029" s="172">
        <v>0.83730000000000004</v>
      </c>
      <c r="F1029" s="172">
        <v>0</v>
      </c>
      <c r="G1029" s="172">
        <v>0</v>
      </c>
      <c r="H1029" s="172">
        <v>0</v>
      </c>
      <c r="I1029" s="172">
        <v>0</v>
      </c>
      <c r="J1029" s="172">
        <v>0</v>
      </c>
      <c r="K1029" s="172">
        <v>-99.291399999999996</v>
      </c>
      <c r="L1029" s="172">
        <v>-51.5124</v>
      </c>
      <c r="M1029" s="172">
        <v>-53.284700000000001</v>
      </c>
      <c r="N1029" s="172">
        <v>-40.227400000000003</v>
      </c>
      <c r="O1029" s="172"/>
      <c r="P1029" s="172"/>
      <c r="Q1029" s="172">
        <v>-37.970100000000002</v>
      </c>
      <c r="R1029" s="172"/>
    </row>
    <row r="1030" spans="1:18" x14ac:dyDescent="0.3">
      <c r="A1030" s="168" t="s">
        <v>1106</v>
      </c>
      <c r="B1030" s="168" t="s">
        <v>1147</v>
      </c>
      <c r="C1030" s="168">
        <v>101703</v>
      </c>
      <c r="D1030" s="171">
        <v>44026</v>
      </c>
      <c r="E1030" s="172">
        <v>27.315899999999999</v>
      </c>
      <c r="F1030" s="172">
        <v>-22.701599999999999</v>
      </c>
      <c r="G1030" s="172">
        <v>4.2445000000000004</v>
      </c>
      <c r="H1030" s="172">
        <v>27.0549</v>
      </c>
      <c r="I1030" s="172">
        <v>29.8004</v>
      </c>
      <c r="J1030" s="172">
        <v>34.484200000000001</v>
      </c>
      <c r="K1030" s="172">
        <v>26.0886</v>
      </c>
      <c r="L1030" s="172">
        <v>16.592600000000001</v>
      </c>
      <c r="M1030" s="172">
        <v>13.093999999999999</v>
      </c>
      <c r="N1030" s="172">
        <v>11.553900000000001</v>
      </c>
      <c r="O1030" s="172">
        <v>1.3001</v>
      </c>
      <c r="P1030" s="172">
        <v>4.3930999999999996</v>
      </c>
      <c r="Q1030" s="172">
        <v>5.8606999999999996</v>
      </c>
      <c r="R1030" s="172">
        <v>0.74709999999999999</v>
      </c>
    </row>
    <row r="1031" spans="1:18" x14ac:dyDescent="0.3">
      <c r="A1031" s="168" t="s">
        <v>1106</v>
      </c>
      <c r="B1031" s="168" t="s">
        <v>1148</v>
      </c>
      <c r="C1031" s="168">
        <v>147384</v>
      </c>
      <c r="D1031" s="171">
        <v>44026</v>
      </c>
      <c r="E1031" s="172">
        <v>0.7853</v>
      </c>
      <c r="F1031" s="172">
        <v>0</v>
      </c>
      <c r="G1031" s="172">
        <v>0</v>
      </c>
      <c r="H1031" s="172">
        <v>0</v>
      </c>
      <c r="I1031" s="172">
        <v>0</v>
      </c>
      <c r="J1031" s="172">
        <v>0</v>
      </c>
      <c r="K1031" s="172">
        <v>-99.307900000000004</v>
      </c>
      <c r="L1031" s="172">
        <v>-51.5227</v>
      </c>
      <c r="M1031" s="172">
        <v>-53.288699999999999</v>
      </c>
      <c r="N1031" s="172">
        <v>-40.230899999999998</v>
      </c>
      <c r="O1031" s="172"/>
      <c r="P1031" s="172"/>
      <c r="Q1031" s="172">
        <v>-37.972700000000003</v>
      </c>
      <c r="R1031" s="172"/>
    </row>
    <row r="1032" spans="1:18" x14ac:dyDescent="0.3">
      <c r="A1032" s="168" t="s">
        <v>1106</v>
      </c>
      <c r="B1032" s="168" t="s">
        <v>1149</v>
      </c>
      <c r="C1032" s="168">
        <v>148257</v>
      </c>
      <c r="D1032" s="171"/>
      <c r="E1032" s="172"/>
      <c r="F1032" s="172"/>
      <c r="G1032" s="172"/>
      <c r="H1032" s="172"/>
      <c r="I1032" s="172"/>
      <c r="J1032" s="172"/>
      <c r="K1032" s="172"/>
      <c r="L1032" s="172"/>
      <c r="M1032" s="172"/>
      <c r="N1032" s="172"/>
      <c r="O1032" s="172"/>
      <c r="P1032" s="172"/>
      <c r="Q1032" s="172"/>
      <c r="R1032" s="172"/>
    </row>
    <row r="1033" spans="1:18" x14ac:dyDescent="0.3">
      <c r="A1033" s="168" t="s">
        <v>1106</v>
      </c>
      <c r="B1033" s="168" t="s">
        <v>1150</v>
      </c>
      <c r="C1033" s="168">
        <v>148252</v>
      </c>
      <c r="D1033" s="171"/>
      <c r="E1033" s="172"/>
      <c r="F1033" s="172"/>
      <c r="G1033" s="172"/>
      <c r="H1033" s="172"/>
      <c r="I1033" s="172"/>
      <c r="J1033" s="172"/>
      <c r="K1033" s="172"/>
      <c r="L1033" s="172"/>
      <c r="M1033" s="172"/>
      <c r="N1033" s="172"/>
      <c r="O1033" s="172"/>
      <c r="P1033" s="172"/>
      <c r="Q1033" s="172"/>
      <c r="R1033" s="172"/>
    </row>
    <row r="1034" spans="1:18" x14ac:dyDescent="0.3">
      <c r="A1034" s="168" t="s">
        <v>1106</v>
      </c>
      <c r="B1034" s="168" t="s">
        <v>1151</v>
      </c>
      <c r="C1034" s="168">
        <v>148136</v>
      </c>
      <c r="D1034" s="171">
        <v>44026</v>
      </c>
      <c r="E1034" s="172">
        <v>0.1053</v>
      </c>
      <c r="F1034" s="172">
        <v>0</v>
      </c>
      <c r="G1034" s="172">
        <v>8.6739999999999995</v>
      </c>
      <c r="H1034" s="172">
        <v>9.9224999999999994</v>
      </c>
      <c r="I1034" s="172">
        <v>9.9413999999999998</v>
      </c>
      <c r="J1034" s="172">
        <v>8.7321000000000009</v>
      </c>
      <c r="K1034" s="172">
        <v>8.8591999999999995</v>
      </c>
      <c r="L1034" s="172"/>
      <c r="M1034" s="172"/>
      <c r="N1034" s="172"/>
      <c r="O1034" s="172"/>
      <c r="P1034" s="172"/>
      <c r="Q1034" s="172">
        <v>8.9812999999999992</v>
      </c>
      <c r="R1034" s="172"/>
    </row>
    <row r="1035" spans="1:18" x14ac:dyDescent="0.3">
      <c r="A1035" s="168" t="s">
        <v>1106</v>
      </c>
      <c r="B1035" s="168" t="s">
        <v>1152</v>
      </c>
      <c r="C1035" s="168">
        <v>148138</v>
      </c>
      <c r="D1035" s="171">
        <v>44026</v>
      </c>
      <c r="E1035" s="172">
        <v>0.1016</v>
      </c>
      <c r="F1035" s="172">
        <v>35.960599999999999</v>
      </c>
      <c r="G1035" s="172">
        <v>8.9901</v>
      </c>
      <c r="H1035" s="172">
        <v>10.284599999999999</v>
      </c>
      <c r="I1035" s="172">
        <v>10.3049</v>
      </c>
      <c r="J1035" s="172">
        <v>9.0526</v>
      </c>
      <c r="K1035" s="172">
        <v>8.7809000000000008</v>
      </c>
      <c r="L1035" s="172"/>
      <c r="M1035" s="172"/>
      <c r="N1035" s="172"/>
      <c r="O1035" s="172"/>
      <c r="P1035" s="172"/>
      <c r="Q1035" s="172">
        <v>9.0595999999999997</v>
      </c>
      <c r="R1035" s="172"/>
    </row>
    <row r="1036" spans="1:18" x14ac:dyDescent="0.3">
      <c r="A1036" s="168" t="s">
        <v>1106</v>
      </c>
      <c r="B1036" s="168" t="s">
        <v>1153</v>
      </c>
      <c r="C1036" s="168">
        <v>134503</v>
      </c>
      <c r="D1036" s="171">
        <v>44026</v>
      </c>
      <c r="E1036" s="172">
        <v>14.2317</v>
      </c>
      <c r="F1036" s="172">
        <v>-38.685899999999997</v>
      </c>
      <c r="G1036" s="172">
        <v>-4.1657000000000002</v>
      </c>
      <c r="H1036" s="172">
        <v>16.3553</v>
      </c>
      <c r="I1036" s="172">
        <v>-63.206499999999998</v>
      </c>
      <c r="J1036" s="172">
        <v>-19.11</v>
      </c>
      <c r="K1036" s="172">
        <v>4.8878000000000004</v>
      </c>
      <c r="L1036" s="172">
        <v>-4.9438000000000004</v>
      </c>
      <c r="M1036" s="172">
        <v>-1.6665000000000001</v>
      </c>
      <c r="N1036" s="172">
        <v>0.97119999999999995</v>
      </c>
      <c r="O1036" s="172">
        <v>4.4661999999999997</v>
      </c>
      <c r="P1036" s="172">
        <v>6.8444000000000003</v>
      </c>
      <c r="Q1036" s="172">
        <v>6.8940999999999999</v>
      </c>
      <c r="R1036" s="172">
        <v>3.8315999999999999</v>
      </c>
    </row>
    <row r="1037" spans="1:18" x14ac:dyDescent="0.3">
      <c r="A1037" s="168" t="s">
        <v>1106</v>
      </c>
      <c r="B1037" s="168" t="s">
        <v>1154</v>
      </c>
      <c r="C1037" s="168">
        <v>134499</v>
      </c>
      <c r="D1037" s="171">
        <v>44026</v>
      </c>
      <c r="E1037" s="172">
        <v>13.7006</v>
      </c>
      <c r="F1037" s="172">
        <v>-39.386400000000002</v>
      </c>
      <c r="G1037" s="172">
        <v>-4.7263999999999999</v>
      </c>
      <c r="H1037" s="172">
        <v>15.8041</v>
      </c>
      <c r="I1037" s="172">
        <v>-63.731000000000002</v>
      </c>
      <c r="J1037" s="172">
        <v>-19.628799999999998</v>
      </c>
      <c r="K1037" s="172">
        <v>4.3532999999999999</v>
      </c>
      <c r="L1037" s="172">
        <v>-5.4497</v>
      </c>
      <c r="M1037" s="172">
        <v>-2.1665000000000001</v>
      </c>
      <c r="N1037" s="172">
        <v>0.246</v>
      </c>
      <c r="O1037" s="172">
        <v>3.7641</v>
      </c>
      <c r="P1037" s="172">
        <v>6.0911</v>
      </c>
      <c r="Q1037" s="172">
        <v>6.1288</v>
      </c>
      <c r="R1037" s="172">
        <v>3.1073</v>
      </c>
    </row>
    <row r="1038" spans="1:18" x14ac:dyDescent="0.3">
      <c r="A1038" s="173" t="s">
        <v>27</v>
      </c>
      <c r="B1038" s="168"/>
      <c r="C1038" s="168"/>
      <c r="D1038" s="168"/>
      <c r="E1038" s="168"/>
      <c r="F1038" s="174">
        <v>-11.353219047619048</v>
      </c>
      <c r="G1038" s="174">
        <v>-1.1201428571428573</v>
      </c>
      <c r="H1038" s="174">
        <v>19.076952500000001</v>
      </c>
      <c r="I1038" s="174">
        <v>22.701030000000003</v>
      </c>
      <c r="J1038" s="174">
        <v>21.699269999999995</v>
      </c>
      <c r="K1038" s="174">
        <v>9.2080174999999986</v>
      </c>
      <c r="L1038" s="174">
        <v>-0.44611944444444468</v>
      </c>
      <c r="M1038" s="174">
        <v>2.1553529411764702</v>
      </c>
      <c r="N1038" s="174">
        <v>2.9643411764705889</v>
      </c>
      <c r="O1038" s="174">
        <v>5.2560781250000002</v>
      </c>
      <c r="P1038" s="174">
        <v>7.0701531250000009</v>
      </c>
      <c r="Q1038" s="174">
        <v>3.0742000000000007</v>
      </c>
      <c r="R1038" s="174">
        <v>5.4816343750000005</v>
      </c>
    </row>
    <row r="1039" spans="1:18" x14ac:dyDescent="0.3">
      <c r="A1039" s="173" t="s">
        <v>409</v>
      </c>
      <c r="B1039" s="168"/>
      <c r="C1039" s="168"/>
      <c r="D1039" s="168"/>
      <c r="E1039" s="168"/>
      <c r="F1039" s="174">
        <v>-2.3384499999999999</v>
      </c>
      <c r="G1039" s="174">
        <v>0</v>
      </c>
      <c r="H1039" s="174">
        <v>20.419750000000001</v>
      </c>
      <c r="I1039" s="174">
        <v>23.48695</v>
      </c>
      <c r="J1039" s="174">
        <v>23.76745</v>
      </c>
      <c r="K1039" s="174">
        <v>15.705449999999999</v>
      </c>
      <c r="L1039" s="174">
        <v>10.047699999999999</v>
      </c>
      <c r="M1039" s="174">
        <v>9.614650000000001</v>
      </c>
      <c r="N1039" s="174">
        <v>8.5630500000000005</v>
      </c>
      <c r="O1039" s="174">
        <v>6.2876499999999993</v>
      </c>
      <c r="P1039" s="174">
        <v>7.6039000000000003</v>
      </c>
      <c r="Q1039" s="174">
        <v>7.8415999999999997</v>
      </c>
      <c r="R1039" s="174">
        <v>7.5490500000000003</v>
      </c>
    </row>
    <row r="1040" spans="1:18" x14ac:dyDescent="0.3">
      <c r="A1040" s="117"/>
      <c r="B1040" s="117"/>
      <c r="C1040" s="117"/>
      <c r="D1040" s="117"/>
      <c r="E1040" s="117"/>
      <c r="F1040" s="117"/>
      <c r="G1040" s="117"/>
      <c r="H1040" s="117"/>
      <c r="I1040" s="117"/>
      <c r="J1040" s="117"/>
      <c r="K1040" s="117"/>
      <c r="L1040" s="117"/>
      <c r="M1040" s="117"/>
      <c r="N1040" s="117"/>
      <c r="O1040" s="117"/>
      <c r="P1040" s="117"/>
      <c r="Q1040" s="117"/>
      <c r="R1040" s="117"/>
    </row>
    <row r="1041" spans="1:18" x14ac:dyDescent="0.3">
      <c r="A1041" s="170" t="s">
        <v>1155</v>
      </c>
      <c r="B1041" s="170"/>
      <c r="C1041" s="170"/>
      <c r="D1041" s="170"/>
      <c r="E1041" s="170"/>
      <c r="F1041" s="170"/>
      <c r="G1041" s="170"/>
      <c r="H1041" s="170"/>
      <c r="I1041" s="170"/>
      <c r="J1041" s="170"/>
      <c r="K1041" s="170"/>
      <c r="L1041" s="170"/>
      <c r="M1041" s="170"/>
      <c r="N1041" s="170"/>
      <c r="O1041" s="170"/>
      <c r="P1041" s="170"/>
      <c r="Q1041" s="170"/>
      <c r="R1041" s="170"/>
    </row>
    <row r="1042" spans="1:18" x14ac:dyDescent="0.3">
      <c r="A1042" s="168" t="s">
        <v>1156</v>
      </c>
      <c r="B1042" s="168" t="s">
        <v>1157</v>
      </c>
      <c r="C1042" s="168">
        <v>100038</v>
      </c>
      <c r="D1042" s="171">
        <v>44026</v>
      </c>
      <c r="E1042" s="172">
        <v>95.642899999999997</v>
      </c>
      <c r="F1042" s="172">
        <v>-30.7333</v>
      </c>
      <c r="G1042" s="172">
        <v>8.9006000000000007</v>
      </c>
      <c r="H1042" s="172">
        <v>58.230800000000002</v>
      </c>
      <c r="I1042" s="172">
        <v>43.4801</v>
      </c>
      <c r="J1042" s="172">
        <v>35.382399999999997</v>
      </c>
      <c r="K1042" s="172">
        <v>35.224499999999999</v>
      </c>
      <c r="L1042" s="172">
        <v>20.269300000000001</v>
      </c>
      <c r="M1042" s="172">
        <v>14.793100000000001</v>
      </c>
      <c r="N1042" s="172">
        <v>11.444699999999999</v>
      </c>
      <c r="O1042" s="172">
        <v>7.9546000000000001</v>
      </c>
      <c r="P1042" s="172">
        <v>8.8282000000000007</v>
      </c>
      <c r="Q1042" s="172">
        <v>9.5533000000000001</v>
      </c>
      <c r="R1042" s="172">
        <v>12.430999999999999</v>
      </c>
    </row>
    <row r="1043" spans="1:18" x14ac:dyDescent="0.3">
      <c r="A1043" s="168" t="s">
        <v>1156</v>
      </c>
      <c r="B1043" s="168" t="s">
        <v>1158</v>
      </c>
      <c r="C1043" s="168">
        <v>119657</v>
      </c>
      <c r="D1043" s="171">
        <v>44026</v>
      </c>
      <c r="E1043" s="172">
        <v>100.9473</v>
      </c>
      <c r="F1043" s="172">
        <v>-30.238700000000001</v>
      </c>
      <c r="G1043" s="172">
        <v>9.3743999999999996</v>
      </c>
      <c r="H1043" s="172">
        <v>58.707000000000001</v>
      </c>
      <c r="I1043" s="172">
        <v>43.987099999999998</v>
      </c>
      <c r="J1043" s="172">
        <v>35.880000000000003</v>
      </c>
      <c r="K1043" s="172">
        <v>35.740200000000002</v>
      </c>
      <c r="L1043" s="172">
        <v>20.804300000000001</v>
      </c>
      <c r="M1043" s="172">
        <v>15.450200000000001</v>
      </c>
      <c r="N1043" s="172">
        <v>12.164300000000001</v>
      </c>
      <c r="O1043" s="172">
        <v>8.7278000000000002</v>
      </c>
      <c r="P1043" s="172">
        <v>9.6822999999999997</v>
      </c>
      <c r="Q1043" s="172">
        <v>9.2325999999999997</v>
      </c>
      <c r="R1043" s="172">
        <v>13.2446</v>
      </c>
    </row>
    <row r="1044" spans="1:18" x14ac:dyDescent="0.3">
      <c r="A1044" s="168" t="s">
        <v>1156</v>
      </c>
      <c r="B1044" s="168" t="s">
        <v>1159</v>
      </c>
      <c r="C1044" s="168">
        <v>118282</v>
      </c>
      <c r="D1044" s="171">
        <v>44026</v>
      </c>
      <c r="E1044" s="172">
        <v>47.377899999999997</v>
      </c>
      <c r="F1044" s="172">
        <v>-44.167499999999997</v>
      </c>
      <c r="G1044" s="172">
        <v>-3.6194999999999999</v>
      </c>
      <c r="H1044" s="172">
        <v>25.558900000000001</v>
      </c>
      <c r="I1044" s="172">
        <v>29.264399999999998</v>
      </c>
      <c r="J1044" s="172">
        <v>23.981400000000001</v>
      </c>
      <c r="K1044" s="172">
        <v>27.450900000000001</v>
      </c>
      <c r="L1044" s="172">
        <v>17.848800000000001</v>
      </c>
      <c r="M1044" s="172">
        <v>13.7888</v>
      </c>
      <c r="N1044" s="172">
        <v>11.4778</v>
      </c>
      <c r="O1044" s="172">
        <v>8.8299000000000003</v>
      </c>
      <c r="P1044" s="172">
        <v>9.5248000000000008</v>
      </c>
      <c r="Q1044" s="172">
        <v>9.3550000000000004</v>
      </c>
      <c r="R1044" s="172">
        <v>12.388999999999999</v>
      </c>
    </row>
    <row r="1045" spans="1:18" x14ac:dyDescent="0.3">
      <c r="A1045" s="168" t="s">
        <v>1156</v>
      </c>
      <c r="B1045" s="168" t="s">
        <v>1160</v>
      </c>
      <c r="C1045" s="168">
        <v>101588</v>
      </c>
      <c r="D1045" s="171">
        <v>44026</v>
      </c>
      <c r="E1045" s="172">
        <v>44.688400000000001</v>
      </c>
      <c r="F1045" s="172">
        <v>-45.192900000000002</v>
      </c>
      <c r="G1045" s="172">
        <v>-4.7144000000000004</v>
      </c>
      <c r="H1045" s="172">
        <v>24.453800000000001</v>
      </c>
      <c r="I1045" s="172">
        <v>28.140599999999999</v>
      </c>
      <c r="J1045" s="172">
        <v>22.8432</v>
      </c>
      <c r="K1045" s="172">
        <v>26.303599999999999</v>
      </c>
      <c r="L1045" s="172">
        <v>16.7179</v>
      </c>
      <c r="M1045" s="172">
        <v>12.626300000000001</v>
      </c>
      <c r="N1045" s="172">
        <v>10.284700000000001</v>
      </c>
      <c r="O1045" s="172">
        <v>7.7817999999999996</v>
      </c>
      <c r="P1045" s="172">
        <v>8.5626999999999995</v>
      </c>
      <c r="Q1045" s="172">
        <v>8.7591999999999999</v>
      </c>
      <c r="R1045" s="172">
        <v>11.2554</v>
      </c>
    </row>
    <row r="1046" spans="1:18" x14ac:dyDescent="0.3">
      <c r="A1046" s="168" t="s">
        <v>1156</v>
      </c>
      <c r="B1046" s="168" t="s">
        <v>1161</v>
      </c>
      <c r="C1046" s="168">
        <v>100124</v>
      </c>
      <c r="D1046" s="171">
        <v>44026</v>
      </c>
      <c r="E1046" s="172">
        <v>45.713000000000001</v>
      </c>
      <c r="F1046" s="172">
        <v>-7.9828999999999999</v>
      </c>
      <c r="G1046" s="172">
        <v>2.1762999999999999</v>
      </c>
      <c r="H1046" s="172">
        <v>27.358899999999998</v>
      </c>
      <c r="I1046" s="172">
        <v>28.528700000000001</v>
      </c>
      <c r="J1046" s="172">
        <v>21.7638</v>
      </c>
      <c r="K1046" s="172">
        <v>20.471299999999999</v>
      </c>
      <c r="L1046" s="172">
        <v>13.984400000000001</v>
      </c>
      <c r="M1046" s="172">
        <v>11.043900000000001</v>
      </c>
      <c r="N1046" s="172">
        <v>9.3461999999999996</v>
      </c>
      <c r="O1046" s="172">
        <v>5.8262</v>
      </c>
      <c r="P1046" s="172">
        <v>7.4996999999999998</v>
      </c>
      <c r="Q1046" s="172">
        <v>7.9562999999999997</v>
      </c>
      <c r="R1046" s="172">
        <v>9.5466999999999995</v>
      </c>
    </row>
    <row r="1047" spans="1:18" x14ac:dyDescent="0.3">
      <c r="A1047" s="168" t="s">
        <v>1156</v>
      </c>
      <c r="B1047" s="168" t="s">
        <v>1162</v>
      </c>
      <c r="C1047" s="168">
        <v>119069</v>
      </c>
      <c r="D1047" s="171">
        <v>44026</v>
      </c>
      <c r="E1047" s="172">
        <v>48.251199999999997</v>
      </c>
      <c r="F1047" s="172">
        <v>-7.4874000000000001</v>
      </c>
      <c r="G1047" s="172">
        <v>2.7050999999999998</v>
      </c>
      <c r="H1047" s="172">
        <v>27.8888</v>
      </c>
      <c r="I1047" s="172">
        <v>29.060300000000002</v>
      </c>
      <c r="J1047" s="172">
        <v>22.288799999999998</v>
      </c>
      <c r="K1047" s="172">
        <v>20.9771</v>
      </c>
      <c r="L1047" s="172">
        <v>14.508100000000001</v>
      </c>
      <c r="M1047" s="172">
        <v>11.5823</v>
      </c>
      <c r="N1047" s="172">
        <v>9.8941999999999997</v>
      </c>
      <c r="O1047" s="172">
        <v>6.3556999999999997</v>
      </c>
      <c r="P1047" s="172">
        <v>8.2157</v>
      </c>
      <c r="Q1047" s="172">
        <v>8.2911000000000001</v>
      </c>
      <c r="R1047" s="172">
        <v>10.0809</v>
      </c>
    </row>
    <row r="1048" spans="1:18" x14ac:dyDescent="0.3">
      <c r="A1048" s="168" t="s">
        <v>1156</v>
      </c>
      <c r="B1048" s="168" t="s">
        <v>1163</v>
      </c>
      <c r="C1048" s="168">
        <v>101685</v>
      </c>
      <c r="D1048" s="171">
        <v>44026</v>
      </c>
      <c r="E1048" s="172">
        <v>34.187600000000003</v>
      </c>
      <c r="F1048" s="172">
        <v>-55.22</v>
      </c>
      <c r="G1048" s="172">
        <v>-15.2151</v>
      </c>
      <c r="H1048" s="172">
        <v>9.7796000000000003</v>
      </c>
      <c r="I1048" s="172">
        <v>21.280999999999999</v>
      </c>
      <c r="J1048" s="172">
        <v>17.1907</v>
      </c>
      <c r="K1048" s="172">
        <v>21.72</v>
      </c>
      <c r="L1048" s="172">
        <v>14.966100000000001</v>
      </c>
      <c r="M1048" s="172">
        <v>10.9625</v>
      </c>
      <c r="N1048" s="172">
        <v>8.7933000000000003</v>
      </c>
      <c r="O1048" s="172">
        <v>6.9542999999999999</v>
      </c>
      <c r="P1048" s="172">
        <v>7.577</v>
      </c>
      <c r="Q1048" s="172">
        <v>7.2319000000000004</v>
      </c>
      <c r="R1048" s="172">
        <v>11.322100000000001</v>
      </c>
    </row>
    <row r="1049" spans="1:18" x14ac:dyDescent="0.3">
      <c r="A1049" s="168" t="s">
        <v>1156</v>
      </c>
      <c r="B1049" s="168" t="s">
        <v>1164</v>
      </c>
      <c r="C1049" s="168">
        <v>120059</v>
      </c>
      <c r="D1049" s="171">
        <v>44026</v>
      </c>
      <c r="E1049" s="172">
        <v>36.265799999999999</v>
      </c>
      <c r="F1049" s="172">
        <v>-54.368299999999998</v>
      </c>
      <c r="G1049" s="172">
        <v>-14.3697</v>
      </c>
      <c r="H1049" s="172">
        <v>10.6181</v>
      </c>
      <c r="I1049" s="172">
        <v>22.126999999999999</v>
      </c>
      <c r="J1049" s="172">
        <v>18.038499999999999</v>
      </c>
      <c r="K1049" s="172">
        <v>22.600999999999999</v>
      </c>
      <c r="L1049" s="172">
        <v>15.8696</v>
      </c>
      <c r="M1049" s="172">
        <v>11.869</v>
      </c>
      <c r="N1049" s="172">
        <v>9.7042000000000002</v>
      </c>
      <c r="O1049" s="172">
        <v>7.7908999999999997</v>
      </c>
      <c r="P1049" s="172">
        <v>8.4057999999999993</v>
      </c>
      <c r="Q1049" s="172">
        <v>8.2077000000000009</v>
      </c>
      <c r="R1049" s="172">
        <v>12.2102</v>
      </c>
    </row>
    <row r="1050" spans="1:18" x14ac:dyDescent="0.3">
      <c r="A1050" s="168" t="s">
        <v>1156</v>
      </c>
      <c r="B1050" s="168" t="s">
        <v>1165</v>
      </c>
      <c r="C1050" s="168">
        <v>109740</v>
      </c>
      <c r="D1050" s="171">
        <v>44026</v>
      </c>
      <c r="E1050" s="172">
        <v>30.152699999999999</v>
      </c>
      <c r="F1050" s="172">
        <v>-29.995899999999999</v>
      </c>
      <c r="G1050" s="172">
        <v>-0.39340000000000003</v>
      </c>
      <c r="H1050" s="172">
        <v>33.064900000000002</v>
      </c>
      <c r="I1050" s="172">
        <v>37.272799999999997</v>
      </c>
      <c r="J1050" s="172">
        <v>30.377300000000002</v>
      </c>
      <c r="K1050" s="172">
        <v>28.564</v>
      </c>
      <c r="L1050" s="172">
        <v>16.9998</v>
      </c>
      <c r="M1050" s="172">
        <v>14.305199999999999</v>
      </c>
      <c r="N1050" s="172">
        <v>12.934799999999999</v>
      </c>
      <c r="O1050" s="172">
        <v>8.3392999999999997</v>
      </c>
      <c r="P1050" s="172">
        <v>8.9758999999999993</v>
      </c>
      <c r="Q1050" s="172">
        <v>9.7079000000000004</v>
      </c>
      <c r="R1050" s="172">
        <v>11.6371</v>
      </c>
    </row>
    <row r="1051" spans="1:18" x14ac:dyDescent="0.3">
      <c r="A1051" s="168" t="s">
        <v>1156</v>
      </c>
      <c r="B1051" s="168" t="s">
        <v>1166</v>
      </c>
      <c r="C1051" s="168">
        <v>120619</v>
      </c>
      <c r="D1051" s="171">
        <v>44026</v>
      </c>
      <c r="E1051" s="172">
        <v>31.140599999999999</v>
      </c>
      <c r="F1051" s="172">
        <v>-29.513100000000001</v>
      </c>
      <c r="G1051" s="172">
        <v>0.17580000000000001</v>
      </c>
      <c r="H1051" s="172">
        <v>33.637300000000003</v>
      </c>
      <c r="I1051" s="172">
        <v>37.847999999999999</v>
      </c>
      <c r="J1051" s="172">
        <v>30.9054</v>
      </c>
      <c r="K1051" s="172">
        <v>29.085100000000001</v>
      </c>
      <c r="L1051" s="172">
        <v>17.54</v>
      </c>
      <c r="M1051" s="172">
        <v>14.8644</v>
      </c>
      <c r="N1051" s="172">
        <v>13.510899999999999</v>
      </c>
      <c r="O1051" s="172">
        <v>8.9478000000000009</v>
      </c>
      <c r="P1051" s="172">
        <v>9.5416000000000007</v>
      </c>
      <c r="Q1051" s="172">
        <v>9.3827999999999996</v>
      </c>
      <c r="R1051" s="172">
        <v>12.2475</v>
      </c>
    </row>
    <row r="1052" spans="1:18" x14ac:dyDescent="0.3">
      <c r="A1052" s="168" t="s">
        <v>1156</v>
      </c>
      <c r="B1052" s="168" t="s">
        <v>1167</v>
      </c>
      <c r="C1052" s="168">
        <v>118394</v>
      </c>
      <c r="D1052" s="171">
        <v>44026</v>
      </c>
      <c r="E1052" s="172">
        <v>55.841299999999997</v>
      </c>
      <c r="F1052" s="172">
        <v>-55.670299999999997</v>
      </c>
      <c r="G1052" s="172">
        <v>-12.7933</v>
      </c>
      <c r="H1052" s="172">
        <v>16.552099999999999</v>
      </c>
      <c r="I1052" s="172">
        <v>26.267499999999998</v>
      </c>
      <c r="J1052" s="172">
        <v>20.318100000000001</v>
      </c>
      <c r="K1052" s="172">
        <v>28.3095</v>
      </c>
      <c r="L1052" s="172">
        <v>21.389299999999999</v>
      </c>
      <c r="M1052" s="172">
        <v>14.6914</v>
      </c>
      <c r="N1052" s="172">
        <v>12.080299999999999</v>
      </c>
      <c r="O1052" s="172">
        <v>9.0434000000000001</v>
      </c>
      <c r="P1052" s="172">
        <v>9.9865999999999993</v>
      </c>
      <c r="Q1052" s="172">
        <v>9.8013999999999992</v>
      </c>
      <c r="R1052" s="172">
        <v>13.6654</v>
      </c>
    </row>
    <row r="1053" spans="1:18" x14ac:dyDescent="0.3">
      <c r="A1053" s="168" t="s">
        <v>1156</v>
      </c>
      <c r="B1053" s="168" t="s">
        <v>1168</v>
      </c>
      <c r="C1053" s="168">
        <v>108765</v>
      </c>
      <c r="D1053" s="171">
        <v>44026</v>
      </c>
      <c r="E1053" s="172">
        <v>52.732799999999997</v>
      </c>
      <c r="F1053" s="172">
        <v>-56.255699999999997</v>
      </c>
      <c r="G1053" s="172">
        <v>-13.425599999999999</v>
      </c>
      <c r="H1053" s="172">
        <v>15.928800000000001</v>
      </c>
      <c r="I1053" s="172">
        <v>25.6374</v>
      </c>
      <c r="J1053" s="172">
        <v>19.682099999999998</v>
      </c>
      <c r="K1053" s="172">
        <v>27.6416</v>
      </c>
      <c r="L1053" s="172">
        <v>20.702000000000002</v>
      </c>
      <c r="M1053" s="172">
        <v>14.0076</v>
      </c>
      <c r="N1053" s="172">
        <v>11.393800000000001</v>
      </c>
      <c r="O1053" s="172">
        <v>8.3215000000000003</v>
      </c>
      <c r="P1053" s="172">
        <v>9.1789000000000005</v>
      </c>
      <c r="Q1053" s="172">
        <v>8.6623999999999999</v>
      </c>
      <c r="R1053" s="172">
        <v>12.965199999999999</v>
      </c>
    </row>
    <row r="1054" spans="1:18" x14ac:dyDescent="0.3">
      <c r="A1054" s="168" t="s">
        <v>1156</v>
      </c>
      <c r="B1054" s="168" t="s">
        <v>1169</v>
      </c>
      <c r="C1054" s="168">
        <v>100223</v>
      </c>
      <c r="D1054" s="171">
        <v>44026</v>
      </c>
      <c r="E1054" s="172">
        <v>49.589199999999998</v>
      </c>
      <c r="F1054" s="172">
        <v>-74.189700000000002</v>
      </c>
      <c r="G1054" s="172">
        <v>-24.426400000000001</v>
      </c>
      <c r="H1054" s="172">
        <v>6.3693</v>
      </c>
      <c r="I1054" s="172">
        <v>68.0488</v>
      </c>
      <c r="J1054" s="172">
        <v>33.942</v>
      </c>
      <c r="K1054" s="172">
        <v>26.450900000000001</v>
      </c>
      <c r="L1054" s="172">
        <v>17.898599999999998</v>
      </c>
      <c r="M1054" s="172">
        <v>6.7774000000000001</v>
      </c>
      <c r="N1054" s="172">
        <v>5.7563000000000004</v>
      </c>
      <c r="O1054" s="172">
        <v>2.0611999999999999</v>
      </c>
      <c r="P1054" s="172">
        <v>3.8910999999999998</v>
      </c>
      <c r="Q1054" s="172">
        <v>6.4894999999999996</v>
      </c>
      <c r="R1054" s="172">
        <v>2.3271999999999999</v>
      </c>
    </row>
    <row r="1055" spans="1:18" x14ac:dyDescent="0.3">
      <c r="A1055" s="168" t="s">
        <v>1156</v>
      </c>
      <c r="B1055" s="168" t="s">
        <v>1170</v>
      </c>
      <c r="C1055" s="168">
        <v>120430</v>
      </c>
      <c r="D1055" s="171">
        <v>44026</v>
      </c>
      <c r="E1055" s="172">
        <v>53.459899999999998</v>
      </c>
      <c r="F1055" s="172">
        <v>-73.180800000000005</v>
      </c>
      <c r="G1055" s="172">
        <v>-23.426500000000001</v>
      </c>
      <c r="H1055" s="172">
        <v>7.3646000000000003</v>
      </c>
      <c r="I1055" s="172">
        <v>69.073099999999997</v>
      </c>
      <c r="J1055" s="172">
        <v>34.973300000000002</v>
      </c>
      <c r="K1055" s="172">
        <v>27.518899999999999</v>
      </c>
      <c r="L1055" s="172">
        <v>18.989799999999999</v>
      </c>
      <c r="M1055" s="172">
        <v>7.8307000000000002</v>
      </c>
      <c r="N1055" s="172">
        <v>6.8174000000000001</v>
      </c>
      <c r="O1055" s="172">
        <v>3.0865999999999998</v>
      </c>
      <c r="P1055" s="172">
        <v>4.9759000000000002</v>
      </c>
      <c r="Q1055" s="172">
        <v>6.1097000000000001</v>
      </c>
      <c r="R1055" s="172">
        <v>3.3563000000000001</v>
      </c>
    </row>
    <row r="1056" spans="1:18" x14ac:dyDescent="0.3">
      <c r="A1056" s="168" t="s">
        <v>1156</v>
      </c>
      <c r="B1056" s="168" t="s">
        <v>1171</v>
      </c>
      <c r="C1056" s="168">
        <v>119735</v>
      </c>
      <c r="D1056" s="171">
        <v>44026</v>
      </c>
      <c r="E1056" s="172">
        <v>63.214700000000001</v>
      </c>
      <c r="F1056" s="172">
        <v>-49.761499999999998</v>
      </c>
      <c r="G1056" s="172">
        <v>-10.093299999999999</v>
      </c>
      <c r="H1056" s="172">
        <v>24.730399999999999</v>
      </c>
      <c r="I1056" s="172">
        <v>25.748000000000001</v>
      </c>
      <c r="J1056" s="172">
        <v>22.0395</v>
      </c>
      <c r="K1056" s="172">
        <v>27.653600000000001</v>
      </c>
      <c r="L1056" s="172">
        <v>20.179400000000001</v>
      </c>
      <c r="M1056" s="172">
        <v>14.9503</v>
      </c>
      <c r="N1056" s="172">
        <v>12.206899999999999</v>
      </c>
      <c r="O1056" s="172">
        <v>8.4697999999999993</v>
      </c>
      <c r="P1056" s="172">
        <v>9.3864000000000001</v>
      </c>
      <c r="Q1056" s="172">
        <v>8.8698999999999995</v>
      </c>
      <c r="R1056" s="172">
        <v>12.8155</v>
      </c>
    </row>
    <row r="1057" spans="1:18" x14ac:dyDescent="0.3">
      <c r="A1057" s="168" t="s">
        <v>1156</v>
      </c>
      <c r="B1057" s="168" t="s">
        <v>1172</v>
      </c>
      <c r="C1057" s="168">
        <v>100299</v>
      </c>
      <c r="D1057" s="171">
        <v>44026</v>
      </c>
      <c r="E1057" s="172">
        <v>59.3523</v>
      </c>
      <c r="F1057" s="172">
        <v>-50.848700000000001</v>
      </c>
      <c r="G1057" s="172">
        <v>-11.163399999999999</v>
      </c>
      <c r="H1057" s="172">
        <v>23.642600000000002</v>
      </c>
      <c r="I1057" s="172">
        <v>24.640699999999999</v>
      </c>
      <c r="J1057" s="172">
        <v>20.908799999999999</v>
      </c>
      <c r="K1057" s="172">
        <v>26.4697</v>
      </c>
      <c r="L1057" s="172">
        <v>18.987400000000001</v>
      </c>
      <c r="M1057" s="172">
        <v>13.766400000000001</v>
      </c>
      <c r="N1057" s="172">
        <v>11.0207</v>
      </c>
      <c r="O1057" s="172">
        <v>7.4165000000000001</v>
      </c>
      <c r="P1057" s="172">
        <v>8.3890999999999991</v>
      </c>
      <c r="Q1057" s="172">
        <v>9.0074000000000005</v>
      </c>
      <c r="R1057" s="172">
        <v>11.6762</v>
      </c>
    </row>
    <row r="1058" spans="1:18" x14ac:dyDescent="0.3">
      <c r="A1058" s="168" t="s">
        <v>1156</v>
      </c>
      <c r="B1058" s="168" t="s">
        <v>1173</v>
      </c>
      <c r="C1058" s="168">
        <v>100315</v>
      </c>
      <c r="D1058" s="171">
        <v>44026</v>
      </c>
      <c r="E1058" s="172">
        <v>56.525300000000001</v>
      </c>
      <c r="F1058" s="172">
        <v>-43.5991</v>
      </c>
      <c r="G1058" s="172">
        <v>-3.5501</v>
      </c>
      <c r="H1058" s="172">
        <v>25.370799999999999</v>
      </c>
      <c r="I1058" s="172">
        <v>25.029399999999999</v>
      </c>
      <c r="J1058" s="172">
        <v>19.518599999999999</v>
      </c>
      <c r="K1058" s="172">
        <v>26.686299999999999</v>
      </c>
      <c r="L1058" s="172">
        <v>15.5062</v>
      </c>
      <c r="M1058" s="172">
        <v>11.9338</v>
      </c>
      <c r="N1058" s="172">
        <v>10.108700000000001</v>
      </c>
      <c r="O1058" s="172">
        <v>7.3158000000000003</v>
      </c>
      <c r="P1058" s="172">
        <v>7.8068999999999997</v>
      </c>
      <c r="Q1058" s="172">
        <v>8.4306999999999999</v>
      </c>
      <c r="R1058" s="172">
        <v>11.013</v>
      </c>
    </row>
    <row r="1059" spans="1:18" x14ac:dyDescent="0.3">
      <c r="A1059" s="168" t="s">
        <v>1156</v>
      </c>
      <c r="B1059" s="168" t="s">
        <v>1174</v>
      </c>
      <c r="C1059" s="168">
        <v>120279</v>
      </c>
      <c r="D1059" s="171">
        <v>44026</v>
      </c>
      <c r="E1059" s="172">
        <v>58.9114</v>
      </c>
      <c r="F1059" s="172">
        <v>-42.7624</v>
      </c>
      <c r="G1059" s="172">
        <v>-2.6634000000000002</v>
      </c>
      <c r="H1059" s="172">
        <v>26.268899999999999</v>
      </c>
      <c r="I1059" s="172">
        <v>25.936900000000001</v>
      </c>
      <c r="J1059" s="172">
        <v>20.433800000000002</v>
      </c>
      <c r="K1059" s="172">
        <v>27.648299999999999</v>
      </c>
      <c r="L1059" s="172">
        <v>16.477599999999999</v>
      </c>
      <c r="M1059" s="172">
        <v>12.581799999999999</v>
      </c>
      <c r="N1059" s="172">
        <v>10.8507</v>
      </c>
      <c r="O1059" s="172">
        <v>7.9648000000000003</v>
      </c>
      <c r="P1059" s="172">
        <v>8.4171999999999993</v>
      </c>
      <c r="Q1059" s="172">
        <v>8.3223000000000003</v>
      </c>
      <c r="R1059" s="172">
        <v>11.74</v>
      </c>
    </row>
    <row r="1060" spans="1:18" x14ac:dyDescent="0.3">
      <c r="A1060" s="168" t="s">
        <v>1156</v>
      </c>
      <c r="B1060" s="168" t="s">
        <v>1175</v>
      </c>
      <c r="C1060" s="168">
        <v>100387</v>
      </c>
      <c r="D1060" s="171">
        <v>44026</v>
      </c>
      <c r="E1060" s="172">
        <v>70.048000000000002</v>
      </c>
      <c r="F1060" s="172">
        <v>-70.936000000000007</v>
      </c>
      <c r="G1060" s="172">
        <v>-18.9666</v>
      </c>
      <c r="H1060" s="172">
        <v>11.481299999999999</v>
      </c>
      <c r="I1060" s="172">
        <v>20.069400000000002</v>
      </c>
      <c r="J1060" s="172">
        <v>20.363</v>
      </c>
      <c r="K1060" s="172">
        <v>23.956600000000002</v>
      </c>
      <c r="L1060" s="172">
        <v>18.380299999999998</v>
      </c>
      <c r="M1060" s="172">
        <v>12.908799999999999</v>
      </c>
      <c r="N1060" s="172">
        <v>11.0265</v>
      </c>
      <c r="O1060" s="172">
        <v>8.35</v>
      </c>
      <c r="P1060" s="172">
        <v>9.1434999999999995</v>
      </c>
      <c r="Q1060" s="172">
        <v>9.0312999999999999</v>
      </c>
      <c r="R1060" s="172">
        <v>12.952199999999999</v>
      </c>
    </row>
    <row r="1061" spans="1:18" x14ac:dyDescent="0.3">
      <c r="A1061" s="168" t="s">
        <v>1156</v>
      </c>
      <c r="B1061" s="168" t="s">
        <v>1176</v>
      </c>
      <c r="C1061" s="168">
        <v>118687</v>
      </c>
      <c r="D1061" s="171">
        <v>44026</v>
      </c>
      <c r="E1061" s="172">
        <v>74.566400000000002</v>
      </c>
      <c r="F1061" s="172">
        <v>-70.205399999999997</v>
      </c>
      <c r="G1061" s="172">
        <v>-18.234000000000002</v>
      </c>
      <c r="H1061" s="172">
        <v>12.217000000000001</v>
      </c>
      <c r="I1061" s="172">
        <v>20.807500000000001</v>
      </c>
      <c r="J1061" s="172">
        <v>21.107600000000001</v>
      </c>
      <c r="K1061" s="172">
        <v>24.7334</v>
      </c>
      <c r="L1061" s="172">
        <v>19.1876</v>
      </c>
      <c r="M1061" s="172">
        <v>13.724399999999999</v>
      </c>
      <c r="N1061" s="172">
        <v>11.8537</v>
      </c>
      <c r="O1061" s="172">
        <v>9.1876999999999995</v>
      </c>
      <c r="P1061" s="172">
        <v>10.0306</v>
      </c>
      <c r="Q1061" s="172">
        <v>9.4015000000000004</v>
      </c>
      <c r="R1061" s="172">
        <v>13.7966</v>
      </c>
    </row>
    <row r="1062" spans="1:18" x14ac:dyDescent="0.3">
      <c r="A1062" s="168" t="s">
        <v>1156</v>
      </c>
      <c r="B1062" s="168" t="s">
        <v>1177</v>
      </c>
      <c r="C1062" s="168">
        <v>119714</v>
      </c>
      <c r="D1062" s="171">
        <v>44026</v>
      </c>
      <c r="E1062" s="172">
        <v>55.240900000000003</v>
      </c>
      <c r="F1062" s="172">
        <v>-44.8093</v>
      </c>
      <c r="G1062" s="172">
        <v>-7.8231000000000002</v>
      </c>
      <c r="H1062" s="172">
        <v>19.631599999999999</v>
      </c>
      <c r="I1062" s="172">
        <v>26.9557</v>
      </c>
      <c r="J1062" s="172">
        <v>24.575500000000002</v>
      </c>
      <c r="K1062" s="172">
        <v>24.247499999999999</v>
      </c>
      <c r="L1062" s="172">
        <v>16.210799999999999</v>
      </c>
      <c r="M1062" s="172">
        <v>15.3833</v>
      </c>
      <c r="N1062" s="172">
        <v>13.374700000000001</v>
      </c>
      <c r="O1062" s="172">
        <v>9.1401000000000003</v>
      </c>
      <c r="P1062" s="172">
        <v>10.1694</v>
      </c>
      <c r="Q1062" s="172">
        <v>9.2311999999999994</v>
      </c>
      <c r="R1062" s="172">
        <v>12.3392</v>
      </c>
    </row>
    <row r="1063" spans="1:18" x14ac:dyDescent="0.3">
      <c r="A1063" s="168" t="s">
        <v>1156</v>
      </c>
      <c r="B1063" s="168" t="s">
        <v>1178</v>
      </c>
      <c r="C1063" s="168">
        <v>100639</v>
      </c>
      <c r="D1063" s="171">
        <v>44026</v>
      </c>
      <c r="E1063" s="172">
        <v>52.909799999999997</v>
      </c>
      <c r="F1063" s="172">
        <v>-45.404800000000002</v>
      </c>
      <c r="G1063" s="172">
        <v>-8.4257000000000009</v>
      </c>
      <c r="H1063" s="172">
        <v>19.020399999999999</v>
      </c>
      <c r="I1063" s="172">
        <v>26.344899999999999</v>
      </c>
      <c r="J1063" s="172">
        <v>23.951899999999998</v>
      </c>
      <c r="K1063" s="172">
        <v>23.603999999999999</v>
      </c>
      <c r="L1063" s="172">
        <v>15.5634</v>
      </c>
      <c r="M1063" s="172">
        <v>14.7159</v>
      </c>
      <c r="N1063" s="172">
        <v>12.696</v>
      </c>
      <c r="O1063" s="172">
        <v>8.3185000000000002</v>
      </c>
      <c r="P1063" s="172">
        <v>9.4144000000000005</v>
      </c>
      <c r="Q1063" s="172">
        <v>7.97</v>
      </c>
      <c r="R1063" s="172">
        <v>11.598699999999999</v>
      </c>
    </row>
    <row r="1064" spans="1:18" x14ac:dyDescent="0.3">
      <c r="A1064" s="168" t="s">
        <v>1156</v>
      </c>
      <c r="B1064" s="168" t="s">
        <v>1179</v>
      </c>
      <c r="C1064" s="168">
        <v>119876</v>
      </c>
      <c r="D1064" s="171">
        <v>44026</v>
      </c>
      <c r="E1064" s="172">
        <v>68.012</v>
      </c>
      <c r="F1064" s="172">
        <v>-16.7364</v>
      </c>
      <c r="G1064" s="172">
        <v>19.617100000000001</v>
      </c>
      <c r="H1064" s="172">
        <v>52.0032</v>
      </c>
      <c r="I1064" s="172">
        <v>41.379800000000003</v>
      </c>
      <c r="J1064" s="172">
        <v>37.266800000000003</v>
      </c>
      <c r="K1064" s="172">
        <v>29.1951</v>
      </c>
      <c r="L1064" s="172">
        <v>19.3096</v>
      </c>
      <c r="M1064" s="172">
        <v>15.6082</v>
      </c>
      <c r="N1064" s="172">
        <v>12.792999999999999</v>
      </c>
      <c r="O1064" s="172">
        <v>8.1304999999999996</v>
      </c>
      <c r="P1064" s="172">
        <v>9.1547000000000001</v>
      </c>
      <c r="Q1064" s="172">
        <v>9.2713999999999999</v>
      </c>
      <c r="R1064" s="172">
        <v>11.605399999999999</v>
      </c>
    </row>
    <row r="1065" spans="1:18" x14ac:dyDescent="0.3">
      <c r="A1065" s="168" t="s">
        <v>1156</v>
      </c>
      <c r="B1065" s="168" t="s">
        <v>1180</v>
      </c>
      <c r="C1065" s="168">
        <v>100418</v>
      </c>
      <c r="D1065" s="171">
        <v>44026</v>
      </c>
      <c r="E1065" s="172">
        <v>63.827100000000002</v>
      </c>
      <c r="F1065" s="172">
        <v>-17.661799999999999</v>
      </c>
      <c r="G1065" s="172">
        <v>18.752500000000001</v>
      </c>
      <c r="H1065" s="172">
        <v>51.1387</v>
      </c>
      <c r="I1065" s="172">
        <v>40.489899999999999</v>
      </c>
      <c r="J1065" s="172">
        <v>36.434600000000003</v>
      </c>
      <c r="K1065" s="172">
        <v>28.430299999999999</v>
      </c>
      <c r="L1065" s="172">
        <v>18.429300000000001</v>
      </c>
      <c r="M1065" s="172">
        <v>14.6677</v>
      </c>
      <c r="N1065" s="172">
        <v>11.821899999999999</v>
      </c>
      <c r="O1065" s="172">
        <v>6.9756999999999998</v>
      </c>
      <c r="P1065" s="172">
        <v>8.0907</v>
      </c>
      <c r="Q1065" s="172">
        <v>8.3072999999999997</v>
      </c>
      <c r="R1065" s="172">
        <v>10.604900000000001</v>
      </c>
    </row>
    <row r="1066" spans="1:18" x14ac:dyDescent="0.3">
      <c r="A1066" s="168" t="s">
        <v>1156</v>
      </c>
      <c r="B1066" s="168" t="s">
        <v>1181</v>
      </c>
      <c r="C1066" s="168">
        <v>148086</v>
      </c>
      <c r="D1066" s="171">
        <v>44026</v>
      </c>
      <c r="E1066" s="172">
        <v>2.1120000000000001</v>
      </c>
      <c r="F1066" s="172">
        <v>8.6431000000000004</v>
      </c>
      <c r="G1066" s="172">
        <v>8.6493000000000002</v>
      </c>
      <c r="H1066" s="172">
        <v>8.6554000000000002</v>
      </c>
      <c r="I1066" s="172">
        <v>8.6698000000000004</v>
      </c>
      <c r="J1066" s="172">
        <v>8.7071000000000005</v>
      </c>
      <c r="K1066" s="172">
        <v>8.7942</v>
      </c>
      <c r="L1066" s="172"/>
      <c r="M1066" s="172"/>
      <c r="N1066" s="172"/>
      <c r="O1066" s="172"/>
      <c r="P1066" s="172"/>
      <c r="Q1066" s="172">
        <v>8.8545999999999996</v>
      </c>
      <c r="R1066" s="172"/>
    </row>
    <row r="1067" spans="1:18" x14ac:dyDescent="0.3">
      <c r="A1067" s="168" t="s">
        <v>1156</v>
      </c>
      <c r="B1067" s="168" t="s">
        <v>1182</v>
      </c>
      <c r="C1067" s="168">
        <v>148085</v>
      </c>
      <c r="D1067" s="171">
        <v>44026</v>
      </c>
      <c r="E1067" s="172">
        <v>1.9805999999999999</v>
      </c>
      <c r="F1067" s="172">
        <v>9.2166999999999994</v>
      </c>
      <c r="G1067" s="172">
        <v>8.7621000000000002</v>
      </c>
      <c r="H1067" s="172">
        <v>8.7022999999999993</v>
      </c>
      <c r="I1067" s="172">
        <v>8.7169000000000008</v>
      </c>
      <c r="J1067" s="172">
        <v>8.7043999999999997</v>
      </c>
      <c r="K1067" s="172">
        <v>8.8046000000000006</v>
      </c>
      <c r="L1067" s="172"/>
      <c r="M1067" s="172"/>
      <c r="N1067" s="172"/>
      <c r="O1067" s="172"/>
      <c r="P1067" s="172"/>
      <c r="Q1067" s="172">
        <v>8.8484999999999996</v>
      </c>
      <c r="R1067" s="172"/>
    </row>
    <row r="1068" spans="1:18" x14ac:dyDescent="0.3">
      <c r="A1068" s="168" t="s">
        <v>1156</v>
      </c>
      <c r="B1068" s="168" t="s">
        <v>1183</v>
      </c>
      <c r="C1068" s="168">
        <v>120689</v>
      </c>
      <c r="D1068" s="171">
        <v>44026</v>
      </c>
      <c r="E1068" s="172">
        <v>53.488999999999997</v>
      </c>
      <c r="F1068" s="172">
        <v>-53.284500000000001</v>
      </c>
      <c r="G1068" s="172">
        <v>-0.92110000000000003</v>
      </c>
      <c r="H1068" s="172">
        <v>31.4909</v>
      </c>
      <c r="I1068" s="172">
        <v>26.957100000000001</v>
      </c>
      <c r="J1068" s="172">
        <v>22.4221</v>
      </c>
      <c r="K1068" s="172">
        <v>28.3842</v>
      </c>
      <c r="L1068" s="172">
        <v>0.253</v>
      </c>
      <c r="M1068" s="172">
        <v>0.19</v>
      </c>
      <c r="N1068" s="172">
        <v>3.0599999999999999E-2</v>
      </c>
      <c r="O1068" s="172">
        <v>-0.2099</v>
      </c>
      <c r="P1068" s="172">
        <v>4.4596999999999998</v>
      </c>
      <c r="Q1068" s="172">
        <v>6.133</v>
      </c>
      <c r="R1068" s="172">
        <v>-0.91049999999999998</v>
      </c>
    </row>
    <row r="1069" spans="1:18" x14ac:dyDescent="0.3">
      <c r="A1069" s="168" t="s">
        <v>1156</v>
      </c>
      <c r="B1069" s="168" t="s">
        <v>1184</v>
      </c>
      <c r="C1069" s="168">
        <v>100741</v>
      </c>
      <c r="D1069" s="171">
        <v>44026</v>
      </c>
      <c r="E1069" s="172">
        <v>50.034199999999998</v>
      </c>
      <c r="F1069" s="172">
        <v>-53.830599999999997</v>
      </c>
      <c r="G1069" s="172">
        <v>-1.4770000000000001</v>
      </c>
      <c r="H1069" s="172">
        <v>30.9361</v>
      </c>
      <c r="I1069" s="172">
        <v>26.369800000000001</v>
      </c>
      <c r="J1069" s="172">
        <v>21.813300000000002</v>
      </c>
      <c r="K1069" s="172">
        <v>27.735700000000001</v>
      </c>
      <c r="L1069" s="172">
        <v>-0.36009999999999998</v>
      </c>
      <c r="M1069" s="172">
        <v>-0.42859999999999998</v>
      </c>
      <c r="N1069" s="172">
        <v>-0.93569999999999998</v>
      </c>
      <c r="O1069" s="172">
        <v>-1.0054000000000001</v>
      </c>
      <c r="P1069" s="172">
        <v>3.6147999999999998</v>
      </c>
      <c r="Q1069" s="172">
        <v>7.5609999999999999</v>
      </c>
      <c r="R1069" s="172">
        <v>-1.7387999999999999</v>
      </c>
    </row>
    <row r="1070" spans="1:18" x14ac:dyDescent="0.3">
      <c r="A1070" s="173" t="s">
        <v>27</v>
      </c>
      <c r="B1070" s="168"/>
      <c r="C1070" s="168"/>
      <c r="D1070" s="168"/>
      <c r="E1070" s="168"/>
      <c r="F1070" s="174">
        <v>-40.577757142857145</v>
      </c>
      <c r="G1070" s="174">
        <v>-4.1638714285714293</v>
      </c>
      <c r="H1070" s="174">
        <v>25.02866071428571</v>
      </c>
      <c r="I1070" s="174">
        <v>30.647592857142865</v>
      </c>
      <c r="J1070" s="174">
        <v>24.136214285714285</v>
      </c>
      <c r="K1070" s="174">
        <v>25.514360714285711</v>
      </c>
      <c r="L1070" s="174">
        <v>16.40817307692307</v>
      </c>
      <c r="M1070" s="174">
        <v>12.0998</v>
      </c>
      <c r="N1070" s="174">
        <v>10.094253846153844</v>
      </c>
      <c r="O1070" s="174">
        <v>6.9259653846153846</v>
      </c>
      <c r="P1070" s="174">
        <v>8.1893692307692287</v>
      </c>
      <c r="Q1070" s="174">
        <v>8.4993178571428576</v>
      </c>
      <c r="R1070" s="174">
        <v>10.237346153846154</v>
      </c>
    </row>
    <row r="1071" spans="1:18" x14ac:dyDescent="0.3">
      <c r="A1071" s="173" t="s">
        <v>409</v>
      </c>
      <c r="B1071" s="168"/>
      <c r="C1071" s="168"/>
      <c r="D1071" s="168"/>
      <c r="E1071" s="168"/>
      <c r="F1071" s="174">
        <v>-45.001100000000001</v>
      </c>
      <c r="G1071" s="174">
        <v>-3.5848</v>
      </c>
      <c r="H1071" s="174">
        <v>24.592100000000002</v>
      </c>
      <c r="I1071" s="174">
        <v>26.662750000000003</v>
      </c>
      <c r="J1071" s="174">
        <v>22.164149999999999</v>
      </c>
      <c r="K1071" s="174">
        <v>27.0686</v>
      </c>
      <c r="L1071" s="174">
        <v>17.694400000000002</v>
      </c>
      <c r="M1071" s="174">
        <v>13.7454</v>
      </c>
      <c r="N1071" s="174">
        <v>11.210150000000001</v>
      </c>
      <c r="O1071" s="174">
        <v>7.9596999999999998</v>
      </c>
      <c r="P1071" s="174">
        <v>8.695450000000001</v>
      </c>
      <c r="Q1071" s="174">
        <v>8.8038500000000006</v>
      </c>
      <c r="R1071" s="174">
        <v>11.656649999999999</v>
      </c>
    </row>
    <row r="1072" spans="1:18" x14ac:dyDescent="0.3">
      <c r="A1072" s="117"/>
      <c r="B1072" s="117"/>
      <c r="C1072" s="117"/>
      <c r="D1072" s="117"/>
      <c r="E1072" s="117"/>
      <c r="F1072" s="117"/>
      <c r="G1072" s="117"/>
      <c r="H1072" s="117"/>
      <c r="I1072" s="117"/>
      <c r="J1072" s="117"/>
      <c r="K1072" s="117"/>
      <c r="L1072" s="117"/>
      <c r="M1072" s="117"/>
      <c r="N1072" s="117"/>
      <c r="O1072" s="117"/>
      <c r="P1072" s="117"/>
      <c r="Q1072" s="117"/>
      <c r="R1072" s="117"/>
    </row>
    <row r="1073" spans="1:18" x14ac:dyDescent="0.3">
      <c r="A1073" s="170" t="s">
        <v>1185</v>
      </c>
      <c r="B1073" s="170"/>
      <c r="C1073" s="170"/>
      <c r="D1073" s="170"/>
      <c r="E1073" s="170"/>
      <c r="F1073" s="170"/>
      <c r="G1073" s="170"/>
      <c r="H1073" s="170"/>
      <c r="I1073" s="170"/>
      <c r="J1073" s="170"/>
      <c r="K1073" s="170"/>
      <c r="L1073" s="170"/>
      <c r="M1073" s="170"/>
      <c r="N1073" s="170"/>
      <c r="O1073" s="170"/>
      <c r="P1073" s="170"/>
      <c r="Q1073" s="170"/>
      <c r="R1073" s="170"/>
    </row>
    <row r="1074" spans="1:18" x14ac:dyDescent="0.3">
      <c r="A1074" s="168" t="s">
        <v>1186</v>
      </c>
      <c r="B1074" s="168" t="s">
        <v>1187</v>
      </c>
      <c r="C1074" s="168">
        <v>101592</v>
      </c>
      <c r="D1074" s="171">
        <v>44026</v>
      </c>
      <c r="E1074" s="172">
        <v>236.5</v>
      </c>
      <c r="F1074" s="172">
        <v>-0.78029999999999999</v>
      </c>
      <c r="G1074" s="172">
        <v>-0.61770000000000003</v>
      </c>
      <c r="H1074" s="172">
        <v>-1.7081999999999999</v>
      </c>
      <c r="I1074" s="172">
        <v>1.8387</v>
      </c>
      <c r="J1074" s="172">
        <v>6.0252999999999997</v>
      </c>
      <c r="K1074" s="172">
        <v>17.096599999999999</v>
      </c>
      <c r="L1074" s="172">
        <v>-17.189</v>
      </c>
      <c r="M1074" s="172">
        <v>-8.8736999999999995</v>
      </c>
      <c r="N1074" s="172">
        <v>-15.4602</v>
      </c>
      <c r="O1074" s="172">
        <v>-7.7070999999999996</v>
      </c>
      <c r="P1074" s="172">
        <v>1.173</v>
      </c>
      <c r="Q1074" s="172">
        <v>19.458500000000001</v>
      </c>
      <c r="R1074" s="172">
        <v>-10.7712</v>
      </c>
    </row>
    <row r="1075" spans="1:18" x14ac:dyDescent="0.3">
      <c r="A1075" s="168" t="s">
        <v>1186</v>
      </c>
      <c r="B1075" s="168" t="s">
        <v>1188</v>
      </c>
      <c r="C1075" s="168">
        <v>119620</v>
      </c>
      <c r="D1075" s="171">
        <v>44026</v>
      </c>
      <c r="E1075" s="172">
        <v>252.13</v>
      </c>
      <c r="F1075" s="172">
        <v>-0.7792</v>
      </c>
      <c r="G1075" s="172">
        <v>-0.60709999999999997</v>
      </c>
      <c r="H1075" s="172">
        <v>-1.6921999999999999</v>
      </c>
      <c r="I1075" s="172">
        <v>1.8872</v>
      </c>
      <c r="J1075" s="172">
        <v>6.1242999999999999</v>
      </c>
      <c r="K1075" s="172">
        <v>17.4008</v>
      </c>
      <c r="L1075" s="172">
        <v>-16.783300000000001</v>
      </c>
      <c r="M1075" s="172">
        <v>-8.2395999999999994</v>
      </c>
      <c r="N1075" s="172">
        <v>-14.685499999999999</v>
      </c>
      <c r="O1075" s="172">
        <v>-6.8585000000000003</v>
      </c>
      <c r="P1075" s="172">
        <v>2.0802999999999998</v>
      </c>
      <c r="Q1075" s="172">
        <v>10.3596</v>
      </c>
      <c r="R1075" s="172">
        <v>-9.9710000000000001</v>
      </c>
    </row>
    <row r="1076" spans="1:18" x14ac:dyDescent="0.3">
      <c r="A1076" s="168" t="s">
        <v>1186</v>
      </c>
      <c r="B1076" s="168" t="s">
        <v>1189</v>
      </c>
      <c r="C1076" s="168">
        <v>120505</v>
      </c>
      <c r="D1076" s="171">
        <v>44026</v>
      </c>
      <c r="E1076" s="172">
        <v>41.62</v>
      </c>
      <c r="F1076" s="172">
        <v>-0.45440000000000003</v>
      </c>
      <c r="G1076" s="172">
        <v>-1.1871</v>
      </c>
      <c r="H1076" s="172">
        <v>-1.4444999999999999</v>
      </c>
      <c r="I1076" s="172">
        <v>1.3145</v>
      </c>
      <c r="J1076" s="172">
        <v>3.2753999999999999</v>
      </c>
      <c r="K1076" s="172">
        <v>11.611700000000001</v>
      </c>
      <c r="L1076" s="172">
        <v>-5.0639000000000003</v>
      </c>
      <c r="M1076" s="172">
        <v>1.4133</v>
      </c>
      <c r="N1076" s="172">
        <v>7.1576000000000004</v>
      </c>
      <c r="O1076" s="172">
        <v>9.1707999999999998</v>
      </c>
      <c r="P1076" s="172">
        <v>8.5838999999999999</v>
      </c>
      <c r="Q1076" s="172">
        <v>15.896599999999999</v>
      </c>
      <c r="R1076" s="172">
        <v>5.4053000000000004</v>
      </c>
    </row>
    <row r="1077" spans="1:18" x14ac:dyDescent="0.3">
      <c r="A1077" s="168" t="s">
        <v>1186</v>
      </c>
      <c r="B1077" s="168" t="s">
        <v>1190</v>
      </c>
      <c r="C1077" s="168">
        <v>114564</v>
      </c>
      <c r="D1077" s="171">
        <v>44026</v>
      </c>
      <c r="E1077" s="172">
        <v>38</v>
      </c>
      <c r="F1077" s="172">
        <v>-0.47149999999999997</v>
      </c>
      <c r="G1077" s="172">
        <v>-1.196</v>
      </c>
      <c r="H1077" s="172">
        <v>-1.4778</v>
      </c>
      <c r="I1077" s="172">
        <v>1.2523</v>
      </c>
      <c r="J1077" s="172">
        <v>3.1488</v>
      </c>
      <c r="K1077" s="172">
        <v>11.241199999999999</v>
      </c>
      <c r="L1077" s="172">
        <v>-5.7072000000000003</v>
      </c>
      <c r="M1077" s="172">
        <v>0.39629999999999999</v>
      </c>
      <c r="N1077" s="172">
        <v>5.7023999999999999</v>
      </c>
      <c r="O1077" s="172">
        <v>7.8445</v>
      </c>
      <c r="P1077" s="172">
        <v>7.2892000000000001</v>
      </c>
      <c r="Q1077" s="172">
        <v>15.245799999999999</v>
      </c>
      <c r="R1077" s="172">
        <v>4.0674000000000001</v>
      </c>
    </row>
    <row r="1078" spans="1:18" x14ac:dyDescent="0.3">
      <c r="A1078" s="168" t="s">
        <v>1186</v>
      </c>
      <c r="B1078" s="168" t="s">
        <v>1191</v>
      </c>
      <c r="C1078" s="168">
        <v>113327</v>
      </c>
      <c r="D1078" s="171">
        <v>44026</v>
      </c>
      <c r="E1078" s="172">
        <v>8.57</v>
      </c>
      <c r="F1078" s="172">
        <v>-0.46460000000000001</v>
      </c>
      <c r="G1078" s="172">
        <v>-0.81020000000000003</v>
      </c>
      <c r="H1078" s="172">
        <v>-0.81020000000000003</v>
      </c>
      <c r="I1078" s="172">
        <v>1.6607000000000001</v>
      </c>
      <c r="J1078" s="172">
        <v>5.0244999999999997</v>
      </c>
      <c r="K1078" s="172">
        <v>17.719799999999999</v>
      </c>
      <c r="L1078" s="172">
        <v>-5.3038999999999996</v>
      </c>
      <c r="M1078" s="172">
        <v>0</v>
      </c>
      <c r="N1078" s="172">
        <v>-1.8328</v>
      </c>
      <c r="O1078" s="172">
        <v>-1.5077</v>
      </c>
      <c r="P1078" s="172">
        <v>-2.3300000000000001E-2</v>
      </c>
      <c r="Q1078" s="172">
        <v>-1.5649</v>
      </c>
      <c r="R1078" s="172">
        <v>-4.9074999999999998</v>
      </c>
    </row>
    <row r="1079" spans="1:18" x14ac:dyDescent="0.3">
      <c r="A1079" s="168" t="s">
        <v>1186</v>
      </c>
      <c r="B1079" s="168" t="s">
        <v>1192</v>
      </c>
      <c r="C1079" s="168">
        <v>119392</v>
      </c>
      <c r="D1079" s="171">
        <v>44026</v>
      </c>
      <c r="E1079" s="172">
        <v>9.1199999999999992</v>
      </c>
      <c r="F1079" s="172">
        <v>-0.43669999999999998</v>
      </c>
      <c r="G1079" s="172">
        <v>-0.76170000000000004</v>
      </c>
      <c r="H1079" s="172">
        <v>-0.76170000000000004</v>
      </c>
      <c r="I1079" s="172">
        <v>1.7857000000000001</v>
      </c>
      <c r="J1079" s="172">
        <v>5.1902999999999997</v>
      </c>
      <c r="K1079" s="172">
        <v>17.9819</v>
      </c>
      <c r="L1079" s="172">
        <v>-4.9009</v>
      </c>
      <c r="M1079" s="172">
        <v>0.6623</v>
      </c>
      <c r="N1079" s="172">
        <v>-0.97719999999999996</v>
      </c>
      <c r="O1079" s="172">
        <v>-0.57750000000000001</v>
      </c>
      <c r="P1079" s="172">
        <v>0.83079999999999998</v>
      </c>
      <c r="Q1079" s="172">
        <v>2.7747999999999999</v>
      </c>
      <c r="R1079" s="172">
        <v>-4.0578000000000003</v>
      </c>
    </row>
    <row r="1080" spans="1:18" x14ac:dyDescent="0.3">
      <c r="A1080" s="168" t="s">
        <v>1186</v>
      </c>
      <c r="B1080" s="168" t="s">
        <v>1193</v>
      </c>
      <c r="C1080" s="168">
        <v>113566</v>
      </c>
      <c r="D1080" s="171">
        <v>44026</v>
      </c>
      <c r="E1080" s="172">
        <v>30.518000000000001</v>
      </c>
      <c r="F1080" s="172">
        <v>-0.56040000000000001</v>
      </c>
      <c r="G1080" s="172">
        <v>-0.71899999999999997</v>
      </c>
      <c r="H1080" s="172">
        <v>-1.7450000000000001</v>
      </c>
      <c r="I1080" s="172">
        <v>1.0898000000000001</v>
      </c>
      <c r="J1080" s="172">
        <v>4.1783000000000001</v>
      </c>
      <c r="K1080" s="172">
        <v>15.9587</v>
      </c>
      <c r="L1080" s="172">
        <v>-10.987299999999999</v>
      </c>
      <c r="M1080" s="172">
        <v>9.8400000000000001E-2</v>
      </c>
      <c r="N1080" s="172">
        <v>-2.911</v>
      </c>
      <c r="O1080" s="172">
        <v>-2.5537000000000001</v>
      </c>
      <c r="P1080" s="172">
        <v>3.4609999999999999</v>
      </c>
      <c r="Q1080" s="172">
        <v>8.1676000000000002</v>
      </c>
      <c r="R1080" s="172">
        <v>-1.5854999999999999</v>
      </c>
    </row>
    <row r="1081" spans="1:18" x14ac:dyDescent="0.3">
      <c r="A1081" s="168" t="s">
        <v>1186</v>
      </c>
      <c r="B1081" s="168" t="s">
        <v>1194</v>
      </c>
      <c r="C1081" s="168">
        <v>120002</v>
      </c>
      <c r="D1081" s="171">
        <v>44026</v>
      </c>
      <c r="E1081" s="172">
        <v>33.692</v>
      </c>
      <c r="F1081" s="172">
        <v>-0.55779999999999996</v>
      </c>
      <c r="G1081" s="172">
        <v>-0.70440000000000003</v>
      </c>
      <c r="H1081" s="172">
        <v>-1.7181999999999999</v>
      </c>
      <c r="I1081" s="172">
        <v>1.1497999999999999</v>
      </c>
      <c r="J1081" s="172">
        <v>4.3160999999999996</v>
      </c>
      <c r="K1081" s="172">
        <v>16.3599</v>
      </c>
      <c r="L1081" s="172">
        <v>-10.3817</v>
      </c>
      <c r="M1081" s="172">
        <v>1.1376999999999999</v>
      </c>
      <c r="N1081" s="172">
        <v>-1.5343</v>
      </c>
      <c r="O1081" s="172">
        <v>-1.0396000000000001</v>
      </c>
      <c r="P1081" s="172">
        <v>5.0266999999999999</v>
      </c>
      <c r="Q1081" s="172">
        <v>14.105600000000001</v>
      </c>
      <c r="R1081" s="172">
        <v>-0.1447</v>
      </c>
    </row>
    <row r="1082" spans="1:18" x14ac:dyDescent="0.3">
      <c r="A1082" s="168" t="s">
        <v>1186</v>
      </c>
      <c r="B1082" s="168" t="s">
        <v>1195</v>
      </c>
      <c r="C1082" s="168">
        <v>119071</v>
      </c>
      <c r="D1082" s="171">
        <v>44026</v>
      </c>
      <c r="E1082" s="172">
        <v>57.512999999999998</v>
      </c>
      <c r="F1082" s="172">
        <v>-0.48620000000000002</v>
      </c>
      <c r="G1082" s="172">
        <v>-0.53610000000000002</v>
      </c>
      <c r="H1082" s="172">
        <v>-1.4851000000000001</v>
      </c>
      <c r="I1082" s="172">
        <v>1.4124000000000001</v>
      </c>
      <c r="J1082" s="172">
        <v>4.2222999999999997</v>
      </c>
      <c r="K1082" s="172">
        <v>16.7895</v>
      </c>
      <c r="L1082" s="172">
        <v>-7.7119</v>
      </c>
      <c r="M1082" s="172">
        <v>2.7330000000000001</v>
      </c>
      <c r="N1082" s="172">
        <v>2.4767000000000001</v>
      </c>
      <c r="O1082" s="172">
        <v>2.3540000000000001</v>
      </c>
      <c r="P1082" s="172">
        <v>8.6100999999999992</v>
      </c>
      <c r="Q1082" s="172">
        <v>14.9062</v>
      </c>
      <c r="R1082" s="172">
        <v>1.5645</v>
      </c>
    </row>
    <row r="1083" spans="1:18" x14ac:dyDescent="0.3">
      <c r="A1083" s="168" t="s">
        <v>1186</v>
      </c>
      <c r="B1083" s="168" t="s">
        <v>1196</v>
      </c>
      <c r="C1083" s="168">
        <v>104481</v>
      </c>
      <c r="D1083" s="171">
        <v>44026</v>
      </c>
      <c r="E1083" s="172">
        <v>54.28</v>
      </c>
      <c r="F1083" s="172">
        <v>-0.48770000000000002</v>
      </c>
      <c r="G1083" s="172">
        <v>-0.54420000000000002</v>
      </c>
      <c r="H1083" s="172">
        <v>-1.5006999999999999</v>
      </c>
      <c r="I1083" s="172">
        <v>1.3784000000000001</v>
      </c>
      <c r="J1083" s="172">
        <v>4.1383000000000001</v>
      </c>
      <c r="K1083" s="172">
        <v>16.515699999999999</v>
      </c>
      <c r="L1083" s="172">
        <v>-8.1151999999999997</v>
      </c>
      <c r="M1083" s="172">
        <v>2.0646</v>
      </c>
      <c r="N1083" s="172">
        <v>1.5567</v>
      </c>
      <c r="O1083" s="172">
        <v>1.4589000000000001</v>
      </c>
      <c r="P1083" s="172">
        <v>7.7035999999999998</v>
      </c>
      <c r="Q1083" s="172">
        <v>13.1685</v>
      </c>
      <c r="R1083" s="172">
        <v>0.64749999999999996</v>
      </c>
    </row>
    <row r="1084" spans="1:18" x14ac:dyDescent="0.3">
      <c r="A1084" s="168" t="s">
        <v>1186</v>
      </c>
      <c r="B1084" s="168" t="s">
        <v>1197</v>
      </c>
      <c r="C1084" s="168">
        <v>140228</v>
      </c>
      <c r="D1084" s="171">
        <v>44026</v>
      </c>
      <c r="E1084" s="172">
        <v>26.79</v>
      </c>
      <c r="F1084" s="172">
        <v>-0.79610000000000003</v>
      </c>
      <c r="G1084" s="172">
        <v>-1.0417000000000001</v>
      </c>
      <c r="H1084" s="172">
        <v>-0.96850000000000003</v>
      </c>
      <c r="I1084" s="172">
        <v>2.5219</v>
      </c>
      <c r="J1084" s="172">
        <v>4.9477000000000002</v>
      </c>
      <c r="K1084" s="172">
        <v>17.5258</v>
      </c>
      <c r="L1084" s="172">
        <v>-9.9101999999999997</v>
      </c>
      <c r="M1084" s="172">
        <v>-2.4293</v>
      </c>
      <c r="N1084" s="172">
        <v>-3.0752999999999999</v>
      </c>
      <c r="O1084" s="172">
        <v>0.49209999999999998</v>
      </c>
      <c r="P1084" s="172">
        <v>5.4680999999999997</v>
      </c>
      <c r="Q1084" s="172">
        <v>15.264099999999999</v>
      </c>
      <c r="R1084" s="172">
        <v>-4.0156000000000001</v>
      </c>
    </row>
    <row r="1085" spans="1:18" x14ac:dyDescent="0.3">
      <c r="A1085" s="168" t="s">
        <v>1186</v>
      </c>
      <c r="B1085" s="168" t="s">
        <v>1198</v>
      </c>
      <c r="C1085" s="168">
        <v>140225</v>
      </c>
      <c r="D1085" s="171">
        <v>44026</v>
      </c>
      <c r="E1085" s="172">
        <v>24.672000000000001</v>
      </c>
      <c r="F1085" s="172">
        <v>-0.80010000000000003</v>
      </c>
      <c r="G1085" s="172">
        <v>-1.0627</v>
      </c>
      <c r="H1085" s="172">
        <v>-1.0031000000000001</v>
      </c>
      <c r="I1085" s="172">
        <v>2.4542000000000002</v>
      </c>
      <c r="J1085" s="172">
        <v>4.7954999999999997</v>
      </c>
      <c r="K1085" s="172">
        <v>17.034300000000002</v>
      </c>
      <c r="L1085" s="172">
        <v>-10.647500000000001</v>
      </c>
      <c r="M1085" s="172">
        <v>-3.625</v>
      </c>
      <c r="N1085" s="172">
        <v>-4.6529999999999996</v>
      </c>
      <c r="O1085" s="172">
        <v>-0.88439999999999996</v>
      </c>
      <c r="P1085" s="172">
        <v>4.3940999999999999</v>
      </c>
      <c r="Q1085" s="172">
        <v>7.4555999999999996</v>
      </c>
      <c r="R1085" s="172">
        <v>-5.5016999999999996</v>
      </c>
    </row>
    <row r="1086" spans="1:18" x14ac:dyDescent="0.3">
      <c r="A1086" s="168" t="s">
        <v>1186</v>
      </c>
      <c r="B1086" s="168" t="s">
        <v>1199</v>
      </c>
      <c r="C1086" s="168">
        <v>100473</v>
      </c>
      <c r="D1086" s="171">
        <v>44026</v>
      </c>
      <c r="E1086" s="172">
        <v>839.09590000000003</v>
      </c>
      <c r="F1086" s="172">
        <v>-0.85189999999999999</v>
      </c>
      <c r="G1086" s="172">
        <v>-0.9415</v>
      </c>
      <c r="H1086" s="172">
        <v>-2.1381000000000001</v>
      </c>
      <c r="I1086" s="172">
        <v>1.4348000000000001</v>
      </c>
      <c r="J1086" s="172">
        <v>4.6684999999999999</v>
      </c>
      <c r="K1086" s="172">
        <v>17.598800000000001</v>
      </c>
      <c r="L1086" s="172">
        <v>-14.816800000000001</v>
      </c>
      <c r="M1086" s="172">
        <v>-7.9135999999999997</v>
      </c>
      <c r="N1086" s="172">
        <v>-10.0672</v>
      </c>
      <c r="O1086" s="172">
        <v>-2.4249999999999998</v>
      </c>
      <c r="P1086" s="172">
        <v>4.3285999999999998</v>
      </c>
      <c r="Q1086" s="172">
        <v>18.093800000000002</v>
      </c>
      <c r="R1086" s="172">
        <v>-5.8886000000000003</v>
      </c>
    </row>
    <row r="1087" spans="1:18" x14ac:dyDescent="0.3">
      <c r="A1087" s="168" t="s">
        <v>1186</v>
      </c>
      <c r="B1087" s="168" t="s">
        <v>1200</v>
      </c>
      <c r="C1087" s="168">
        <v>118533</v>
      </c>
      <c r="D1087" s="171">
        <v>44026</v>
      </c>
      <c r="E1087" s="172">
        <v>905.44820000000004</v>
      </c>
      <c r="F1087" s="172">
        <v>-0.84989999999999999</v>
      </c>
      <c r="G1087" s="172">
        <v>-0.93259999999999998</v>
      </c>
      <c r="H1087" s="172">
        <v>-2.1229</v>
      </c>
      <c r="I1087" s="172">
        <v>1.4671000000000001</v>
      </c>
      <c r="J1087" s="172">
        <v>4.7441000000000004</v>
      </c>
      <c r="K1087" s="172">
        <v>17.8475</v>
      </c>
      <c r="L1087" s="172">
        <v>-14.4595</v>
      </c>
      <c r="M1087" s="172">
        <v>-7.3250999999999999</v>
      </c>
      <c r="N1087" s="172">
        <v>-9.2941000000000003</v>
      </c>
      <c r="O1087" s="172">
        <v>-1.4872000000000001</v>
      </c>
      <c r="P1087" s="172">
        <v>5.3714000000000004</v>
      </c>
      <c r="Q1087" s="172">
        <v>14.184699999999999</v>
      </c>
      <c r="R1087" s="172">
        <v>-5.0240999999999998</v>
      </c>
    </row>
    <row r="1088" spans="1:18" x14ac:dyDescent="0.3">
      <c r="A1088" s="168" t="s">
        <v>1186</v>
      </c>
      <c r="B1088" s="168" t="s">
        <v>1201</v>
      </c>
      <c r="C1088" s="168">
        <v>105758</v>
      </c>
      <c r="D1088" s="171">
        <v>44026</v>
      </c>
      <c r="E1088" s="172">
        <v>48.192</v>
      </c>
      <c r="F1088" s="172">
        <v>-0.65139999999999998</v>
      </c>
      <c r="G1088" s="172">
        <v>-1.0288999999999999</v>
      </c>
      <c r="H1088" s="172">
        <v>-1.661</v>
      </c>
      <c r="I1088" s="172">
        <v>1.0652999999999999</v>
      </c>
      <c r="J1088" s="172">
        <v>6.2363999999999997</v>
      </c>
      <c r="K1088" s="172">
        <v>19.116099999999999</v>
      </c>
      <c r="L1088" s="172">
        <v>-12.2058</v>
      </c>
      <c r="M1088" s="172">
        <v>-3.9769999999999999</v>
      </c>
      <c r="N1088" s="172">
        <v>-9.0357000000000003</v>
      </c>
      <c r="O1088" s="172">
        <v>-3.4428000000000001</v>
      </c>
      <c r="P1088" s="172">
        <v>4.7596999999999996</v>
      </c>
      <c r="Q1088" s="172">
        <v>12.793200000000001</v>
      </c>
      <c r="R1088" s="172">
        <v>-7.3639999999999999</v>
      </c>
    </row>
    <row r="1089" spans="1:18" x14ac:dyDescent="0.3">
      <c r="A1089" s="168" t="s">
        <v>1186</v>
      </c>
      <c r="B1089" s="168" t="s">
        <v>1202</v>
      </c>
      <c r="C1089" s="168">
        <v>118989</v>
      </c>
      <c r="D1089" s="171">
        <v>44026</v>
      </c>
      <c r="E1089" s="172">
        <v>51.305999999999997</v>
      </c>
      <c r="F1089" s="172">
        <v>-0.64680000000000004</v>
      </c>
      <c r="G1089" s="172">
        <v>-1.0185999999999999</v>
      </c>
      <c r="H1089" s="172">
        <v>-1.6448</v>
      </c>
      <c r="I1089" s="172">
        <v>1.0975999999999999</v>
      </c>
      <c r="J1089" s="172">
        <v>6.3028000000000004</v>
      </c>
      <c r="K1089" s="172">
        <v>19.330200000000001</v>
      </c>
      <c r="L1089" s="172">
        <v>-11.8893</v>
      </c>
      <c r="M1089" s="172">
        <v>-3.4984999999999999</v>
      </c>
      <c r="N1089" s="172">
        <v>-8.4328000000000003</v>
      </c>
      <c r="O1089" s="172">
        <v>-2.5747</v>
      </c>
      <c r="P1089" s="172">
        <v>5.7213000000000003</v>
      </c>
      <c r="Q1089" s="172">
        <v>14.372299999999999</v>
      </c>
      <c r="R1089" s="172">
        <v>-6.6173000000000002</v>
      </c>
    </row>
    <row r="1090" spans="1:18" x14ac:dyDescent="0.3">
      <c r="A1090" s="168" t="s">
        <v>1186</v>
      </c>
      <c r="B1090" s="168" t="s">
        <v>1203</v>
      </c>
      <c r="C1090" s="168">
        <v>102528</v>
      </c>
      <c r="D1090" s="171">
        <v>44026</v>
      </c>
      <c r="E1090" s="172">
        <v>81.680000000000007</v>
      </c>
      <c r="F1090" s="172">
        <v>-0.84970000000000001</v>
      </c>
      <c r="G1090" s="172">
        <v>-0.96989999999999998</v>
      </c>
      <c r="H1090" s="172">
        <v>-1.1496999999999999</v>
      </c>
      <c r="I1090" s="172">
        <v>4.0907</v>
      </c>
      <c r="J1090" s="172">
        <v>6.8411</v>
      </c>
      <c r="K1090" s="172">
        <v>21.043299999999999</v>
      </c>
      <c r="L1090" s="172">
        <v>-15.8025</v>
      </c>
      <c r="M1090" s="172">
        <v>-8.5023</v>
      </c>
      <c r="N1090" s="172">
        <v>-12.351100000000001</v>
      </c>
      <c r="O1090" s="172">
        <v>-3.5908000000000002</v>
      </c>
      <c r="P1090" s="172">
        <v>2.3513000000000002</v>
      </c>
      <c r="Q1090" s="172">
        <v>14.2933</v>
      </c>
      <c r="R1090" s="172">
        <v>-7.4211</v>
      </c>
    </row>
    <row r="1091" spans="1:18" x14ac:dyDescent="0.3">
      <c r="A1091" s="168" t="s">
        <v>1186</v>
      </c>
      <c r="B1091" s="168" t="s">
        <v>1204</v>
      </c>
      <c r="C1091" s="168">
        <v>120381</v>
      </c>
      <c r="D1091" s="171">
        <v>44026</v>
      </c>
      <c r="E1091" s="172">
        <v>87.53</v>
      </c>
      <c r="F1091" s="172">
        <v>-0.86080000000000001</v>
      </c>
      <c r="G1091" s="172">
        <v>-0.97299999999999998</v>
      </c>
      <c r="H1091" s="172">
        <v>-1.1407</v>
      </c>
      <c r="I1091" s="172">
        <v>4.1280000000000001</v>
      </c>
      <c r="J1091" s="172">
        <v>6.9264999999999999</v>
      </c>
      <c r="K1091" s="172">
        <v>21.333500000000001</v>
      </c>
      <c r="L1091" s="172">
        <v>-15.413600000000001</v>
      </c>
      <c r="M1091" s="172">
        <v>-7.8728999999999996</v>
      </c>
      <c r="N1091" s="172">
        <v>-11.5412</v>
      </c>
      <c r="O1091" s="172">
        <v>-2.5741999999999998</v>
      </c>
      <c r="P1091" s="172">
        <v>3.3864000000000001</v>
      </c>
      <c r="Q1091" s="172">
        <v>13.318899999999999</v>
      </c>
      <c r="R1091" s="172">
        <v>-6.5094000000000003</v>
      </c>
    </row>
    <row r="1092" spans="1:18" x14ac:dyDescent="0.3">
      <c r="A1092" s="168" t="s">
        <v>1186</v>
      </c>
      <c r="B1092" s="168" t="s">
        <v>1205</v>
      </c>
      <c r="C1092" s="168">
        <v>140460</v>
      </c>
      <c r="D1092" s="171">
        <v>44026</v>
      </c>
      <c r="E1092" s="172">
        <v>9.7200000000000006</v>
      </c>
      <c r="F1092" s="172">
        <v>-1.0183</v>
      </c>
      <c r="G1092" s="172">
        <v>-1.3198000000000001</v>
      </c>
      <c r="H1092" s="172">
        <v>-1.6194</v>
      </c>
      <c r="I1092" s="172">
        <v>1.7801</v>
      </c>
      <c r="J1092" s="172">
        <v>6.1135000000000002</v>
      </c>
      <c r="K1092" s="172">
        <v>20.297000000000001</v>
      </c>
      <c r="L1092" s="172">
        <v>-9.0739000000000001</v>
      </c>
      <c r="M1092" s="172">
        <v>-2.1147999999999998</v>
      </c>
      <c r="N1092" s="172">
        <v>-5.1707000000000001</v>
      </c>
      <c r="O1092" s="172">
        <v>-4.6951999999999998</v>
      </c>
      <c r="P1092" s="172"/>
      <c r="Q1092" s="172">
        <v>-0.81540000000000001</v>
      </c>
      <c r="R1092" s="172">
        <v>-6.9885999999999999</v>
      </c>
    </row>
    <row r="1093" spans="1:18" x14ac:dyDescent="0.3">
      <c r="A1093" s="168" t="s">
        <v>1186</v>
      </c>
      <c r="B1093" s="168" t="s">
        <v>1206</v>
      </c>
      <c r="C1093" s="168">
        <v>140461</v>
      </c>
      <c r="D1093" s="171">
        <v>44026</v>
      </c>
      <c r="E1093" s="172">
        <v>10.38</v>
      </c>
      <c r="F1093" s="172">
        <v>-1.0486</v>
      </c>
      <c r="G1093" s="172">
        <v>-1.3308</v>
      </c>
      <c r="H1093" s="172">
        <v>-1.6113999999999999</v>
      </c>
      <c r="I1093" s="172">
        <v>1.8646</v>
      </c>
      <c r="J1093" s="172">
        <v>6.2435999999999998</v>
      </c>
      <c r="K1093" s="172">
        <v>20.4176</v>
      </c>
      <c r="L1093" s="172">
        <v>-8.7873000000000001</v>
      </c>
      <c r="M1093" s="172">
        <v>-1.6113999999999999</v>
      </c>
      <c r="N1093" s="172">
        <v>-4.3318000000000003</v>
      </c>
      <c r="O1093" s="172">
        <v>-2.9598</v>
      </c>
      <c r="P1093" s="172"/>
      <c r="Q1093" s="172">
        <v>1.0810999999999999</v>
      </c>
      <c r="R1093" s="172">
        <v>-5.7542</v>
      </c>
    </row>
    <row r="1094" spans="1:18" x14ac:dyDescent="0.3">
      <c r="A1094" s="168" t="s">
        <v>1186</v>
      </c>
      <c r="B1094" s="168" t="s">
        <v>1207</v>
      </c>
      <c r="C1094" s="168">
        <v>105503</v>
      </c>
      <c r="D1094" s="171">
        <v>44026</v>
      </c>
      <c r="E1094" s="172">
        <v>47.5</v>
      </c>
      <c r="F1094" s="172">
        <v>-0.85580000000000001</v>
      </c>
      <c r="G1094" s="172">
        <v>-0.81440000000000001</v>
      </c>
      <c r="H1094" s="172">
        <v>-1.3294999999999999</v>
      </c>
      <c r="I1094" s="172">
        <v>1.5174000000000001</v>
      </c>
      <c r="J1094" s="172">
        <v>3.3506999999999998</v>
      </c>
      <c r="K1094" s="172">
        <v>16.165299999999998</v>
      </c>
      <c r="L1094" s="172">
        <v>-7.2628000000000004</v>
      </c>
      <c r="M1094" s="172">
        <v>1.1284000000000001</v>
      </c>
      <c r="N1094" s="172">
        <v>0.65690000000000004</v>
      </c>
      <c r="O1094" s="172">
        <v>2.6751</v>
      </c>
      <c r="P1094" s="172">
        <v>6.1097999999999999</v>
      </c>
      <c r="Q1094" s="172">
        <v>12.4824</v>
      </c>
      <c r="R1094" s="172">
        <v>0.1895</v>
      </c>
    </row>
    <row r="1095" spans="1:18" x14ac:dyDescent="0.3">
      <c r="A1095" s="168" t="s">
        <v>1186</v>
      </c>
      <c r="B1095" s="168" t="s">
        <v>1208</v>
      </c>
      <c r="C1095" s="168">
        <v>120403</v>
      </c>
      <c r="D1095" s="171">
        <v>44026</v>
      </c>
      <c r="E1095" s="172">
        <v>53.34</v>
      </c>
      <c r="F1095" s="172">
        <v>-0.83660000000000001</v>
      </c>
      <c r="G1095" s="172">
        <v>-0.79969999999999997</v>
      </c>
      <c r="H1095" s="172">
        <v>-1.2952999999999999</v>
      </c>
      <c r="I1095" s="172">
        <v>1.6</v>
      </c>
      <c r="J1095" s="172">
        <v>3.4923999999999999</v>
      </c>
      <c r="K1095" s="172">
        <v>16.564699999999998</v>
      </c>
      <c r="L1095" s="172">
        <v>-6.6666999999999996</v>
      </c>
      <c r="M1095" s="172">
        <v>2.1252</v>
      </c>
      <c r="N1095" s="172">
        <v>2.0666000000000002</v>
      </c>
      <c r="O1095" s="172">
        <v>4.3337000000000003</v>
      </c>
      <c r="P1095" s="172">
        <v>7.9032999999999998</v>
      </c>
      <c r="Q1095" s="172">
        <v>15.8049</v>
      </c>
      <c r="R1095" s="172">
        <v>1.7264999999999999</v>
      </c>
    </row>
    <row r="1096" spans="1:18" x14ac:dyDescent="0.3">
      <c r="A1096" s="168" t="s">
        <v>1186</v>
      </c>
      <c r="B1096" s="168" t="s">
        <v>1209</v>
      </c>
      <c r="C1096" s="168">
        <v>104908</v>
      </c>
      <c r="D1096" s="171">
        <v>44026</v>
      </c>
      <c r="E1096" s="172">
        <v>36.268999999999998</v>
      </c>
      <c r="F1096" s="172">
        <v>-0.53200000000000003</v>
      </c>
      <c r="G1096" s="172">
        <v>-0.62739999999999996</v>
      </c>
      <c r="H1096" s="172">
        <v>-1.5366</v>
      </c>
      <c r="I1096" s="172">
        <v>2.3912</v>
      </c>
      <c r="J1096" s="172">
        <v>5.2221000000000002</v>
      </c>
      <c r="K1096" s="172">
        <v>18.5029</v>
      </c>
      <c r="L1096" s="172">
        <v>-13.6576</v>
      </c>
      <c r="M1096" s="172">
        <v>-2.5865</v>
      </c>
      <c r="N1096" s="172">
        <v>-4.7933000000000003</v>
      </c>
      <c r="O1096" s="172">
        <v>-0.80410000000000004</v>
      </c>
      <c r="P1096" s="172">
        <v>6.4053000000000004</v>
      </c>
      <c r="Q1096" s="172">
        <v>10.1707</v>
      </c>
      <c r="R1096" s="172">
        <v>-2.3454000000000002</v>
      </c>
    </row>
    <row r="1097" spans="1:18" x14ac:dyDescent="0.3">
      <c r="A1097" s="168" t="s">
        <v>1186</v>
      </c>
      <c r="B1097" s="168" t="s">
        <v>1210</v>
      </c>
      <c r="C1097" s="168">
        <v>119775</v>
      </c>
      <c r="D1097" s="171">
        <v>44026</v>
      </c>
      <c r="E1097" s="172">
        <v>39.585999999999999</v>
      </c>
      <c r="F1097" s="172">
        <v>-0.52769999999999995</v>
      </c>
      <c r="G1097" s="172">
        <v>-0.61260000000000003</v>
      </c>
      <c r="H1097" s="172">
        <v>-1.5126999999999999</v>
      </c>
      <c r="I1097" s="172">
        <v>2.4428999999999998</v>
      </c>
      <c r="J1097" s="172">
        <v>5.3436000000000003</v>
      </c>
      <c r="K1097" s="172">
        <v>18.8947</v>
      </c>
      <c r="L1097" s="172">
        <v>-13.0799</v>
      </c>
      <c r="M1097" s="172">
        <v>-1.6448</v>
      </c>
      <c r="N1097" s="172">
        <v>-3.5781000000000001</v>
      </c>
      <c r="O1097" s="172">
        <v>0.42680000000000001</v>
      </c>
      <c r="P1097" s="172">
        <v>7.8358999999999996</v>
      </c>
      <c r="Q1097" s="172">
        <v>14.881</v>
      </c>
      <c r="R1097" s="172">
        <v>-1.1208</v>
      </c>
    </row>
    <row r="1098" spans="1:18" x14ac:dyDescent="0.3">
      <c r="A1098" s="168" t="s">
        <v>1186</v>
      </c>
      <c r="B1098" s="168" t="s">
        <v>1211</v>
      </c>
      <c r="C1098" s="168">
        <v>119807</v>
      </c>
      <c r="D1098" s="171">
        <v>44026</v>
      </c>
      <c r="E1098" s="172">
        <v>128.69</v>
      </c>
      <c r="F1098" s="172">
        <v>-0.65620000000000001</v>
      </c>
      <c r="G1098" s="172">
        <v>-0.54869999999999997</v>
      </c>
      <c r="H1098" s="172">
        <v>-1.4020999999999999</v>
      </c>
      <c r="I1098" s="172">
        <v>1.0919000000000001</v>
      </c>
      <c r="J1098" s="172">
        <v>4.8562000000000003</v>
      </c>
      <c r="K1098" s="172">
        <v>17.0548</v>
      </c>
      <c r="L1098" s="172">
        <v>-11.759499999999999</v>
      </c>
      <c r="M1098" s="172">
        <v>-2.3077999999999999</v>
      </c>
      <c r="N1098" s="172">
        <v>-5.2705000000000002</v>
      </c>
      <c r="O1098" s="172">
        <v>-2.4754999999999998</v>
      </c>
      <c r="P1098" s="172">
        <v>7.2938000000000001</v>
      </c>
      <c r="Q1098" s="172">
        <v>15.701700000000001</v>
      </c>
      <c r="R1098" s="172">
        <v>-5.4737</v>
      </c>
    </row>
    <row r="1099" spans="1:18" x14ac:dyDescent="0.3">
      <c r="A1099" s="168" t="s">
        <v>1186</v>
      </c>
      <c r="B1099" s="168" t="s">
        <v>1212</v>
      </c>
      <c r="C1099" s="168">
        <v>112496</v>
      </c>
      <c r="D1099" s="171">
        <v>44026</v>
      </c>
      <c r="E1099" s="172">
        <v>120.3</v>
      </c>
      <c r="F1099" s="172">
        <v>-0.65239999999999998</v>
      </c>
      <c r="G1099" s="172">
        <v>-0.55389999999999995</v>
      </c>
      <c r="H1099" s="172">
        <v>-1.4177</v>
      </c>
      <c r="I1099" s="172">
        <v>1.05</v>
      </c>
      <c r="J1099" s="172">
        <v>4.7544000000000004</v>
      </c>
      <c r="K1099" s="172">
        <v>16.705500000000001</v>
      </c>
      <c r="L1099" s="172">
        <v>-12.305</v>
      </c>
      <c r="M1099" s="172">
        <v>-3.218</v>
      </c>
      <c r="N1099" s="172">
        <v>-6.4322999999999997</v>
      </c>
      <c r="O1099" s="172">
        <v>-3.4967999999999999</v>
      </c>
      <c r="P1099" s="172">
        <v>6.2626999999999997</v>
      </c>
      <c r="Q1099" s="172">
        <v>16.888500000000001</v>
      </c>
      <c r="R1099" s="172">
        <v>-6.5446</v>
      </c>
    </row>
    <row r="1100" spans="1:18" x14ac:dyDescent="0.3">
      <c r="A1100" s="168" t="s">
        <v>1186</v>
      </c>
      <c r="B1100" s="168" t="s">
        <v>1213</v>
      </c>
      <c r="C1100" s="168">
        <v>142110</v>
      </c>
      <c r="D1100" s="171">
        <v>44026</v>
      </c>
      <c r="E1100" s="172">
        <v>9.4797999999999991</v>
      </c>
      <c r="F1100" s="172">
        <v>-0.62580000000000002</v>
      </c>
      <c r="G1100" s="172">
        <v>-0.56850000000000001</v>
      </c>
      <c r="H1100" s="172">
        <v>-1.3723000000000001</v>
      </c>
      <c r="I1100" s="172">
        <v>0.19550000000000001</v>
      </c>
      <c r="J1100" s="172">
        <v>3.6032000000000002</v>
      </c>
      <c r="K1100" s="172">
        <v>14.565099999999999</v>
      </c>
      <c r="L1100" s="172">
        <v>-8.8638999999999992</v>
      </c>
      <c r="M1100" s="172">
        <v>-1.3127</v>
      </c>
      <c r="N1100" s="172">
        <v>0.90149999999999997</v>
      </c>
      <c r="O1100" s="172"/>
      <c r="P1100" s="172"/>
      <c r="Q1100" s="172">
        <v>-2.1526999999999998</v>
      </c>
      <c r="R1100" s="172">
        <v>-0.52139999999999997</v>
      </c>
    </row>
    <row r="1101" spans="1:18" x14ac:dyDescent="0.3">
      <c r="A1101" s="168" t="s">
        <v>1186</v>
      </c>
      <c r="B1101" s="168" t="s">
        <v>1214</v>
      </c>
      <c r="C1101" s="168">
        <v>142109</v>
      </c>
      <c r="D1101" s="171">
        <v>44026</v>
      </c>
      <c r="E1101" s="172">
        <v>9.0681999999999992</v>
      </c>
      <c r="F1101" s="172">
        <v>-0.629</v>
      </c>
      <c r="G1101" s="172">
        <v>-0.58650000000000002</v>
      </c>
      <c r="H1101" s="172">
        <v>-1.4036999999999999</v>
      </c>
      <c r="I1101" s="172">
        <v>0.1303</v>
      </c>
      <c r="J1101" s="172">
        <v>3.4485999999999999</v>
      </c>
      <c r="K1101" s="172">
        <v>14.081200000000001</v>
      </c>
      <c r="L1101" s="172">
        <v>-9.5775000000000006</v>
      </c>
      <c r="M1101" s="172">
        <v>-2.4714999999999998</v>
      </c>
      <c r="N1101" s="172">
        <v>-0.68989999999999996</v>
      </c>
      <c r="O1101" s="172"/>
      <c r="P1101" s="172"/>
      <c r="Q1101" s="172">
        <v>-3.9062000000000001</v>
      </c>
      <c r="R1101" s="172">
        <v>-2.2199</v>
      </c>
    </row>
    <row r="1102" spans="1:18" x14ac:dyDescent="0.3">
      <c r="A1102" s="168" t="s">
        <v>1186</v>
      </c>
      <c r="B1102" s="168" t="s">
        <v>1215</v>
      </c>
      <c r="C1102" s="168">
        <v>147445</v>
      </c>
      <c r="D1102" s="171">
        <v>44026</v>
      </c>
      <c r="E1102" s="172">
        <v>10.271000000000001</v>
      </c>
      <c r="F1102" s="172">
        <v>-1.2119</v>
      </c>
      <c r="G1102" s="172">
        <v>-1.2688999999999999</v>
      </c>
      <c r="H1102" s="172">
        <v>-2.3948</v>
      </c>
      <c r="I1102" s="172">
        <v>2.3416000000000001</v>
      </c>
      <c r="J1102" s="172">
        <v>6.4131999999999998</v>
      </c>
      <c r="K1102" s="172">
        <v>19.125499999999999</v>
      </c>
      <c r="L1102" s="172">
        <v>-12.1386</v>
      </c>
      <c r="M1102" s="172">
        <v>-0.62890000000000001</v>
      </c>
      <c r="N1102" s="172"/>
      <c r="O1102" s="172"/>
      <c r="P1102" s="172"/>
      <c r="Q1102" s="172">
        <v>2.71</v>
      </c>
      <c r="R1102" s="172"/>
    </row>
    <row r="1103" spans="1:18" x14ac:dyDescent="0.3">
      <c r="A1103" s="168" t="s">
        <v>1186</v>
      </c>
      <c r="B1103" s="168" t="s">
        <v>1216</v>
      </c>
      <c r="C1103" s="168">
        <v>147479</v>
      </c>
      <c r="D1103" s="171">
        <v>44026</v>
      </c>
      <c r="E1103" s="172">
        <v>10.103999999999999</v>
      </c>
      <c r="F1103" s="172">
        <v>-1.222</v>
      </c>
      <c r="G1103" s="172">
        <v>-1.2896000000000001</v>
      </c>
      <c r="H1103" s="172">
        <v>-2.4333999999999998</v>
      </c>
      <c r="I1103" s="172">
        <v>2.2671999999999999</v>
      </c>
      <c r="J1103" s="172">
        <v>6.2572000000000001</v>
      </c>
      <c r="K1103" s="172">
        <v>18.633299999999998</v>
      </c>
      <c r="L1103" s="172">
        <v>-12.859</v>
      </c>
      <c r="M1103" s="172">
        <v>-1.8743000000000001</v>
      </c>
      <c r="N1103" s="172"/>
      <c r="O1103" s="172"/>
      <c r="P1103" s="172"/>
      <c r="Q1103" s="172">
        <v>1.04</v>
      </c>
      <c r="R1103" s="172"/>
    </row>
    <row r="1104" spans="1:18" x14ac:dyDescent="0.3">
      <c r="A1104" s="168" t="s">
        <v>1186</v>
      </c>
      <c r="B1104" s="168" t="s">
        <v>1217</v>
      </c>
      <c r="C1104" s="168">
        <v>127042</v>
      </c>
      <c r="D1104" s="171">
        <v>44026</v>
      </c>
      <c r="E1104" s="172">
        <v>23.941600000000001</v>
      </c>
      <c r="F1104" s="172">
        <v>-0.90149999999999997</v>
      </c>
      <c r="G1104" s="172">
        <v>-1.3940999999999999</v>
      </c>
      <c r="H1104" s="172">
        <v>-1.0713999999999999</v>
      </c>
      <c r="I1104" s="172">
        <v>1.6529</v>
      </c>
      <c r="J1104" s="172">
        <v>5.2697000000000003</v>
      </c>
      <c r="K1104" s="172">
        <v>14.617800000000001</v>
      </c>
      <c r="L1104" s="172">
        <v>-18.4375</v>
      </c>
      <c r="M1104" s="172">
        <v>-10.684699999999999</v>
      </c>
      <c r="N1104" s="172">
        <v>-6.5415999999999999</v>
      </c>
      <c r="O1104" s="172">
        <v>-3.4855999999999998</v>
      </c>
      <c r="P1104" s="172">
        <v>2.7591000000000001</v>
      </c>
      <c r="Q1104" s="172">
        <v>14.642099999999999</v>
      </c>
      <c r="R1104" s="172">
        <v>-6.3532000000000002</v>
      </c>
    </row>
    <row r="1105" spans="1:18" x14ac:dyDescent="0.3">
      <c r="A1105" s="168" t="s">
        <v>1186</v>
      </c>
      <c r="B1105" s="168" t="s">
        <v>1218</v>
      </c>
      <c r="C1105" s="168">
        <v>127039</v>
      </c>
      <c r="D1105" s="171">
        <v>44026</v>
      </c>
      <c r="E1105" s="172">
        <v>22.128399999999999</v>
      </c>
      <c r="F1105" s="172">
        <v>-0.90459999999999996</v>
      </c>
      <c r="G1105" s="172">
        <v>-1.4075</v>
      </c>
      <c r="H1105" s="172">
        <v>-1.0946</v>
      </c>
      <c r="I1105" s="172">
        <v>1.6056999999999999</v>
      </c>
      <c r="J1105" s="172">
        <v>5.157</v>
      </c>
      <c r="K1105" s="172">
        <v>14.2842</v>
      </c>
      <c r="L1105" s="172">
        <v>-18.9056</v>
      </c>
      <c r="M1105" s="172">
        <v>-11.4467</v>
      </c>
      <c r="N1105" s="172">
        <v>-7.6139000000000001</v>
      </c>
      <c r="O1105" s="172">
        <v>-4.6665999999999999</v>
      </c>
      <c r="P1105" s="172">
        <v>1.4932000000000001</v>
      </c>
      <c r="Q1105" s="172">
        <v>13.2377</v>
      </c>
      <c r="R1105" s="172">
        <v>-7.4518000000000004</v>
      </c>
    </row>
    <row r="1106" spans="1:18" x14ac:dyDescent="0.3">
      <c r="A1106" s="168" t="s">
        <v>1186</v>
      </c>
      <c r="B1106" s="168" t="s">
        <v>1219</v>
      </c>
      <c r="C1106" s="168">
        <v>100377</v>
      </c>
      <c r="D1106" s="171">
        <v>44026</v>
      </c>
      <c r="E1106" s="172">
        <v>1019.9412</v>
      </c>
      <c r="F1106" s="172">
        <v>-0.879</v>
      </c>
      <c r="G1106" s="172">
        <v>-0.75129999999999997</v>
      </c>
      <c r="H1106" s="172">
        <v>-1.1598999999999999</v>
      </c>
      <c r="I1106" s="172">
        <v>2.5876999999999999</v>
      </c>
      <c r="J1106" s="172">
        <v>5.3411</v>
      </c>
      <c r="K1106" s="172">
        <v>16.599499999999999</v>
      </c>
      <c r="L1106" s="172">
        <v>-13.429</v>
      </c>
      <c r="M1106" s="172">
        <v>-3.8411</v>
      </c>
      <c r="N1106" s="172">
        <v>-7.7831999999999999</v>
      </c>
      <c r="O1106" s="172">
        <v>-1.0661</v>
      </c>
      <c r="P1106" s="172">
        <v>4.3528000000000002</v>
      </c>
      <c r="Q1106" s="172">
        <v>20.515999999999998</v>
      </c>
      <c r="R1106" s="172">
        <v>-2.3028</v>
      </c>
    </row>
    <row r="1107" spans="1:18" x14ac:dyDescent="0.3">
      <c r="A1107" s="168" t="s">
        <v>1186</v>
      </c>
      <c r="B1107" s="168" t="s">
        <v>1220</v>
      </c>
      <c r="C1107" s="168">
        <v>118668</v>
      </c>
      <c r="D1107" s="171">
        <v>44026</v>
      </c>
      <c r="E1107" s="172">
        <v>1074.3757000000001</v>
      </c>
      <c r="F1107" s="172">
        <v>-0.87770000000000004</v>
      </c>
      <c r="G1107" s="172">
        <v>-0.74590000000000001</v>
      </c>
      <c r="H1107" s="172">
        <v>-1.1489</v>
      </c>
      <c r="I1107" s="172">
        <v>2.6113</v>
      </c>
      <c r="J1107" s="172">
        <v>5.3994999999999997</v>
      </c>
      <c r="K1107" s="172">
        <v>16.7865</v>
      </c>
      <c r="L1107" s="172">
        <v>-13.1365</v>
      </c>
      <c r="M1107" s="172">
        <v>-3.3679999999999999</v>
      </c>
      <c r="N1107" s="172">
        <v>-7.1856999999999998</v>
      </c>
      <c r="O1107" s="172">
        <v>-0.38669999999999999</v>
      </c>
      <c r="P1107" s="172">
        <v>5.0964999999999998</v>
      </c>
      <c r="Q1107" s="172">
        <v>10.5243</v>
      </c>
      <c r="R1107" s="172">
        <v>-1.6855</v>
      </c>
    </row>
    <row r="1108" spans="1:18" x14ac:dyDescent="0.3">
      <c r="A1108" s="168" t="s">
        <v>1186</v>
      </c>
      <c r="B1108" s="168" t="s">
        <v>1221</v>
      </c>
      <c r="C1108" s="168">
        <v>125307</v>
      </c>
      <c r="D1108" s="171">
        <v>44026</v>
      </c>
      <c r="E1108" s="172">
        <v>20.41</v>
      </c>
      <c r="F1108" s="172">
        <v>-1.2101</v>
      </c>
      <c r="G1108" s="172">
        <v>-1.2579</v>
      </c>
      <c r="H1108" s="172">
        <v>9.8100000000000007E-2</v>
      </c>
      <c r="I1108" s="172">
        <v>4.1326999999999998</v>
      </c>
      <c r="J1108" s="172">
        <v>8.8533000000000008</v>
      </c>
      <c r="K1108" s="172">
        <v>23.3233</v>
      </c>
      <c r="L1108" s="172">
        <v>1.6940999999999999</v>
      </c>
      <c r="M1108" s="172">
        <v>14.149900000000001</v>
      </c>
      <c r="N1108" s="172">
        <v>10.0863</v>
      </c>
      <c r="O1108" s="172">
        <v>1.6697</v>
      </c>
      <c r="P1108" s="172">
        <v>4.6718000000000002</v>
      </c>
      <c r="Q1108" s="172">
        <v>11.380699999999999</v>
      </c>
      <c r="R1108" s="172">
        <v>0.89129999999999998</v>
      </c>
    </row>
    <row r="1109" spans="1:18" x14ac:dyDescent="0.3">
      <c r="A1109" s="168" t="s">
        <v>1186</v>
      </c>
      <c r="B1109" s="168" t="s">
        <v>1222</v>
      </c>
      <c r="C1109" s="168">
        <v>125305</v>
      </c>
      <c r="D1109" s="171">
        <v>44026</v>
      </c>
      <c r="E1109" s="172">
        <v>19.02</v>
      </c>
      <c r="F1109" s="172">
        <v>-1.1948000000000001</v>
      </c>
      <c r="G1109" s="172">
        <v>-1.2461</v>
      </c>
      <c r="H1109" s="172">
        <v>5.2600000000000001E-2</v>
      </c>
      <c r="I1109" s="172">
        <v>4.0480999999999998</v>
      </c>
      <c r="J1109" s="172">
        <v>8.6857000000000006</v>
      </c>
      <c r="K1109" s="172">
        <v>22.788900000000002</v>
      </c>
      <c r="L1109" s="172">
        <v>0.79490000000000005</v>
      </c>
      <c r="M1109" s="172">
        <v>12.7445</v>
      </c>
      <c r="N1109" s="172">
        <v>8.3143999999999991</v>
      </c>
      <c r="O1109" s="172">
        <v>3.5000000000000003E-2</v>
      </c>
      <c r="P1109" s="172">
        <v>3.3601999999999999</v>
      </c>
      <c r="Q1109" s="172">
        <v>10.200100000000001</v>
      </c>
      <c r="R1109" s="172">
        <v>-0.70040000000000002</v>
      </c>
    </row>
    <row r="1110" spans="1:18" x14ac:dyDescent="0.3">
      <c r="A1110" s="168" t="s">
        <v>1186</v>
      </c>
      <c r="B1110" s="168" t="s">
        <v>1223</v>
      </c>
      <c r="C1110" s="168">
        <v>147778</v>
      </c>
      <c r="D1110" s="171">
        <v>44026</v>
      </c>
      <c r="E1110" s="172">
        <v>9.3699999999999992</v>
      </c>
      <c r="F1110" s="172">
        <v>-0.95140000000000002</v>
      </c>
      <c r="G1110" s="172">
        <v>-1.056</v>
      </c>
      <c r="H1110" s="172">
        <v>-1.8848</v>
      </c>
      <c r="I1110" s="172">
        <v>1.8478000000000001</v>
      </c>
      <c r="J1110" s="172">
        <v>5.5179999999999998</v>
      </c>
      <c r="K1110" s="172">
        <v>17.7136</v>
      </c>
      <c r="L1110" s="172">
        <v>-8.9406999999999996</v>
      </c>
      <c r="M1110" s="172"/>
      <c r="N1110" s="172"/>
      <c r="O1110" s="172"/>
      <c r="P1110" s="172"/>
      <c r="Q1110" s="172">
        <v>-6.3</v>
      </c>
      <c r="R1110" s="172"/>
    </row>
    <row r="1111" spans="1:18" x14ac:dyDescent="0.3">
      <c r="A1111" s="168" t="s">
        <v>1186</v>
      </c>
      <c r="B1111" s="168" t="s">
        <v>1224</v>
      </c>
      <c r="C1111" s="168">
        <v>147779</v>
      </c>
      <c r="D1111" s="171">
        <v>44026</v>
      </c>
      <c r="E1111" s="172">
        <v>9.27</v>
      </c>
      <c r="F1111" s="172">
        <v>-0.96150000000000002</v>
      </c>
      <c r="G1111" s="172">
        <v>-1.1727000000000001</v>
      </c>
      <c r="H1111" s="172">
        <v>-1.9048</v>
      </c>
      <c r="I1111" s="172">
        <v>1.7563</v>
      </c>
      <c r="J1111" s="172">
        <v>5.3409000000000004</v>
      </c>
      <c r="K1111" s="172">
        <v>17.1934</v>
      </c>
      <c r="L1111" s="172">
        <v>-9.8248999999999995</v>
      </c>
      <c r="M1111" s="172"/>
      <c r="N1111" s="172"/>
      <c r="O1111" s="172"/>
      <c r="P1111" s="172"/>
      <c r="Q1111" s="172">
        <v>-7.3</v>
      </c>
      <c r="R1111" s="172"/>
    </row>
    <row r="1112" spans="1:18" x14ac:dyDescent="0.3">
      <c r="A1112" s="168" t="s">
        <v>1186</v>
      </c>
      <c r="B1112" s="168" t="s">
        <v>1225</v>
      </c>
      <c r="C1112" s="168">
        <v>101065</v>
      </c>
      <c r="D1112" s="171">
        <v>44026</v>
      </c>
      <c r="E1112" s="172">
        <v>56.194099999999999</v>
      </c>
      <c r="F1112" s="172">
        <v>-1.1162000000000001</v>
      </c>
      <c r="G1112" s="172">
        <v>-0.5444</v>
      </c>
      <c r="H1112" s="172">
        <v>6.4500000000000002E-2</v>
      </c>
      <c r="I1112" s="172">
        <v>2.7905000000000002</v>
      </c>
      <c r="J1112" s="172">
        <v>5.9393000000000002</v>
      </c>
      <c r="K1112" s="172">
        <v>15.9397</v>
      </c>
      <c r="L1112" s="172">
        <v>-1.2463</v>
      </c>
      <c r="M1112" s="172">
        <v>10.049899999999999</v>
      </c>
      <c r="N1112" s="172">
        <v>4.8360000000000003</v>
      </c>
      <c r="O1112" s="172">
        <v>2.7999000000000001</v>
      </c>
      <c r="P1112" s="172">
        <v>3.7109000000000001</v>
      </c>
      <c r="Q1112" s="172">
        <v>9.3101000000000003</v>
      </c>
      <c r="R1112" s="172">
        <v>-0.7046</v>
      </c>
    </row>
    <row r="1113" spans="1:18" x14ac:dyDescent="0.3">
      <c r="A1113" s="168" t="s">
        <v>1186</v>
      </c>
      <c r="B1113" s="168" t="s">
        <v>1226</v>
      </c>
      <c r="C1113" s="168">
        <v>120841</v>
      </c>
      <c r="D1113" s="171">
        <v>44026</v>
      </c>
      <c r="E1113" s="172">
        <v>57.991900000000001</v>
      </c>
      <c r="F1113" s="172">
        <v>-1.1114999999999999</v>
      </c>
      <c r="G1113" s="172">
        <v>-0.5252</v>
      </c>
      <c r="H1113" s="172">
        <v>9.8199999999999996E-2</v>
      </c>
      <c r="I1113" s="172">
        <v>2.8597000000000001</v>
      </c>
      <c r="J1113" s="172">
        <v>6.1036000000000001</v>
      </c>
      <c r="K1113" s="172">
        <v>16.4526</v>
      </c>
      <c r="L1113" s="172">
        <v>-0.37759999999999999</v>
      </c>
      <c r="M1113" s="172">
        <v>11.509399999999999</v>
      </c>
      <c r="N1113" s="172">
        <v>6.7050999999999998</v>
      </c>
      <c r="O1113" s="172">
        <v>3.7054999999999998</v>
      </c>
      <c r="P1113" s="172">
        <v>4.2539999999999996</v>
      </c>
      <c r="Q1113" s="172">
        <v>8.8689</v>
      </c>
      <c r="R1113" s="172">
        <v>0.46650000000000003</v>
      </c>
    </row>
    <row r="1114" spans="1:18" x14ac:dyDescent="0.3">
      <c r="A1114" s="168" t="s">
        <v>1186</v>
      </c>
      <c r="B1114" s="168" t="s">
        <v>1227</v>
      </c>
      <c r="C1114" s="168">
        <v>119716</v>
      </c>
      <c r="D1114" s="171">
        <v>44026</v>
      </c>
      <c r="E1114" s="172">
        <v>72.432400000000001</v>
      </c>
      <c r="F1114" s="172">
        <v>-0.67259999999999998</v>
      </c>
      <c r="G1114" s="172">
        <v>-0.55789999999999995</v>
      </c>
      <c r="H1114" s="172">
        <v>-0.66830000000000001</v>
      </c>
      <c r="I1114" s="172">
        <v>2.8180000000000001</v>
      </c>
      <c r="J1114" s="172">
        <v>8.6872000000000007</v>
      </c>
      <c r="K1114" s="172">
        <v>24.366299999999999</v>
      </c>
      <c r="L1114" s="172">
        <v>-7.5875000000000004</v>
      </c>
      <c r="M1114" s="172">
        <v>1.5125</v>
      </c>
      <c r="N1114" s="172">
        <v>-3.0680000000000001</v>
      </c>
      <c r="O1114" s="172">
        <v>-3.8624000000000001</v>
      </c>
      <c r="P1114" s="172">
        <v>3.1074999999999999</v>
      </c>
      <c r="Q1114" s="172">
        <v>13.5318</v>
      </c>
      <c r="R1114" s="172">
        <v>-2.7017000000000002</v>
      </c>
    </row>
    <row r="1115" spans="1:18" x14ac:dyDescent="0.3">
      <c r="A1115" s="168" t="s">
        <v>1186</v>
      </c>
      <c r="B1115" s="168" t="s">
        <v>1228</v>
      </c>
      <c r="C1115" s="168">
        <v>102941</v>
      </c>
      <c r="D1115" s="171">
        <v>44026</v>
      </c>
      <c r="E1115" s="172">
        <v>67.520799999999994</v>
      </c>
      <c r="F1115" s="172">
        <v>-0.67510000000000003</v>
      </c>
      <c r="G1115" s="172">
        <v>-0.5675</v>
      </c>
      <c r="H1115" s="172">
        <v>-0.68500000000000005</v>
      </c>
      <c r="I1115" s="172">
        <v>2.7833999999999999</v>
      </c>
      <c r="J1115" s="172">
        <v>8.5966000000000005</v>
      </c>
      <c r="K1115" s="172">
        <v>24.056899999999999</v>
      </c>
      <c r="L1115" s="172">
        <v>-8.0233000000000008</v>
      </c>
      <c r="M1115" s="172">
        <v>0.78090000000000004</v>
      </c>
      <c r="N1115" s="172">
        <v>-4.0008999999999997</v>
      </c>
      <c r="O1115" s="172">
        <v>-4.8154000000000003</v>
      </c>
      <c r="P1115" s="172">
        <v>2.0228999999999999</v>
      </c>
      <c r="Q1115" s="172">
        <v>13.291399999999999</v>
      </c>
      <c r="R1115" s="172">
        <v>-3.5790000000000002</v>
      </c>
    </row>
    <row r="1116" spans="1:18" x14ac:dyDescent="0.3">
      <c r="A1116" s="168" t="s">
        <v>1186</v>
      </c>
      <c r="B1116" s="168" t="s">
        <v>1229</v>
      </c>
      <c r="C1116" s="168">
        <v>101539</v>
      </c>
      <c r="D1116" s="171">
        <v>44026</v>
      </c>
      <c r="E1116" s="172">
        <v>392.33659999999998</v>
      </c>
      <c r="F1116" s="172">
        <v>-0.63239999999999996</v>
      </c>
      <c r="G1116" s="172">
        <v>-0.66790000000000005</v>
      </c>
      <c r="H1116" s="172">
        <v>-1.2269000000000001</v>
      </c>
      <c r="I1116" s="172">
        <v>1.4748000000000001</v>
      </c>
      <c r="J1116" s="172">
        <v>5.4915000000000003</v>
      </c>
      <c r="K1116" s="172">
        <v>15.615500000000001</v>
      </c>
      <c r="L1116" s="172">
        <v>-17.796299999999999</v>
      </c>
      <c r="M1116" s="172">
        <v>-9.3196999999999992</v>
      </c>
      <c r="N1116" s="172">
        <v>-13.374499999999999</v>
      </c>
      <c r="O1116" s="172">
        <v>-6.5316000000000001</v>
      </c>
      <c r="P1116" s="172">
        <v>2.331</v>
      </c>
      <c r="Q1116" s="172">
        <v>22.613</v>
      </c>
      <c r="R1116" s="172">
        <v>-9.9641999999999999</v>
      </c>
    </row>
    <row r="1117" spans="1:18" x14ac:dyDescent="0.3">
      <c r="A1117" s="168" t="s">
        <v>1186</v>
      </c>
      <c r="B1117" s="168" t="s">
        <v>1230</v>
      </c>
      <c r="C1117" s="168">
        <v>119581</v>
      </c>
      <c r="D1117" s="171">
        <v>44026</v>
      </c>
      <c r="E1117" s="172">
        <v>410.62580000000003</v>
      </c>
      <c r="F1117" s="172">
        <v>-0.63009999999999999</v>
      </c>
      <c r="G1117" s="172">
        <v>-0.65949999999999998</v>
      </c>
      <c r="H1117" s="172">
        <v>-1.2122999999999999</v>
      </c>
      <c r="I1117" s="172">
        <v>1.5057</v>
      </c>
      <c r="J1117" s="172">
        <v>5.5663</v>
      </c>
      <c r="K1117" s="172">
        <v>15.8538</v>
      </c>
      <c r="L1117" s="172">
        <v>-17.464500000000001</v>
      </c>
      <c r="M1117" s="172">
        <v>-8.7867999999999995</v>
      </c>
      <c r="N1117" s="172">
        <v>-12.6875</v>
      </c>
      <c r="O1117" s="172">
        <v>-5.8045999999999998</v>
      </c>
      <c r="P1117" s="172">
        <v>2.9678</v>
      </c>
      <c r="Q1117" s="172">
        <v>12.090299999999999</v>
      </c>
      <c r="R1117" s="172">
        <v>-9.2521000000000004</v>
      </c>
    </row>
    <row r="1118" spans="1:18" x14ac:dyDescent="0.3">
      <c r="A1118" s="168" t="s">
        <v>1186</v>
      </c>
      <c r="B1118" s="168" t="s">
        <v>1231</v>
      </c>
      <c r="C1118" s="168">
        <v>102328</v>
      </c>
      <c r="D1118" s="171">
        <v>44026</v>
      </c>
      <c r="E1118" s="172">
        <v>130.2081</v>
      </c>
      <c r="F1118" s="172">
        <v>-0.44159999999999999</v>
      </c>
      <c r="G1118" s="172">
        <v>-1.1459999999999999</v>
      </c>
      <c r="H1118" s="172">
        <v>-2.3732000000000002</v>
      </c>
      <c r="I1118" s="172">
        <v>1.2944</v>
      </c>
      <c r="J1118" s="172">
        <v>2.7259000000000002</v>
      </c>
      <c r="K1118" s="172">
        <v>15.565200000000001</v>
      </c>
      <c r="L1118" s="172">
        <v>-10.9854</v>
      </c>
      <c r="M1118" s="172">
        <v>-2.8980000000000001</v>
      </c>
      <c r="N1118" s="172">
        <v>-4.4512999999999998</v>
      </c>
      <c r="O1118" s="172">
        <v>-0.246</v>
      </c>
      <c r="P1118" s="172">
        <v>4.3787000000000003</v>
      </c>
      <c r="Q1118" s="172">
        <v>10.3521</v>
      </c>
      <c r="R1118" s="172">
        <v>0.80769999999999997</v>
      </c>
    </row>
    <row r="1119" spans="1:18" x14ac:dyDescent="0.3">
      <c r="A1119" s="168" t="s">
        <v>1186</v>
      </c>
      <c r="B1119" s="168" t="s">
        <v>1232</v>
      </c>
      <c r="C1119" s="168">
        <v>119178</v>
      </c>
      <c r="D1119" s="171">
        <v>44026</v>
      </c>
      <c r="E1119" s="172">
        <v>139.2526</v>
      </c>
      <c r="F1119" s="172">
        <v>-0.4375</v>
      </c>
      <c r="G1119" s="172">
        <v>-1.1323000000000001</v>
      </c>
      <c r="H1119" s="172">
        <v>-2.3500999999999999</v>
      </c>
      <c r="I1119" s="172">
        <v>1.3412999999999999</v>
      </c>
      <c r="J1119" s="172">
        <v>2.8371</v>
      </c>
      <c r="K1119" s="172">
        <v>15.9199</v>
      </c>
      <c r="L1119" s="172">
        <v>-10.394399999999999</v>
      </c>
      <c r="M1119" s="172">
        <v>-1.9486000000000001</v>
      </c>
      <c r="N1119" s="172">
        <v>-3.097</v>
      </c>
      <c r="O1119" s="172">
        <v>0.87660000000000005</v>
      </c>
      <c r="P1119" s="172">
        <v>5.3807999999999998</v>
      </c>
      <c r="Q1119" s="172">
        <v>14.771599999999999</v>
      </c>
      <c r="R1119" s="172">
        <v>2.0638000000000001</v>
      </c>
    </row>
    <row r="1120" spans="1:18" x14ac:dyDescent="0.3">
      <c r="A1120" s="168" t="s">
        <v>1186</v>
      </c>
      <c r="B1120" s="168" t="s">
        <v>1233</v>
      </c>
      <c r="C1120" s="168">
        <v>118872</v>
      </c>
      <c r="D1120" s="171">
        <v>44026</v>
      </c>
      <c r="E1120" s="172">
        <v>43.73</v>
      </c>
      <c r="F1120" s="172">
        <v>-9.1399999999999995E-2</v>
      </c>
      <c r="G1120" s="172">
        <v>-0.22819999999999999</v>
      </c>
      <c r="H1120" s="172">
        <v>-0.99619999999999997</v>
      </c>
      <c r="I1120" s="172">
        <v>0.87660000000000005</v>
      </c>
      <c r="J1120" s="172">
        <v>3.3073000000000001</v>
      </c>
      <c r="K1120" s="172">
        <v>13.8802</v>
      </c>
      <c r="L1120" s="172">
        <v>-5.0380000000000003</v>
      </c>
      <c r="M1120" s="172">
        <v>3.1855000000000002</v>
      </c>
      <c r="N1120" s="172">
        <v>2.1968000000000001</v>
      </c>
      <c r="O1120" s="172">
        <v>1.7746999999999999</v>
      </c>
      <c r="P1120" s="172">
        <v>6.3715999999999999</v>
      </c>
      <c r="Q1120" s="172">
        <v>12.7417</v>
      </c>
      <c r="R1120" s="172">
        <v>-1.9590000000000001</v>
      </c>
    </row>
    <row r="1121" spans="1:18" x14ac:dyDescent="0.3">
      <c r="A1121" s="168" t="s">
        <v>1186</v>
      </c>
      <c r="B1121" s="168" t="s">
        <v>1234</v>
      </c>
      <c r="C1121" s="168">
        <v>100477</v>
      </c>
      <c r="D1121" s="171">
        <v>44026</v>
      </c>
      <c r="E1121" s="172">
        <v>42.19</v>
      </c>
      <c r="F1121" s="172">
        <v>-9.4700000000000006E-2</v>
      </c>
      <c r="G1121" s="172">
        <v>-0.23649999999999999</v>
      </c>
      <c r="H1121" s="172">
        <v>-1.0088999999999999</v>
      </c>
      <c r="I1121" s="172">
        <v>0.86060000000000003</v>
      </c>
      <c r="J1121" s="172">
        <v>3.2803</v>
      </c>
      <c r="K1121" s="172">
        <v>13.7197</v>
      </c>
      <c r="L1121" s="172">
        <v>-5.2549000000000001</v>
      </c>
      <c r="M1121" s="172">
        <v>2.8523000000000001</v>
      </c>
      <c r="N1121" s="172">
        <v>1.7606999999999999</v>
      </c>
      <c r="O1121" s="172">
        <v>1.3125</v>
      </c>
      <c r="P1121" s="172">
        <v>5.8372999999999999</v>
      </c>
      <c r="Q1121" s="172">
        <v>5.7215999999999996</v>
      </c>
      <c r="R1121" s="172">
        <v>-2.4479000000000002</v>
      </c>
    </row>
    <row r="1122" spans="1:18" x14ac:dyDescent="0.3">
      <c r="A1122" s="168" t="s">
        <v>1186</v>
      </c>
      <c r="B1122" s="168" t="s">
        <v>1235</v>
      </c>
      <c r="C1122" s="168">
        <v>148073</v>
      </c>
      <c r="D1122" s="171">
        <v>44026</v>
      </c>
      <c r="E1122" s="172">
        <v>13.28</v>
      </c>
      <c r="F1122" s="172">
        <v>-0.89549999999999996</v>
      </c>
      <c r="G1122" s="172">
        <v>-1.4837</v>
      </c>
      <c r="H1122" s="172">
        <v>-1.1169</v>
      </c>
      <c r="I1122" s="172">
        <v>2.3900999999999999</v>
      </c>
      <c r="J1122" s="172">
        <v>4.6493000000000002</v>
      </c>
      <c r="K1122" s="172">
        <v>19.532</v>
      </c>
      <c r="L1122" s="172"/>
      <c r="M1122" s="172"/>
      <c r="N1122" s="172"/>
      <c r="O1122" s="172"/>
      <c r="P1122" s="172"/>
      <c r="Q1122" s="172">
        <v>32.799999999999997</v>
      </c>
      <c r="R1122" s="172"/>
    </row>
    <row r="1123" spans="1:18" x14ac:dyDescent="0.3">
      <c r="A1123" s="168" t="s">
        <v>1186</v>
      </c>
      <c r="B1123" s="168" t="s">
        <v>1236</v>
      </c>
      <c r="C1123" s="168">
        <v>148071</v>
      </c>
      <c r="D1123" s="171">
        <v>44026</v>
      </c>
      <c r="E1123" s="172">
        <v>13.23</v>
      </c>
      <c r="F1123" s="172">
        <v>-0.97309999999999997</v>
      </c>
      <c r="G1123" s="172">
        <v>-1.4892000000000001</v>
      </c>
      <c r="H1123" s="172">
        <v>-1.1211</v>
      </c>
      <c r="I1123" s="172">
        <v>2.3201999999999998</v>
      </c>
      <c r="J1123" s="172">
        <v>4.585</v>
      </c>
      <c r="K1123" s="172">
        <v>19.081900000000001</v>
      </c>
      <c r="L1123" s="172"/>
      <c r="M1123" s="172"/>
      <c r="N1123" s="172"/>
      <c r="O1123" s="172"/>
      <c r="P1123" s="172"/>
      <c r="Q1123" s="172">
        <v>32.299999999999997</v>
      </c>
      <c r="R1123" s="172"/>
    </row>
    <row r="1124" spans="1:18" x14ac:dyDescent="0.3">
      <c r="A1124" s="168" t="s">
        <v>1186</v>
      </c>
      <c r="B1124" s="168" t="s">
        <v>1237</v>
      </c>
      <c r="C1124" s="168">
        <v>120727</v>
      </c>
      <c r="D1124" s="171">
        <v>44026</v>
      </c>
      <c r="E1124" s="172">
        <v>68.756185094417404</v>
      </c>
      <c r="F1124" s="172">
        <v>-0.83150000000000002</v>
      </c>
      <c r="G1124" s="172">
        <v>-0.87639999999999996</v>
      </c>
      <c r="H1124" s="172">
        <v>-1.2216</v>
      </c>
      <c r="I1124" s="172">
        <v>2.4695999999999998</v>
      </c>
      <c r="J1124" s="172">
        <v>5.1193999999999997</v>
      </c>
      <c r="K1124" s="172">
        <v>19.208300000000001</v>
      </c>
      <c r="L1124" s="172">
        <v>-7.5698999999999996</v>
      </c>
      <c r="M1124" s="172">
        <v>1.7342</v>
      </c>
      <c r="N1124" s="172">
        <v>-0.496</v>
      </c>
      <c r="O1124" s="172">
        <v>-1.1661999999999999</v>
      </c>
      <c r="P1124" s="172">
        <v>3.9746000000000001</v>
      </c>
      <c r="Q1124" s="172">
        <v>14.4998</v>
      </c>
      <c r="R1124" s="172">
        <v>-3.4407000000000001</v>
      </c>
    </row>
    <row r="1125" spans="1:18" x14ac:dyDescent="0.3">
      <c r="A1125" s="168" t="s">
        <v>1186</v>
      </c>
      <c r="B1125" s="168" t="s">
        <v>1238</v>
      </c>
      <c r="C1125" s="168">
        <v>102393</v>
      </c>
      <c r="D1125" s="171">
        <v>44026</v>
      </c>
      <c r="E1125" s="172">
        <v>104.08576410833901</v>
      </c>
      <c r="F1125" s="172">
        <v>-0.83389999999999997</v>
      </c>
      <c r="G1125" s="172">
        <v>-0.88570000000000004</v>
      </c>
      <c r="H1125" s="172">
        <v>-1.2386999999999999</v>
      </c>
      <c r="I1125" s="172">
        <v>2.4373</v>
      </c>
      <c r="J1125" s="172">
        <v>5.0434000000000001</v>
      </c>
      <c r="K1125" s="172">
        <v>18.9236</v>
      </c>
      <c r="L1125" s="172">
        <v>-7.9858000000000002</v>
      </c>
      <c r="M1125" s="172">
        <v>1.0815999999999999</v>
      </c>
      <c r="N1125" s="172">
        <v>-1.3379000000000001</v>
      </c>
      <c r="O1125" s="172">
        <v>-2.0301999999999998</v>
      </c>
      <c r="P1125" s="172">
        <v>3.0503</v>
      </c>
      <c r="Q1125" s="172">
        <v>15.477</v>
      </c>
      <c r="R1125" s="172">
        <v>-4.2584999999999997</v>
      </c>
    </row>
    <row r="1126" spans="1:18" x14ac:dyDescent="0.3">
      <c r="A1126" s="173" t="s">
        <v>27</v>
      </c>
      <c r="B1126" s="168"/>
      <c r="C1126" s="168"/>
      <c r="D1126" s="168"/>
      <c r="E1126" s="168"/>
      <c r="F1126" s="174">
        <v>-0.74845192307692321</v>
      </c>
      <c r="G1126" s="174">
        <v>-0.88471346153846142</v>
      </c>
      <c r="H1126" s="174">
        <v>-1.3206057692307687</v>
      </c>
      <c r="I1126" s="174">
        <v>1.9262788461538465</v>
      </c>
      <c r="J1126" s="174">
        <v>5.22504423076923</v>
      </c>
      <c r="K1126" s="174">
        <v>17.537225000000003</v>
      </c>
      <c r="L1126" s="174">
        <v>-10.064605999999999</v>
      </c>
      <c r="M1126" s="174">
        <v>-1.3116958333333331</v>
      </c>
      <c r="N1126" s="174">
        <v>-3.3334304347826085</v>
      </c>
      <c r="O1126" s="174">
        <v>-1.0178681818181818</v>
      </c>
      <c r="P1126" s="174">
        <v>4.5582857142857121</v>
      </c>
      <c r="Q1126" s="174">
        <v>11.374046153846153</v>
      </c>
      <c r="R1126" s="174">
        <v>-3.2547717391304358</v>
      </c>
    </row>
    <row r="1127" spans="1:18" x14ac:dyDescent="0.3">
      <c r="A1127" s="173" t="s">
        <v>409</v>
      </c>
      <c r="B1127" s="168"/>
      <c r="C1127" s="168"/>
      <c r="D1127" s="168"/>
      <c r="E1127" s="168"/>
      <c r="F1127" s="174">
        <v>-0.78820000000000001</v>
      </c>
      <c r="G1127" s="174">
        <v>-0.84539999999999993</v>
      </c>
      <c r="H1127" s="174">
        <v>-1.3509</v>
      </c>
      <c r="I1127" s="174">
        <v>1.7682</v>
      </c>
      <c r="J1127" s="174">
        <v>5.1736500000000003</v>
      </c>
      <c r="K1127" s="174">
        <v>17.145</v>
      </c>
      <c r="L1127" s="174">
        <v>-10.145949999999999</v>
      </c>
      <c r="M1127" s="174">
        <v>-1.7595499999999999</v>
      </c>
      <c r="N1127" s="174">
        <v>-3.3375500000000002</v>
      </c>
      <c r="O1127" s="174">
        <v>-1.11615</v>
      </c>
      <c r="P1127" s="174">
        <v>4.3864000000000001</v>
      </c>
      <c r="Q1127" s="174">
        <v>13.203099999999999</v>
      </c>
      <c r="R1127" s="174">
        <v>-3.0712000000000002</v>
      </c>
    </row>
    <row r="1128" spans="1:18" x14ac:dyDescent="0.3">
      <c r="A1128" s="117"/>
      <c r="B1128" s="117"/>
      <c r="C1128" s="117"/>
      <c r="D1128" s="117"/>
      <c r="E1128" s="117"/>
      <c r="F1128" s="117"/>
      <c r="G1128" s="117"/>
      <c r="H1128" s="117"/>
      <c r="I1128" s="117"/>
      <c r="J1128" s="117"/>
      <c r="K1128" s="117"/>
      <c r="L1128" s="117"/>
      <c r="M1128" s="117"/>
      <c r="N1128" s="117"/>
      <c r="O1128" s="117"/>
      <c r="P1128" s="117"/>
      <c r="Q1128" s="117"/>
      <c r="R1128" s="117"/>
    </row>
    <row r="1129" spans="1:18" x14ac:dyDescent="0.3">
      <c r="A1129" s="170" t="s">
        <v>1239</v>
      </c>
      <c r="B1129" s="170"/>
      <c r="C1129" s="170"/>
      <c r="D1129" s="170"/>
      <c r="E1129" s="170"/>
      <c r="F1129" s="170"/>
      <c r="G1129" s="170"/>
      <c r="H1129" s="170"/>
      <c r="I1129" s="170"/>
      <c r="J1129" s="170"/>
      <c r="K1129" s="170"/>
      <c r="L1129" s="170"/>
      <c r="M1129" s="170"/>
      <c r="N1129" s="170"/>
      <c r="O1129" s="170"/>
      <c r="P1129" s="170"/>
      <c r="Q1129" s="170"/>
      <c r="R1129" s="170"/>
    </row>
    <row r="1130" spans="1:18" x14ac:dyDescent="0.3">
      <c r="A1130" s="168" t="s">
        <v>1240</v>
      </c>
      <c r="B1130" s="168" t="s">
        <v>1241</v>
      </c>
      <c r="C1130" s="168">
        <v>101976</v>
      </c>
      <c r="D1130" s="171">
        <v>44026</v>
      </c>
      <c r="E1130" s="172">
        <v>276.86939999999998</v>
      </c>
      <c r="F1130" s="172">
        <v>-1.9641999999999999</v>
      </c>
      <c r="G1130" s="172">
        <v>4.0655000000000001</v>
      </c>
      <c r="H1130" s="172">
        <v>8.3431999999999995</v>
      </c>
      <c r="I1130" s="172">
        <v>10.2837</v>
      </c>
      <c r="J1130" s="172">
        <v>9.3109999999999999</v>
      </c>
      <c r="K1130" s="172">
        <v>10.8322</v>
      </c>
      <c r="L1130" s="172">
        <v>8.6672999999999991</v>
      </c>
      <c r="M1130" s="172">
        <v>7.8441000000000001</v>
      </c>
      <c r="N1130" s="172">
        <v>8.0074000000000005</v>
      </c>
      <c r="O1130" s="172">
        <v>7.8929999999999998</v>
      </c>
      <c r="P1130" s="172">
        <v>7.7436999999999996</v>
      </c>
      <c r="Q1130" s="172">
        <v>7.1412000000000004</v>
      </c>
      <c r="R1130" s="172">
        <v>8.2766999999999999</v>
      </c>
    </row>
    <row r="1131" spans="1:18" x14ac:dyDescent="0.3">
      <c r="A1131" s="168" t="s">
        <v>1240</v>
      </c>
      <c r="B1131" s="168" t="s">
        <v>1242</v>
      </c>
      <c r="C1131" s="168">
        <v>119511</v>
      </c>
      <c r="D1131" s="171">
        <v>44026</v>
      </c>
      <c r="E1131" s="172">
        <v>278.78530000000001</v>
      </c>
      <c r="F1131" s="172">
        <v>-1.8329</v>
      </c>
      <c r="G1131" s="172">
        <v>4.1914999999999996</v>
      </c>
      <c r="H1131" s="172">
        <v>8.4678000000000004</v>
      </c>
      <c r="I1131" s="172">
        <v>10.4107</v>
      </c>
      <c r="J1131" s="172">
        <v>9.4411000000000005</v>
      </c>
      <c r="K1131" s="172">
        <v>10.9543</v>
      </c>
      <c r="L1131" s="172">
        <v>8.7903000000000002</v>
      </c>
      <c r="M1131" s="172">
        <v>7.9732000000000003</v>
      </c>
      <c r="N1131" s="172">
        <v>8.1392000000000007</v>
      </c>
      <c r="O1131" s="172">
        <v>8.0289000000000001</v>
      </c>
      <c r="P1131" s="172">
        <v>7.8602999999999996</v>
      </c>
      <c r="Q1131" s="172">
        <v>8.3224999999999998</v>
      </c>
      <c r="R1131" s="172">
        <v>8.4161999999999999</v>
      </c>
    </row>
    <row r="1132" spans="1:18" x14ac:dyDescent="0.3">
      <c r="A1132" s="168" t="s">
        <v>1240</v>
      </c>
      <c r="B1132" s="168" t="s">
        <v>1243</v>
      </c>
      <c r="C1132" s="168">
        <v>147567</v>
      </c>
      <c r="D1132" s="171">
        <v>44026</v>
      </c>
      <c r="E1132" s="172">
        <v>1075.2064</v>
      </c>
      <c r="F1132" s="172">
        <v>-6.0993000000000004</v>
      </c>
      <c r="G1132" s="172">
        <v>2.1705999999999999</v>
      </c>
      <c r="H1132" s="172">
        <v>5.8756000000000004</v>
      </c>
      <c r="I1132" s="172">
        <v>8.0000999999999998</v>
      </c>
      <c r="J1132" s="172">
        <v>8.1989999999999998</v>
      </c>
      <c r="K1132" s="172">
        <v>9.8668999999999993</v>
      </c>
      <c r="L1132" s="172">
        <v>8.1534999999999993</v>
      </c>
      <c r="M1132" s="172">
        <v>7.7149000000000001</v>
      </c>
      <c r="N1132" s="172"/>
      <c r="O1132" s="172"/>
      <c r="P1132" s="172"/>
      <c r="Q1132" s="172">
        <v>8.0030000000000001</v>
      </c>
      <c r="R1132" s="172"/>
    </row>
    <row r="1133" spans="1:18" x14ac:dyDescent="0.3">
      <c r="A1133" s="168" t="s">
        <v>1240</v>
      </c>
      <c r="B1133" s="168" t="s">
        <v>1244</v>
      </c>
      <c r="C1133" s="168">
        <v>147568</v>
      </c>
      <c r="D1133" s="171">
        <v>44026</v>
      </c>
      <c r="E1133" s="172">
        <v>1073.7755</v>
      </c>
      <c r="F1133" s="172">
        <v>-6.2466999999999997</v>
      </c>
      <c r="G1133" s="172">
        <v>2.0247000000000002</v>
      </c>
      <c r="H1133" s="172">
        <v>5.7301000000000002</v>
      </c>
      <c r="I1133" s="172">
        <v>7.8539000000000003</v>
      </c>
      <c r="J1133" s="172">
        <v>8.0525000000000002</v>
      </c>
      <c r="K1133" s="172">
        <v>9.7178000000000004</v>
      </c>
      <c r="L1133" s="172">
        <v>8.0046999999999997</v>
      </c>
      <c r="M1133" s="172">
        <v>7.5650000000000004</v>
      </c>
      <c r="N1133" s="172"/>
      <c r="O1133" s="172"/>
      <c r="P1133" s="172"/>
      <c r="Q1133" s="172">
        <v>7.8506999999999998</v>
      </c>
      <c r="R1133" s="172"/>
    </row>
    <row r="1134" spans="1:18" x14ac:dyDescent="0.3">
      <c r="A1134" s="168" t="s">
        <v>1240</v>
      </c>
      <c r="B1134" s="168" t="s">
        <v>1245</v>
      </c>
      <c r="C1134" s="168">
        <v>147377</v>
      </c>
      <c r="D1134" s="171">
        <v>44026</v>
      </c>
      <c r="E1134" s="172">
        <v>1066.8814</v>
      </c>
      <c r="F1134" s="172">
        <v>1.7278</v>
      </c>
      <c r="G1134" s="172">
        <v>2.4519000000000002</v>
      </c>
      <c r="H1134" s="172">
        <v>2.6194999999999999</v>
      </c>
      <c r="I1134" s="172">
        <v>2.4558</v>
      </c>
      <c r="J1134" s="172">
        <v>3.1261999999999999</v>
      </c>
      <c r="K1134" s="172">
        <v>4.5221999999999998</v>
      </c>
      <c r="L1134" s="172">
        <v>4.9870000000000001</v>
      </c>
      <c r="M1134" s="172">
        <v>5.29</v>
      </c>
      <c r="N1134" s="172">
        <v>5.9894999999999996</v>
      </c>
      <c r="O1134" s="172"/>
      <c r="P1134" s="172"/>
      <c r="Q1134" s="172">
        <v>6.2298</v>
      </c>
      <c r="R1134" s="172"/>
    </row>
    <row r="1135" spans="1:18" x14ac:dyDescent="0.3">
      <c r="A1135" s="168" t="s">
        <v>1240</v>
      </c>
      <c r="B1135" s="168" t="s">
        <v>1246</v>
      </c>
      <c r="C1135" s="168">
        <v>147382</v>
      </c>
      <c r="D1135" s="171">
        <v>44026</v>
      </c>
      <c r="E1135" s="172">
        <v>1063.6174000000001</v>
      </c>
      <c r="F1135" s="172">
        <v>1.3967000000000001</v>
      </c>
      <c r="G1135" s="172">
        <v>2.1213000000000002</v>
      </c>
      <c r="H1135" s="172">
        <v>2.2890000000000001</v>
      </c>
      <c r="I1135" s="172">
        <v>2.1255000000000002</v>
      </c>
      <c r="J1135" s="172">
        <v>2.7953999999999999</v>
      </c>
      <c r="K1135" s="172">
        <v>4.2228000000000003</v>
      </c>
      <c r="L1135" s="172">
        <v>4.6959999999999997</v>
      </c>
      <c r="M1135" s="172">
        <v>4.9931000000000001</v>
      </c>
      <c r="N1135" s="172">
        <v>5.6883999999999997</v>
      </c>
      <c r="O1135" s="172"/>
      <c r="P1135" s="172"/>
      <c r="Q1135" s="172">
        <v>5.9264000000000001</v>
      </c>
      <c r="R1135" s="172"/>
    </row>
    <row r="1136" spans="1:18" x14ac:dyDescent="0.3">
      <c r="A1136" s="168" t="s">
        <v>1240</v>
      </c>
      <c r="B1136" s="168" t="s">
        <v>1247</v>
      </c>
      <c r="C1136" s="168">
        <v>119106</v>
      </c>
      <c r="D1136" s="171">
        <v>44026</v>
      </c>
      <c r="E1136" s="172">
        <v>41.022799999999997</v>
      </c>
      <c r="F1136" s="172">
        <v>-11.4742</v>
      </c>
      <c r="G1136" s="172">
        <v>1.8466</v>
      </c>
      <c r="H1136" s="172">
        <v>6.7199</v>
      </c>
      <c r="I1136" s="172">
        <v>9.4911999999999992</v>
      </c>
      <c r="J1136" s="172">
        <v>8.6539999999999999</v>
      </c>
      <c r="K1136" s="172">
        <v>11.2963</v>
      </c>
      <c r="L1136" s="172">
        <v>7.8677000000000001</v>
      </c>
      <c r="M1136" s="172">
        <v>7.2477999999999998</v>
      </c>
      <c r="N1136" s="172">
        <v>7.6623999999999999</v>
      </c>
      <c r="O1136" s="172">
        <v>7.5366</v>
      </c>
      <c r="P1136" s="172">
        <v>7.2542999999999997</v>
      </c>
      <c r="Q1136" s="172">
        <v>7.8710000000000004</v>
      </c>
      <c r="R1136" s="172">
        <v>8.0177999999999994</v>
      </c>
    </row>
    <row r="1137" spans="1:18" x14ac:dyDescent="0.3">
      <c r="A1137" s="168" t="s">
        <v>1240</v>
      </c>
      <c r="B1137" s="168" t="s">
        <v>1248</v>
      </c>
      <c r="C1137" s="168">
        <v>100087</v>
      </c>
      <c r="D1137" s="171">
        <v>44026</v>
      </c>
      <c r="E1137" s="172">
        <v>40.272199999999998</v>
      </c>
      <c r="F1137" s="172">
        <v>-11.687900000000001</v>
      </c>
      <c r="G1137" s="172">
        <v>1.6316999999999999</v>
      </c>
      <c r="H1137" s="172">
        <v>6.5077999999999996</v>
      </c>
      <c r="I1137" s="172">
        <v>9.2904999999999998</v>
      </c>
      <c r="J1137" s="172">
        <v>8.4513999999999996</v>
      </c>
      <c r="K1137" s="172">
        <v>11.074299999999999</v>
      </c>
      <c r="L1137" s="172">
        <v>7.6502999999999997</v>
      </c>
      <c r="M1137" s="172">
        <v>7.0129000000000001</v>
      </c>
      <c r="N1137" s="172">
        <v>7.4153000000000002</v>
      </c>
      <c r="O1137" s="172">
        <v>7.2755000000000001</v>
      </c>
      <c r="P1137" s="172">
        <v>6.9909999999999997</v>
      </c>
      <c r="Q1137" s="172">
        <v>6.9259000000000004</v>
      </c>
      <c r="R1137" s="172">
        <v>7.7577999999999996</v>
      </c>
    </row>
    <row r="1138" spans="1:18" x14ac:dyDescent="0.3">
      <c r="A1138" s="168" t="s">
        <v>1240</v>
      </c>
      <c r="B1138" s="168" t="s">
        <v>1249</v>
      </c>
      <c r="C1138" s="168">
        <v>101357</v>
      </c>
      <c r="D1138" s="171">
        <v>44026</v>
      </c>
      <c r="E1138" s="172">
        <v>37.9617</v>
      </c>
      <c r="F1138" s="172">
        <v>0.96150000000000002</v>
      </c>
      <c r="G1138" s="172">
        <v>5.1468999999999996</v>
      </c>
      <c r="H1138" s="172">
        <v>8.3232999999999997</v>
      </c>
      <c r="I1138" s="172">
        <v>9.4360999999999997</v>
      </c>
      <c r="J1138" s="172">
        <v>8.3933</v>
      </c>
      <c r="K1138" s="172">
        <v>9.8065999999999995</v>
      </c>
      <c r="L1138" s="172">
        <v>8.0175999999999998</v>
      </c>
      <c r="M1138" s="172">
        <v>7.4757999999999996</v>
      </c>
      <c r="N1138" s="172">
        <v>7.9074</v>
      </c>
      <c r="O1138" s="172">
        <v>7.7455999999999996</v>
      </c>
      <c r="P1138" s="172">
        <v>7.8521000000000001</v>
      </c>
      <c r="Q1138" s="172">
        <v>7.5053000000000001</v>
      </c>
      <c r="R1138" s="172">
        <v>8.2058999999999997</v>
      </c>
    </row>
    <row r="1139" spans="1:18" x14ac:dyDescent="0.3">
      <c r="A1139" s="168" t="s">
        <v>1240</v>
      </c>
      <c r="B1139" s="168" t="s">
        <v>1250</v>
      </c>
      <c r="C1139" s="168">
        <v>118506</v>
      </c>
      <c r="D1139" s="171">
        <v>44026</v>
      </c>
      <c r="E1139" s="172">
        <v>38.9148</v>
      </c>
      <c r="F1139" s="172">
        <v>1.0318000000000001</v>
      </c>
      <c r="G1139" s="172">
        <v>5.2789999999999999</v>
      </c>
      <c r="H1139" s="172">
        <v>8.4686000000000003</v>
      </c>
      <c r="I1139" s="172">
        <v>9.5888000000000009</v>
      </c>
      <c r="J1139" s="172">
        <v>8.5490999999999993</v>
      </c>
      <c r="K1139" s="172">
        <v>9.9641000000000002</v>
      </c>
      <c r="L1139" s="172">
        <v>8.1768999999999998</v>
      </c>
      <c r="M1139" s="172">
        <v>7.6426999999999996</v>
      </c>
      <c r="N1139" s="172">
        <v>8.0711999999999993</v>
      </c>
      <c r="O1139" s="172">
        <v>7.9340999999999999</v>
      </c>
      <c r="P1139" s="172">
        <v>8.1274999999999995</v>
      </c>
      <c r="Q1139" s="172">
        <v>8.5531000000000006</v>
      </c>
      <c r="R1139" s="172">
        <v>8.3794000000000004</v>
      </c>
    </row>
    <row r="1140" spans="1:18" x14ac:dyDescent="0.3">
      <c r="A1140" s="168" t="s">
        <v>1240</v>
      </c>
      <c r="B1140" s="168" t="s">
        <v>1251</v>
      </c>
      <c r="C1140" s="168">
        <v>101993</v>
      </c>
      <c r="D1140" s="171">
        <v>44026</v>
      </c>
      <c r="E1140" s="172">
        <v>4297.4907999999996</v>
      </c>
      <c r="F1140" s="172">
        <v>-11.2553</v>
      </c>
      <c r="G1140" s="172">
        <v>1.9463999999999999</v>
      </c>
      <c r="H1140" s="172">
        <v>6.7965999999999998</v>
      </c>
      <c r="I1140" s="172">
        <v>9.9481000000000002</v>
      </c>
      <c r="J1140" s="172">
        <v>9.2985000000000007</v>
      </c>
      <c r="K1140" s="172">
        <v>11.5274</v>
      </c>
      <c r="L1140" s="172">
        <v>8.7279999999999998</v>
      </c>
      <c r="M1140" s="172">
        <v>7.8320999999999996</v>
      </c>
      <c r="N1140" s="172">
        <v>8.0569000000000006</v>
      </c>
      <c r="O1140" s="172">
        <v>7.6806999999999999</v>
      </c>
      <c r="P1140" s="172">
        <v>7.5255000000000001</v>
      </c>
      <c r="Q1140" s="172">
        <v>7.2968000000000002</v>
      </c>
      <c r="R1140" s="172">
        <v>8.1682000000000006</v>
      </c>
    </row>
    <row r="1141" spans="1:18" x14ac:dyDescent="0.3">
      <c r="A1141" s="168" t="s">
        <v>1240</v>
      </c>
      <c r="B1141" s="168" t="s">
        <v>1252</v>
      </c>
      <c r="C1141" s="168">
        <v>119092</v>
      </c>
      <c r="D1141" s="171">
        <v>44026</v>
      </c>
      <c r="E1141" s="172">
        <v>4346.9558999999999</v>
      </c>
      <c r="F1141" s="172">
        <v>-11.115500000000001</v>
      </c>
      <c r="G1141" s="172">
        <v>2.0893999999999999</v>
      </c>
      <c r="H1141" s="172">
        <v>6.9383999999999997</v>
      </c>
      <c r="I1141" s="172">
        <v>10.089399999999999</v>
      </c>
      <c r="J1141" s="172">
        <v>9.4494000000000007</v>
      </c>
      <c r="K1141" s="172">
        <v>11.7155</v>
      </c>
      <c r="L1141" s="172">
        <v>8.9268000000000001</v>
      </c>
      <c r="M1141" s="172">
        <v>8.0373000000000001</v>
      </c>
      <c r="N1141" s="172">
        <v>8.2681000000000004</v>
      </c>
      <c r="O1141" s="172">
        <v>7.8948</v>
      </c>
      <c r="P1141" s="172">
        <v>7.7397</v>
      </c>
      <c r="Q1141" s="172">
        <v>8.2018000000000004</v>
      </c>
      <c r="R1141" s="172">
        <v>8.3826000000000001</v>
      </c>
    </row>
    <row r="1142" spans="1:18" x14ac:dyDescent="0.3">
      <c r="A1142" s="168" t="s">
        <v>1240</v>
      </c>
      <c r="B1142" s="168" t="s">
        <v>1253</v>
      </c>
      <c r="C1142" s="168">
        <v>103633</v>
      </c>
      <c r="D1142" s="171">
        <v>44026</v>
      </c>
      <c r="E1142" s="172">
        <v>285.1087</v>
      </c>
      <c r="F1142" s="172">
        <v>-1.613</v>
      </c>
      <c r="G1142" s="172">
        <v>3.3361999999999998</v>
      </c>
      <c r="H1142" s="172">
        <v>6.5373000000000001</v>
      </c>
      <c r="I1142" s="172">
        <v>8.6140000000000008</v>
      </c>
      <c r="J1142" s="172">
        <v>8.4954000000000001</v>
      </c>
      <c r="K1142" s="172">
        <v>10.338699999999999</v>
      </c>
      <c r="L1142" s="172">
        <v>8.1129999999999995</v>
      </c>
      <c r="M1142" s="172">
        <v>7.4587000000000003</v>
      </c>
      <c r="N1142" s="172">
        <v>7.6615000000000002</v>
      </c>
      <c r="O1142" s="172">
        <v>7.6345000000000001</v>
      </c>
      <c r="P1142" s="172">
        <v>7.5667999999999997</v>
      </c>
      <c r="Q1142" s="172">
        <v>7.5678000000000001</v>
      </c>
      <c r="R1142" s="172">
        <v>7.9489000000000001</v>
      </c>
    </row>
    <row r="1143" spans="1:18" x14ac:dyDescent="0.3">
      <c r="A1143" s="168" t="s">
        <v>1240</v>
      </c>
      <c r="B1143" s="168" t="s">
        <v>1254</v>
      </c>
      <c r="C1143" s="168">
        <v>120211</v>
      </c>
      <c r="D1143" s="171">
        <v>44026</v>
      </c>
      <c r="E1143" s="172">
        <v>287.01010000000002</v>
      </c>
      <c r="F1143" s="172">
        <v>-1.5005999999999999</v>
      </c>
      <c r="G1143" s="172">
        <v>3.4540999999999999</v>
      </c>
      <c r="H1143" s="172">
        <v>6.6577999999999999</v>
      </c>
      <c r="I1143" s="172">
        <v>8.7332999999999998</v>
      </c>
      <c r="J1143" s="172">
        <v>8.6158000000000001</v>
      </c>
      <c r="K1143" s="172">
        <v>10.461399999999999</v>
      </c>
      <c r="L1143" s="172">
        <v>8.2338000000000005</v>
      </c>
      <c r="M1143" s="172">
        <v>7.5826000000000002</v>
      </c>
      <c r="N1143" s="172">
        <v>7.7885</v>
      </c>
      <c r="O1143" s="172">
        <v>7.7601000000000004</v>
      </c>
      <c r="P1143" s="172">
        <v>7.6769999999999996</v>
      </c>
      <c r="Q1143" s="172">
        <v>8.1582000000000008</v>
      </c>
      <c r="R1143" s="172">
        <v>8.0771999999999995</v>
      </c>
    </row>
    <row r="1144" spans="1:18" x14ac:dyDescent="0.3">
      <c r="A1144" s="168" t="s">
        <v>1240</v>
      </c>
      <c r="B1144" s="168" t="s">
        <v>1255</v>
      </c>
      <c r="C1144" s="168">
        <v>118384</v>
      </c>
      <c r="D1144" s="171">
        <v>44026</v>
      </c>
      <c r="E1144" s="172">
        <v>32.7956</v>
      </c>
      <c r="F1144" s="172">
        <v>-3.5611000000000002</v>
      </c>
      <c r="G1144" s="172">
        <v>2.6162000000000001</v>
      </c>
      <c r="H1144" s="172">
        <v>5.4114000000000004</v>
      </c>
      <c r="I1144" s="172">
        <v>7.8460000000000001</v>
      </c>
      <c r="J1144" s="172">
        <v>7.4001999999999999</v>
      </c>
      <c r="K1144" s="172">
        <v>9.9528999999999996</v>
      </c>
      <c r="L1144" s="172">
        <v>7.7328999999999999</v>
      </c>
      <c r="M1144" s="172">
        <v>7.2397999999999998</v>
      </c>
      <c r="N1144" s="172">
        <v>7.3052999999999999</v>
      </c>
      <c r="O1144" s="172">
        <v>7.0304000000000002</v>
      </c>
      <c r="P1144" s="172">
        <v>7.5125000000000002</v>
      </c>
      <c r="Q1144" s="172">
        <v>8.1372</v>
      </c>
      <c r="R1144" s="172">
        <v>7.5496999999999996</v>
      </c>
    </row>
    <row r="1145" spans="1:18" x14ac:dyDescent="0.3">
      <c r="A1145" s="168" t="s">
        <v>1240</v>
      </c>
      <c r="B1145" s="168" t="s">
        <v>1256</v>
      </c>
      <c r="C1145" s="168">
        <v>108756</v>
      </c>
      <c r="D1145" s="171">
        <v>44026</v>
      </c>
      <c r="E1145" s="172">
        <v>31.259699999999999</v>
      </c>
      <c r="F1145" s="172">
        <v>-4.4364999999999997</v>
      </c>
      <c r="G1145" s="172">
        <v>1.8102</v>
      </c>
      <c r="H1145" s="172">
        <v>4.5911999999999997</v>
      </c>
      <c r="I1145" s="172">
        <v>7.0247000000000002</v>
      </c>
      <c r="J1145" s="172">
        <v>6.5765000000000002</v>
      </c>
      <c r="K1145" s="172">
        <v>9.1156000000000006</v>
      </c>
      <c r="L1145" s="172">
        <v>6.9286000000000003</v>
      </c>
      <c r="M1145" s="172">
        <v>6.4328000000000003</v>
      </c>
      <c r="N1145" s="172">
        <v>6.4878</v>
      </c>
      <c r="O1145" s="172">
        <v>6.3181000000000003</v>
      </c>
      <c r="P1145" s="172">
        <v>6.8390000000000004</v>
      </c>
      <c r="Q1145" s="172">
        <v>6.7640000000000002</v>
      </c>
      <c r="R1145" s="172">
        <v>6.7850999999999999</v>
      </c>
    </row>
    <row r="1146" spans="1:18" x14ac:dyDescent="0.3">
      <c r="A1146" s="168" t="s">
        <v>1240</v>
      </c>
      <c r="B1146" s="168" t="s">
        <v>1257</v>
      </c>
      <c r="C1146" s="168">
        <v>144994</v>
      </c>
      <c r="D1146" s="171">
        <v>44026</v>
      </c>
      <c r="E1146" s="172">
        <v>1127.2330999999999</v>
      </c>
      <c r="F1146" s="172">
        <v>2.7363</v>
      </c>
      <c r="G1146" s="172">
        <v>2.7523</v>
      </c>
      <c r="H1146" s="172">
        <v>2.7616000000000001</v>
      </c>
      <c r="I1146" s="172">
        <v>2.6865999999999999</v>
      </c>
      <c r="J1146" s="172">
        <v>2.5659999999999998</v>
      </c>
      <c r="K1146" s="172">
        <v>3.3361000000000001</v>
      </c>
      <c r="L1146" s="172">
        <v>4.2591999999999999</v>
      </c>
      <c r="M1146" s="172">
        <v>5.0685000000000002</v>
      </c>
      <c r="N1146" s="172">
        <v>5.6740000000000004</v>
      </c>
      <c r="O1146" s="172"/>
      <c r="P1146" s="172"/>
      <c r="Q1146" s="172">
        <v>6.7938000000000001</v>
      </c>
      <c r="R1146" s="172"/>
    </row>
    <row r="1147" spans="1:18" x14ac:dyDescent="0.3">
      <c r="A1147" s="168" t="s">
        <v>1240</v>
      </c>
      <c r="B1147" s="168" t="s">
        <v>1258</v>
      </c>
      <c r="C1147" s="168">
        <v>144997</v>
      </c>
      <c r="D1147" s="171">
        <v>44026</v>
      </c>
      <c r="E1147" s="172">
        <v>1125.1335999999999</v>
      </c>
      <c r="F1147" s="172">
        <v>2.6505999999999998</v>
      </c>
      <c r="G1147" s="172">
        <v>2.5968</v>
      </c>
      <c r="H1147" s="172">
        <v>2.6128</v>
      </c>
      <c r="I1147" s="172">
        <v>2.5444</v>
      </c>
      <c r="J1147" s="172">
        <v>2.4310999999999998</v>
      </c>
      <c r="K1147" s="172">
        <v>3.2040999999999999</v>
      </c>
      <c r="L1147" s="172">
        <v>4.1319999999999997</v>
      </c>
      <c r="M1147" s="172">
        <v>4.9345999999999997</v>
      </c>
      <c r="N1147" s="172">
        <v>5.5376000000000003</v>
      </c>
      <c r="O1147" s="172"/>
      <c r="P1147" s="172"/>
      <c r="Q1147" s="172">
        <v>6.6845999999999997</v>
      </c>
      <c r="R1147" s="172"/>
    </row>
    <row r="1148" spans="1:18" x14ac:dyDescent="0.3">
      <c r="A1148" s="168" t="s">
        <v>1240</v>
      </c>
      <c r="B1148" s="168" t="s">
        <v>1259</v>
      </c>
      <c r="C1148" s="168">
        <v>112123</v>
      </c>
      <c r="D1148" s="171">
        <v>44026</v>
      </c>
      <c r="E1148" s="172">
        <v>2333.6280000000002</v>
      </c>
      <c r="F1148" s="172">
        <v>-9.3368000000000002</v>
      </c>
      <c r="G1148" s="172">
        <v>1.1133999999999999</v>
      </c>
      <c r="H1148" s="172">
        <v>4.5273000000000003</v>
      </c>
      <c r="I1148" s="172">
        <v>6.8846999999999996</v>
      </c>
      <c r="J1148" s="172">
        <v>7.3765999999999998</v>
      </c>
      <c r="K1148" s="172">
        <v>10.0832</v>
      </c>
      <c r="L1148" s="172">
        <v>7.7698</v>
      </c>
      <c r="M1148" s="172">
        <v>7.1708999999999996</v>
      </c>
      <c r="N1148" s="172">
        <v>7.03</v>
      </c>
      <c r="O1148" s="172">
        <v>7.2488000000000001</v>
      </c>
      <c r="P1148" s="172">
        <v>7.3906000000000001</v>
      </c>
      <c r="Q1148" s="172">
        <v>8.0963999999999992</v>
      </c>
      <c r="R1148" s="172">
        <v>7.3579999999999997</v>
      </c>
    </row>
    <row r="1149" spans="1:18" x14ac:dyDescent="0.3">
      <c r="A1149" s="168" t="s">
        <v>1240</v>
      </c>
      <c r="B1149" s="168" t="s">
        <v>1260</v>
      </c>
      <c r="C1149" s="168">
        <v>120507</v>
      </c>
      <c r="D1149" s="171">
        <v>44026</v>
      </c>
      <c r="E1149" s="172">
        <v>2379.2438999999999</v>
      </c>
      <c r="F1149" s="172">
        <v>-8.9876000000000005</v>
      </c>
      <c r="G1149" s="172">
        <v>1.4634</v>
      </c>
      <c r="H1149" s="172">
        <v>4.8773</v>
      </c>
      <c r="I1149" s="172">
        <v>7.2355999999999998</v>
      </c>
      <c r="J1149" s="172">
        <v>7.7289000000000003</v>
      </c>
      <c r="K1149" s="172">
        <v>10.441700000000001</v>
      </c>
      <c r="L1149" s="172">
        <v>8.1058000000000003</v>
      </c>
      <c r="M1149" s="172">
        <v>7.4856999999999996</v>
      </c>
      <c r="N1149" s="172">
        <v>7.3365</v>
      </c>
      <c r="O1149" s="172">
        <v>7.5289000000000001</v>
      </c>
      <c r="P1149" s="172">
        <v>7.6675000000000004</v>
      </c>
      <c r="Q1149" s="172">
        <v>8.6466999999999992</v>
      </c>
      <c r="R1149" s="172">
        <v>7.6441999999999997</v>
      </c>
    </row>
    <row r="1150" spans="1:18" x14ac:dyDescent="0.3">
      <c r="A1150" s="168" t="s">
        <v>1240</v>
      </c>
      <c r="B1150" s="168" t="s">
        <v>1261</v>
      </c>
      <c r="C1150" s="168">
        <v>143598</v>
      </c>
      <c r="D1150" s="171">
        <v>44026</v>
      </c>
      <c r="E1150" s="172">
        <v>28.127800000000001</v>
      </c>
      <c r="F1150" s="172">
        <v>2.3359000000000001</v>
      </c>
      <c r="G1150" s="172">
        <v>2.5960000000000001</v>
      </c>
      <c r="H1150" s="172">
        <v>2.6894</v>
      </c>
      <c r="I1150" s="172">
        <v>2.6072000000000002</v>
      </c>
      <c r="J1150" s="172">
        <v>2.7601</v>
      </c>
      <c r="K1150" s="172">
        <v>3.4157000000000002</v>
      </c>
      <c r="L1150" s="172">
        <v>4.0605000000000002</v>
      </c>
      <c r="M1150" s="172">
        <v>4.2548000000000004</v>
      </c>
      <c r="N1150" s="172">
        <v>4.5031999999999996</v>
      </c>
      <c r="O1150" s="172">
        <v>6.0792000000000002</v>
      </c>
      <c r="P1150" s="172">
        <v>6.5964</v>
      </c>
      <c r="Q1150" s="172">
        <v>7.7788000000000004</v>
      </c>
      <c r="R1150" s="172">
        <v>5.8589000000000002</v>
      </c>
    </row>
    <row r="1151" spans="1:18" x14ac:dyDescent="0.3">
      <c r="A1151" s="168" t="s">
        <v>1240</v>
      </c>
      <c r="B1151" s="168" t="s">
        <v>1262</v>
      </c>
      <c r="C1151" s="168">
        <v>143597</v>
      </c>
      <c r="D1151" s="171">
        <v>44026</v>
      </c>
      <c r="E1151" s="172">
        <v>28.583200000000001</v>
      </c>
      <c r="F1151" s="172">
        <v>2.5541</v>
      </c>
      <c r="G1151" s="172">
        <v>2.8102</v>
      </c>
      <c r="H1151" s="172">
        <v>2.8839000000000001</v>
      </c>
      <c r="I1151" s="172">
        <v>2.8031999999999999</v>
      </c>
      <c r="J1151" s="172">
        <v>2.9607000000000001</v>
      </c>
      <c r="K1151" s="172">
        <v>3.6164999999999998</v>
      </c>
      <c r="L1151" s="172">
        <v>4.2641999999999998</v>
      </c>
      <c r="M1151" s="172">
        <v>4.4611000000000001</v>
      </c>
      <c r="N1151" s="172">
        <v>4.7134</v>
      </c>
      <c r="O1151" s="172">
        <v>6.2929000000000004</v>
      </c>
      <c r="P1151" s="172">
        <v>6.8444000000000003</v>
      </c>
      <c r="Q1151" s="172">
        <v>7.6409000000000002</v>
      </c>
      <c r="R1151" s="172">
        <v>6.0731000000000002</v>
      </c>
    </row>
    <row r="1152" spans="1:18" x14ac:dyDescent="0.3">
      <c r="A1152" s="168" t="s">
        <v>1240</v>
      </c>
      <c r="B1152" s="168" t="s">
        <v>1263</v>
      </c>
      <c r="C1152" s="168">
        <v>101893</v>
      </c>
      <c r="D1152" s="171">
        <v>44026</v>
      </c>
      <c r="E1152" s="172">
        <v>3374.6383999999998</v>
      </c>
      <c r="F1152" s="172">
        <v>2.7442000000000002</v>
      </c>
      <c r="G1152" s="172">
        <v>3.8321000000000001</v>
      </c>
      <c r="H1152" s="172">
        <v>6.7495000000000003</v>
      </c>
      <c r="I1152" s="172">
        <v>7.9139999999999997</v>
      </c>
      <c r="J1152" s="172">
        <v>7.4969999999999999</v>
      </c>
      <c r="K1152" s="172">
        <v>8.1342999999999996</v>
      </c>
      <c r="L1152" s="172">
        <v>7.0465</v>
      </c>
      <c r="M1152" s="172">
        <v>6.8322000000000003</v>
      </c>
      <c r="N1152" s="172">
        <v>7.1924999999999999</v>
      </c>
      <c r="O1152" s="172">
        <v>7.5244</v>
      </c>
      <c r="P1152" s="172">
        <v>7.5175999999999998</v>
      </c>
      <c r="Q1152" s="172">
        <v>7.4105999999999996</v>
      </c>
      <c r="R1152" s="172">
        <v>7.8133999999999997</v>
      </c>
    </row>
    <row r="1153" spans="1:18" x14ac:dyDescent="0.3">
      <c r="A1153" s="168" t="s">
        <v>1240</v>
      </c>
      <c r="B1153" s="168" t="s">
        <v>1264</v>
      </c>
      <c r="C1153" s="168">
        <v>119746</v>
      </c>
      <c r="D1153" s="171">
        <v>44026</v>
      </c>
      <c r="E1153" s="172">
        <v>3388.6694000000002</v>
      </c>
      <c r="F1153" s="172">
        <v>2.8664000000000001</v>
      </c>
      <c r="G1153" s="172">
        <v>3.9546999999999999</v>
      </c>
      <c r="H1153" s="172">
        <v>6.8719999999999999</v>
      </c>
      <c r="I1153" s="172">
        <v>8.0366999999999997</v>
      </c>
      <c r="J1153" s="172">
        <v>7.6144999999999996</v>
      </c>
      <c r="K1153" s="172">
        <v>8.2375000000000007</v>
      </c>
      <c r="L1153" s="172">
        <v>7.1464999999999996</v>
      </c>
      <c r="M1153" s="172">
        <v>6.9325000000000001</v>
      </c>
      <c r="N1153" s="172">
        <v>7.2839999999999998</v>
      </c>
      <c r="O1153" s="172">
        <v>7.593</v>
      </c>
      <c r="P1153" s="172">
        <v>7.5796999999999999</v>
      </c>
      <c r="Q1153" s="172">
        <v>8.1151</v>
      </c>
      <c r="R1153" s="172">
        <v>7.8895999999999997</v>
      </c>
    </row>
    <row r="1154" spans="1:18" x14ac:dyDescent="0.3">
      <c r="A1154" s="168" t="s">
        <v>1240</v>
      </c>
      <c r="B1154" s="168" t="s">
        <v>1265</v>
      </c>
      <c r="C1154" s="168">
        <v>119431</v>
      </c>
      <c r="D1154" s="171">
        <v>44026</v>
      </c>
      <c r="E1154" s="172">
        <v>31.407829608519599</v>
      </c>
      <c r="F1154" s="172">
        <v>-4.3573000000000004</v>
      </c>
      <c r="G1154" s="172">
        <v>2.0049999999999999</v>
      </c>
      <c r="H1154" s="172">
        <v>5.1597</v>
      </c>
      <c r="I1154" s="172">
        <v>6.7533000000000003</v>
      </c>
      <c r="J1154" s="172">
        <v>6.4531000000000001</v>
      </c>
      <c r="K1154" s="172">
        <v>9.1609999999999996</v>
      </c>
      <c r="L1154" s="172">
        <v>7.7150999999999996</v>
      </c>
      <c r="M1154" s="172">
        <v>7.3158000000000003</v>
      </c>
      <c r="N1154" s="172">
        <v>9.5841999999999992</v>
      </c>
      <c r="O1154" s="172">
        <v>8.0425000000000004</v>
      </c>
      <c r="P1154" s="172">
        <v>8.5068000000000001</v>
      </c>
      <c r="Q1154" s="172">
        <v>8.6188000000000002</v>
      </c>
      <c r="R1154" s="172">
        <v>8.3157999999999994</v>
      </c>
    </row>
    <row r="1155" spans="1:18" x14ac:dyDescent="0.3">
      <c r="A1155" s="168" t="s">
        <v>1240</v>
      </c>
      <c r="B1155" s="168" t="s">
        <v>1266</v>
      </c>
      <c r="C1155" s="168">
        <v>114216</v>
      </c>
      <c r="D1155" s="171">
        <v>44026</v>
      </c>
      <c r="E1155" s="172">
        <v>30.506224688765599</v>
      </c>
      <c r="F1155" s="172">
        <v>-4.6654</v>
      </c>
      <c r="G1155" s="172">
        <v>1.5257000000000001</v>
      </c>
      <c r="H1155" s="172">
        <v>4.6702000000000004</v>
      </c>
      <c r="I1155" s="172">
        <v>6.2706</v>
      </c>
      <c r="J1155" s="172">
        <v>5.9702000000000002</v>
      </c>
      <c r="K1155" s="172">
        <v>8.6689000000000007</v>
      </c>
      <c r="L1155" s="172">
        <v>7.2023999999999999</v>
      </c>
      <c r="M1155" s="172">
        <v>6.8007999999999997</v>
      </c>
      <c r="N1155" s="172">
        <v>9.0610999999999997</v>
      </c>
      <c r="O1155" s="172">
        <v>7.5179999999999998</v>
      </c>
      <c r="P1155" s="172">
        <v>7.9745999999999997</v>
      </c>
      <c r="Q1155" s="172">
        <v>7.7529000000000003</v>
      </c>
      <c r="R1155" s="172">
        <v>7.8019999999999996</v>
      </c>
    </row>
    <row r="1156" spans="1:18" x14ac:dyDescent="0.3">
      <c r="A1156" s="168" t="s">
        <v>1240</v>
      </c>
      <c r="B1156" s="168" t="s">
        <v>1267</v>
      </c>
      <c r="C1156" s="168">
        <v>103048</v>
      </c>
      <c r="D1156" s="171">
        <v>44026</v>
      </c>
      <c r="E1156" s="172">
        <v>3106.6541000000002</v>
      </c>
      <c r="F1156" s="172">
        <v>0.37240000000000001</v>
      </c>
      <c r="G1156" s="172">
        <v>3.4161000000000001</v>
      </c>
      <c r="H1156" s="172">
        <v>6.6707000000000001</v>
      </c>
      <c r="I1156" s="172">
        <v>7.6146000000000003</v>
      </c>
      <c r="J1156" s="172">
        <v>7.3524000000000003</v>
      </c>
      <c r="K1156" s="172">
        <v>9.0763999999999996</v>
      </c>
      <c r="L1156" s="172">
        <v>7.5377000000000001</v>
      </c>
      <c r="M1156" s="172">
        <v>7.1403999999999996</v>
      </c>
      <c r="N1156" s="172">
        <v>7.4722999999999997</v>
      </c>
      <c r="O1156" s="172">
        <v>7.6814999999999998</v>
      </c>
      <c r="P1156" s="172">
        <v>7.5711000000000004</v>
      </c>
      <c r="Q1156" s="172">
        <v>7.8010000000000002</v>
      </c>
      <c r="R1156" s="172">
        <v>7.9934000000000003</v>
      </c>
    </row>
    <row r="1157" spans="1:18" x14ac:dyDescent="0.3">
      <c r="A1157" s="168" t="s">
        <v>1240</v>
      </c>
      <c r="B1157" s="168" t="s">
        <v>1268</v>
      </c>
      <c r="C1157" s="168">
        <v>118719</v>
      </c>
      <c r="D1157" s="171">
        <v>44026</v>
      </c>
      <c r="E1157" s="172">
        <v>3128.3827000000001</v>
      </c>
      <c r="F1157" s="172">
        <v>0.47139999999999999</v>
      </c>
      <c r="G1157" s="172">
        <v>3.5160999999999998</v>
      </c>
      <c r="H1157" s="172">
        <v>6.7706999999999997</v>
      </c>
      <c r="I1157" s="172">
        <v>7.7150999999999996</v>
      </c>
      <c r="J1157" s="172">
        <v>7.4531000000000001</v>
      </c>
      <c r="K1157" s="172">
        <v>9.1788000000000007</v>
      </c>
      <c r="L1157" s="172">
        <v>7.6414</v>
      </c>
      <c r="M1157" s="172">
        <v>7.2455999999999996</v>
      </c>
      <c r="N1157" s="172">
        <v>7.5796000000000001</v>
      </c>
      <c r="O1157" s="172">
        <v>7.7893999999999997</v>
      </c>
      <c r="P1157" s="172">
        <v>7.6787999999999998</v>
      </c>
      <c r="Q1157" s="172">
        <v>8.1747999999999994</v>
      </c>
      <c r="R1157" s="172">
        <v>8.1013000000000002</v>
      </c>
    </row>
    <row r="1158" spans="1:18" x14ac:dyDescent="0.3">
      <c r="A1158" s="168" t="s">
        <v>1240</v>
      </c>
      <c r="B1158" s="168" t="s">
        <v>1269</v>
      </c>
      <c r="C1158" s="168">
        <v>148161</v>
      </c>
      <c r="D1158" s="171">
        <v>44026</v>
      </c>
      <c r="E1158" s="172">
        <v>1025.27</v>
      </c>
      <c r="F1158" s="172">
        <v>4.0552999999999999</v>
      </c>
      <c r="G1158" s="172">
        <v>3.8536000000000001</v>
      </c>
      <c r="H1158" s="172">
        <v>6.9109999999999996</v>
      </c>
      <c r="I1158" s="172">
        <v>7.5458999999999996</v>
      </c>
      <c r="J1158" s="172">
        <v>6.9126000000000003</v>
      </c>
      <c r="K1158" s="172">
        <v>8.1151999999999997</v>
      </c>
      <c r="L1158" s="172"/>
      <c r="M1158" s="172"/>
      <c r="N1158" s="172"/>
      <c r="O1158" s="172"/>
      <c r="P1158" s="172"/>
      <c r="Q1158" s="172">
        <v>7.0949999999999998</v>
      </c>
      <c r="R1158" s="172"/>
    </row>
    <row r="1159" spans="1:18" x14ac:dyDescent="0.3">
      <c r="A1159" s="168" t="s">
        <v>1240</v>
      </c>
      <c r="B1159" s="168" t="s">
        <v>1270</v>
      </c>
      <c r="C1159" s="168">
        <v>148159</v>
      </c>
      <c r="D1159" s="171">
        <v>44026</v>
      </c>
      <c r="E1159" s="172">
        <v>1022.3615</v>
      </c>
      <c r="F1159" s="172">
        <v>3.1526999999999998</v>
      </c>
      <c r="G1159" s="172">
        <v>2.9525999999999999</v>
      </c>
      <c r="H1159" s="172">
        <v>6.0099</v>
      </c>
      <c r="I1159" s="172">
        <v>6.6471999999999998</v>
      </c>
      <c r="J1159" s="172">
        <v>5.9904999999999999</v>
      </c>
      <c r="K1159" s="172">
        <v>7.1946000000000003</v>
      </c>
      <c r="L1159" s="172"/>
      <c r="M1159" s="172"/>
      <c r="N1159" s="172"/>
      <c r="O1159" s="172"/>
      <c r="P1159" s="172"/>
      <c r="Q1159" s="172">
        <v>6.2784000000000004</v>
      </c>
      <c r="R1159" s="172"/>
    </row>
    <row r="1160" spans="1:18" x14ac:dyDescent="0.3">
      <c r="A1160" s="168" t="s">
        <v>1240</v>
      </c>
      <c r="B1160" s="168" t="s">
        <v>1271</v>
      </c>
      <c r="C1160" s="168">
        <v>103464</v>
      </c>
      <c r="D1160" s="171">
        <v>44026</v>
      </c>
      <c r="E1160" s="172">
        <v>31.549700000000001</v>
      </c>
      <c r="F1160" s="172">
        <v>4.2809999999999997</v>
      </c>
      <c r="G1160" s="172">
        <v>4.0799000000000003</v>
      </c>
      <c r="H1160" s="172">
        <v>4.0689000000000002</v>
      </c>
      <c r="I1160" s="172">
        <v>3.7818999999999998</v>
      </c>
      <c r="J1160" s="172">
        <v>4.2638999999999996</v>
      </c>
      <c r="K1160" s="172">
        <v>4.5496999999999996</v>
      </c>
      <c r="L1160" s="172">
        <v>5.2336999999999998</v>
      </c>
      <c r="M1160" s="172">
        <v>5.7638999999999996</v>
      </c>
      <c r="N1160" s="172">
        <v>6.2527999999999997</v>
      </c>
      <c r="O1160" s="172">
        <v>6.9170999999999996</v>
      </c>
      <c r="P1160" s="172">
        <v>7.3292000000000002</v>
      </c>
      <c r="Q1160" s="172">
        <v>8.2601999999999993</v>
      </c>
      <c r="R1160" s="172">
        <v>7.0925000000000002</v>
      </c>
    </row>
    <row r="1161" spans="1:18" x14ac:dyDescent="0.3">
      <c r="A1161" s="168" t="s">
        <v>1240</v>
      </c>
      <c r="B1161" s="168" t="s">
        <v>1272</v>
      </c>
      <c r="C1161" s="168">
        <v>120845</v>
      </c>
      <c r="D1161" s="171">
        <v>44026</v>
      </c>
      <c r="E1161" s="172">
        <v>31.831800000000001</v>
      </c>
      <c r="F1161" s="172">
        <v>4.3578000000000001</v>
      </c>
      <c r="G1161" s="172">
        <v>4.1585000000000001</v>
      </c>
      <c r="H1161" s="172">
        <v>4.1639999999999997</v>
      </c>
      <c r="I1161" s="172">
        <v>3.8797999999999999</v>
      </c>
      <c r="J1161" s="172">
        <v>4.3522999999999996</v>
      </c>
      <c r="K1161" s="172">
        <v>4.5968999999999998</v>
      </c>
      <c r="L1161" s="172">
        <v>5.3101000000000003</v>
      </c>
      <c r="M1161" s="172">
        <v>5.8586999999999998</v>
      </c>
      <c r="N1161" s="172">
        <v>6.3407999999999998</v>
      </c>
      <c r="O1161" s="172">
        <v>7.0389999999999997</v>
      </c>
      <c r="P1161" s="172">
        <v>7.4070999999999998</v>
      </c>
      <c r="Q1161" s="172">
        <v>8.4079999999999995</v>
      </c>
      <c r="R1161" s="172">
        <v>7.1951999999999998</v>
      </c>
    </row>
    <row r="1162" spans="1:18" x14ac:dyDescent="0.3">
      <c r="A1162" s="168" t="s">
        <v>1240</v>
      </c>
      <c r="B1162" s="168" t="s">
        <v>1273</v>
      </c>
      <c r="C1162" s="168">
        <v>119821</v>
      </c>
      <c r="D1162" s="171">
        <v>44026</v>
      </c>
      <c r="E1162" s="172">
        <v>33.193100000000001</v>
      </c>
      <c r="F1162" s="172">
        <v>-0.54979999999999996</v>
      </c>
      <c r="G1162" s="172">
        <v>3.7126999999999999</v>
      </c>
      <c r="H1162" s="172">
        <v>6.6848999999999998</v>
      </c>
      <c r="I1162" s="172">
        <v>8.3129000000000008</v>
      </c>
      <c r="J1162" s="172">
        <v>8.4154</v>
      </c>
      <c r="K1162" s="172">
        <v>9.5396999999999998</v>
      </c>
      <c r="L1162" s="172">
        <v>7.7748999999999997</v>
      </c>
      <c r="M1162" s="172">
        <v>7.4318999999999997</v>
      </c>
      <c r="N1162" s="172">
        <v>7.8524000000000003</v>
      </c>
      <c r="O1162" s="172">
        <v>7.7521000000000004</v>
      </c>
      <c r="P1162" s="172">
        <v>8.1014999999999997</v>
      </c>
      <c r="Q1162" s="172">
        <v>8.5665999999999993</v>
      </c>
      <c r="R1162" s="172">
        <v>8.1997999999999998</v>
      </c>
    </row>
    <row r="1163" spans="1:18" x14ac:dyDescent="0.3">
      <c r="A1163" s="168" t="s">
        <v>1240</v>
      </c>
      <c r="B1163" s="168" t="s">
        <v>1274</v>
      </c>
      <c r="C1163" s="168">
        <v>102503</v>
      </c>
      <c r="D1163" s="171">
        <v>44026</v>
      </c>
      <c r="E1163" s="172">
        <v>31.7334</v>
      </c>
      <c r="F1163" s="172">
        <v>-1.2652000000000001</v>
      </c>
      <c r="G1163" s="172">
        <v>3.1354000000000002</v>
      </c>
      <c r="H1163" s="172">
        <v>6.0868000000000002</v>
      </c>
      <c r="I1163" s="172">
        <v>7.7126999999999999</v>
      </c>
      <c r="J1163" s="172">
        <v>7.8135000000000003</v>
      </c>
      <c r="K1163" s="172">
        <v>8.9268000000000001</v>
      </c>
      <c r="L1163" s="172">
        <v>7.1913</v>
      </c>
      <c r="M1163" s="172">
        <v>6.8269000000000002</v>
      </c>
      <c r="N1163" s="172">
        <v>7.2291999999999996</v>
      </c>
      <c r="O1163" s="172">
        <v>7.0590999999999999</v>
      </c>
      <c r="P1163" s="172">
        <v>7.3834</v>
      </c>
      <c r="Q1163" s="172">
        <v>7.4789000000000003</v>
      </c>
      <c r="R1163" s="172">
        <v>7.5388000000000002</v>
      </c>
    </row>
    <row r="1164" spans="1:18" x14ac:dyDescent="0.3">
      <c r="A1164" s="168" t="s">
        <v>1240</v>
      </c>
      <c r="B1164" s="168" t="s">
        <v>1275</v>
      </c>
      <c r="C1164" s="168">
        <v>145050</v>
      </c>
      <c r="D1164" s="171">
        <v>44026</v>
      </c>
      <c r="E1164" s="172">
        <v>11.418200000000001</v>
      </c>
      <c r="F1164" s="172">
        <v>0.95899999999999996</v>
      </c>
      <c r="G1164" s="172">
        <v>3.1177999999999999</v>
      </c>
      <c r="H1164" s="172">
        <v>4.7079000000000004</v>
      </c>
      <c r="I1164" s="172">
        <v>5.2393000000000001</v>
      </c>
      <c r="J1164" s="172">
        <v>5.4603000000000002</v>
      </c>
      <c r="K1164" s="172">
        <v>7.1018999999999997</v>
      </c>
      <c r="L1164" s="172">
        <v>6.4858000000000002</v>
      </c>
      <c r="M1164" s="172">
        <v>6.4162999999999997</v>
      </c>
      <c r="N1164" s="172">
        <v>6.9161999999999999</v>
      </c>
      <c r="O1164" s="172"/>
      <c r="P1164" s="172"/>
      <c r="Q1164" s="172">
        <v>7.6462000000000003</v>
      </c>
      <c r="R1164" s="172"/>
    </row>
    <row r="1165" spans="1:18" x14ac:dyDescent="0.3">
      <c r="A1165" s="168" t="s">
        <v>1240</v>
      </c>
      <c r="B1165" s="168" t="s">
        <v>1276</v>
      </c>
      <c r="C1165" s="168">
        <v>145042</v>
      </c>
      <c r="D1165" s="171">
        <v>44026</v>
      </c>
      <c r="E1165" s="172">
        <v>11.396599999999999</v>
      </c>
      <c r="F1165" s="172">
        <v>1.2810999999999999</v>
      </c>
      <c r="G1165" s="172">
        <v>3.0436000000000001</v>
      </c>
      <c r="H1165" s="172">
        <v>4.6710000000000003</v>
      </c>
      <c r="I1165" s="172">
        <v>5.1574</v>
      </c>
      <c r="J1165" s="172">
        <v>5.3494999999999999</v>
      </c>
      <c r="K1165" s="172">
        <v>7.1516999999999999</v>
      </c>
      <c r="L1165" s="172">
        <v>6.4648000000000003</v>
      </c>
      <c r="M1165" s="172">
        <v>6.3585000000000003</v>
      </c>
      <c r="N1165" s="172">
        <v>6.8357000000000001</v>
      </c>
      <c r="O1165" s="172"/>
      <c r="P1165" s="172"/>
      <c r="Q1165" s="172">
        <v>7.5330000000000004</v>
      </c>
      <c r="R1165" s="172"/>
    </row>
    <row r="1166" spans="1:18" x14ac:dyDescent="0.3">
      <c r="A1166" s="168" t="s">
        <v>1240</v>
      </c>
      <c r="B1166" s="168" t="s">
        <v>1277</v>
      </c>
      <c r="C1166" s="168">
        <v>119424</v>
      </c>
      <c r="D1166" s="171">
        <v>44026</v>
      </c>
      <c r="E1166" s="172">
        <v>3558.8656999999998</v>
      </c>
      <c r="F1166" s="172">
        <v>-3.0457999999999998</v>
      </c>
      <c r="G1166" s="172">
        <v>3.9857</v>
      </c>
      <c r="H1166" s="172">
        <v>7.3634000000000004</v>
      </c>
      <c r="I1166" s="172">
        <v>8.9550000000000001</v>
      </c>
      <c r="J1166" s="172">
        <v>8.6664999999999992</v>
      </c>
      <c r="K1166" s="172">
        <v>10.397600000000001</v>
      </c>
      <c r="L1166" s="172">
        <v>8.3362999999999996</v>
      </c>
      <c r="M1166" s="172">
        <v>7.6398000000000001</v>
      </c>
      <c r="N1166" s="172">
        <v>7.7770999999999999</v>
      </c>
      <c r="O1166" s="172">
        <v>5.1993</v>
      </c>
      <c r="P1166" s="172">
        <v>6.1047000000000002</v>
      </c>
      <c r="Q1166" s="172">
        <v>7.1071999999999997</v>
      </c>
      <c r="R1166" s="172">
        <v>4.2241999999999997</v>
      </c>
    </row>
    <row r="1167" spans="1:18" x14ac:dyDescent="0.3">
      <c r="A1167" s="168" t="s">
        <v>1240</v>
      </c>
      <c r="B1167" s="168" t="s">
        <v>1278</v>
      </c>
      <c r="C1167" s="168">
        <v>101847</v>
      </c>
      <c r="D1167" s="171">
        <v>44026</v>
      </c>
      <c r="E1167" s="172">
        <v>3535.0236</v>
      </c>
      <c r="F1167" s="172">
        <v>-3.2532000000000001</v>
      </c>
      <c r="G1167" s="172">
        <v>3.9519000000000002</v>
      </c>
      <c r="H1167" s="172">
        <v>7.2549000000000001</v>
      </c>
      <c r="I1167" s="172">
        <v>8.8134999999999994</v>
      </c>
      <c r="J1167" s="172">
        <v>8.4966000000000008</v>
      </c>
      <c r="K1167" s="172">
        <v>10.216799999999999</v>
      </c>
      <c r="L1167" s="172">
        <v>8.2411999999999992</v>
      </c>
      <c r="M1167" s="172">
        <v>7.5046999999999997</v>
      </c>
      <c r="N1167" s="172">
        <v>7.6223000000000001</v>
      </c>
      <c r="O1167" s="172">
        <v>5.0820999999999996</v>
      </c>
      <c r="P1167" s="172">
        <v>6.0076000000000001</v>
      </c>
      <c r="Q1167" s="172">
        <v>6.9771999999999998</v>
      </c>
      <c r="R1167" s="172">
        <v>4.0811000000000002</v>
      </c>
    </row>
    <row r="1168" spans="1:18" x14ac:dyDescent="0.3">
      <c r="A1168" s="168" t="s">
        <v>1240</v>
      </c>
      <c r="B1168" s="168" t="s">
        <v>1279</v>
      </c>
      <c r="C1168" s="168">
        <v>120299</v>
      </c>
      <c r="D1168" s="171">
        <v>44026</v>
      </c>
      <c r="E1168" s="172">
        <v>2326.5965999999999</v>
      </c>
      <c r="F1168" s="172">
        <v>-0.38440000000000002</v>
      </c>
      <c r="G1168" s="172">
        <v>4.2126000000000001</v>
      </c>
      <c r="H1168" s="172">
        <v>7.7057000000000002</v>
      </c>
      <c r="I1168" s="172">
        <v>9.1808999999999994</v>
      </c>
      <c r="J1168" s="172">
        <v>8.5477000000000007</v>
      </c>
      <c r="K1168" s="172">
        <v>9.6923999999999992</v>
      </c>
      <c r="L1168" s="172">
        <v>7.7233999999999998</v>
      </c>
      <c r="M1168" s="172">
        <v>7.2095000000000002</v>
      </c>
      <c r="N1168" s="172">
        <v>7.5246000000000004</v>
      </c>
      <c r="O1168" s="172">
        <v>7.7534999999999998</v>
      </c>
      <c r="P1168" s="172">
        <v>7.6848999999999998</v>
      </c>
      <c r="Q1168" s="172">
        <v>8.1769999999999996</v>
      </c>
      <c r="R1168" s="172">
        <v>8.0602</v>
      </c>
    </row>
    <row r="1169" spans="1:18" x14ac:dyDescent="0.3">
      <c r="A1169" s="168" t="s">
        <v>1240</v>
      </c>
      <c r="B1169" s="168" t="s">
        <v>1280</v>
      </c>
      <c r="C1169" s="168">
        <v>112077</v>
      </c>
      <c r="D1169" s="171">
        <v>44026</v>
      </c>
      <c r="E1169" s="172">
        <v>2308.3377</v>
      </c>
      <c r="F1169" s="172">
        <v>-0.48380000000000001</v>
      </c>
      <c r="G1169" s="172">
        <v>4.1130000000000004</v>
      </c>
      <c r="H1169" s="172">
        <v>7.6059000000000001</v>
      </c>
      <c r="I1169" s="172">
        <v>9.0806000000000004</v>
      </c>
      <c r="J1169" s="172">
        <v>8.4469999999999992</v>
      </c>
      <c r="K1169" s="172">
        <v>9.5899000000000001</v>
      </c>
      <c r="L1169" s="172">
        <v>7.6196000000000002</v>
      </c>
      <c r="M1169" s="172">
        <v>7.1041999999999996</v>
      </c>
      <c r="N1169" s="172">
        <v>7.4194000000000004</v>
      </c>
      <c r="O1169" s="172">
        <v>7.6272000000000002</v>
      </c>
      <c r="P1169" s="172">
        <v>7.5663</v>
      </c>
      <c r="Q1169" s="172">
        <v>7.8851000000000004</v>
      </c>
      <c r="R1169" s="172">
        <v>7.9372999999999996</v>
      </c>
    </row>
    <row r="1170" spans="1:18" x14ac:dyDescent="0.3">
      <c r="A1170" s="173" t="s">
        <v>27</v>
      </c>
      <c r="B1170" s="168"/>
      <c r="C1170" s="168"/>
      <c r="D1170" s="168"/>
      <c r="E1170" s="168"/>
      <c r="F1170" s="174">
        <v>-1.7295124999999996</v>
      </c>
      <c r="G1170" s="174">
        <v>3.0520324999999988</v>
      </c>
      <c r="H1170" s="174">
        <v>5.7689225000000004</v>
      </c>
      <c r="I1170" s="174">
        <v>7.1141224999999988</v>
      </c>
      <c r="J1170" s="174">
        <v>6.8922074999999996</v>
      </c>
      <c r="K1170" s="174">
        <v>8.4749099999999995</v>
      </c>
      <c r="L1170" s="174">
        <v>7.1299105263157907</v>
      </c>
      <c r="M1170" s="174">
        <v>6.8184236842105266</v>
      </c>
      <c r="N1170" s="174">
        <v>7.1996611111111104</v>
      </c>
      <c r="O1170" s="174">
        <v>7.2820099999999996</v>
      </c>
      <c r="P1170" s="174">
        <v>7.4533866666666659</v>
      </c>
      <c r="Q1170" s="174">
        <v>7.6345475000000009</v>
      </c>
      <c r="R1170" s="174">
        <v>7.5048100000000009</v>
      </c>
    </row>
    <row r="1171" spans="1:18" x14ac:dyDescent="0.3">
      <c r="A1171" s="173" t="s">
        <v>409</v>
      </c>
      <c r="B1171" s="168"/>
      <c r="C1171" s="168"/>
      <c r="D1171" s="168"/>
      <c r="E1171" s="168"/>
      <c r="F1171" s="174">
        <v>-0.51679999999999993</v>
      </c>
      <c r="G1171" s="174">
        <v>3.0807000000000002</v>
      </c>
      <c r="H1171" s="174">
        <v>6.2972999999999999</v>
      </c>
      <c r="I1171" s="174">
        <v>7.7805499999999999</v>
      </c>
      <c r="J1171" s="174">
        <v>7.5557499999999997</v>
      </c>
      <c r="K1171" s="174">
        <v>9.3592499999999994</v>
      </c>
      <c r="L1171" s="174">
        <v>7.6826999999999996</v>
      </c>
      <c r="M1171" s="174">
        <v>7.1901999999999999</v>
      </c>
      <c r="N1171" s="174">
        <v>7.4173500000000008</v>
      </c>
      <c r="O1171" s="174">
        <v>7.5648</v>
      </c>
      <c r="P1171" s="174">
        <v>7.5665499999999994</v>
      </c>
      <c r="Q1171" s="174">
        <v>7.7658500000000004</v>
      </c>
      <c r="R1171" s="174">
        <v>7.9134499999999992</v>
      </c>
    </row>
    <row r="1172" spans="1:18" x14ac:dyDescent="0.3">
      <c r="A1172" s="117"/>
      <c r="B1172" s="117"/>
      <c r="C1172" s="117"/>
      <c r="D1172" s="117"/>
      <c r="E1172" s="117"/>
      <c r="F1172" s="117"/>
      <c r="G1172" s="117"/>
      <c r="H1172" s="117"/>
      <c r="I1172" s="117"/>
      <c r="J1172" s="117"/>
      <c r="K1172" s="117"/>
      <c r="L1172" s="117"/>
      <c r="M1172" s="117"/>
      <c r="N1172" s="117"/>
      <c r="O1172" s="117"/>
      <c r="P1172" s="117"/>
      <c r="Q1172" s="117"/>
      <c r="R1172" s="117"/>
    </row>
    <row r="1173" spans="1:18" x14ac:dyDescent="0.3">
      <c r="A1173" s="170" t="s">
        <v>1281</v>
      </c>
      <c r="B1173" s="170"/>
      <c r="C1173" s="170"/>
      <c r="D1173" s="170"/>
      <c r="E1173" s="170"/>
      <c r="F1173" s="170"/>
      <c r="G1173" s="170"/>
      <c r="H1173" s="170"/>
      <c r="I1173" s="170"/>
      <c r="J1173" s="170"/>
      <c r="K1173" s="170"/>
      <c r="L1173" s="170"/>
      <c r="M1173" s="170"/>
      <c r="N1173" s="170"/>
      <c r="O1173" s="170"/>
      <c r="P1173" s="170"/>
      <c r="Q1173" s="170"/>
      <c r="R1173" s="170"/>
    </row>
    <row r="1174" spans="1:18" x14ac:dyDescent="0.3">
      <c r="A1174" s="168" t="s">
        <v>1282</v>
      </c>
      <c r="B1174" s="168" t="s">
        <v>1283</v>
      </c>
      <c r="C1174" s="168">
        <v>120524</v>
      </c>
      <c r="D1174" s="171">
        <v>44026</v>
      </c>
      <c r="E1174" s="172">
        <v>22.1951</v>
      </c>
      <c r="F1174" s="172">
        <v>-1.1169</v>
      </c>
      <c r="G1174" s="172">
        <v>-1.2577</v>
      </c>
      <c r="H1174" s="172">
        <v>-1.2448999999999999</v>
      </c>
      <c r="I1174" s="172">
        <v>2.2679</v>
      </c>
      <c r="J1174" s="172">
        <v>5.1825999999999999</v>
      </c>
      <c r="K1174" s="172">
        <v>11.438000000000001</v>
      </c>
      <c r="L1174" s="172">
        <v>-5.3331999999999997</v>
      </c>
      <c r="M1174" s="172">
        <v>0.66490000000000005</v>
      </c>
      <c r="N1174" s="172">
        <v>5.2205000000000004</v>
      </c>
      <c r="O1174" s="172">
        <v>6.5885999999999996</v>
      </c>
      <c r="P1174" s="172">
        <v>7.2225999999999999</v>
      </c>
      <c r="Q1174" s="172">
        <v>7.7023999999999999</v>
      </c>
      <c r="R1174" s="172">
        <v>4.7324000000000002</v>
      </c>
    </row>
    <row r="1175" spans="1:18" x14ac:dyDescent="0.3">
      <c r="A1175" s="168" t="s">
        <v>1282</v>
      </c>
      <c r="B1175" s="168" t="s">
        <v>1284</v>
      </c>
      <c r="C1175" s="168">
        <v>113064</v>
      </c>
      <c r="D1175" s="171">
        <v>44026</v>
      </c>
      <c r="E1175" s="172">
        <v>20.447399999999998</v>
      </c>
      <c r="F1175" s="172">
        <v>-1.1209</v>
      </c>
      <c r="G1175" s="172">
        <v>-1.2737000000000001</v>
      </c>
      <c r="H1175" s="172">
        <v>-1.2732000000000001</v>
      </c>
      <c r="I1175" s="172">
        <v>2.2099000000000002</v>
      </c>
      <c r="J1175" s="172">
        <v>5.0480999999999998</v>
      </c>
      <c r="K1175" s="172">
        <v>11.0535</v>
      </c>
      <c r="L1175" s="172">
        <v>-5.9547999999999996</v>
      </c>
      <c r="M1175" s="172">
        <v>-0.3125</v>
      </c>
      <c r="N1175" s="172">
        <v>3.8755999999999999</v>
      </c>
      <c r="O1175" s="172">
        <v>5.4147999999999996</v>
      </c>
      <c r="P1175" s="172">
        <v>6.0403000000000002</v>
      </c>
      <c r="Q1175" s="172">
        <v>7.4934000000000003</v>
      </c>
      <c r="R1175" s="172">
        <v>3.4967000000000001</v>
      </c>
    </row>
    <row r="1176" spans="1:18" x14ac:dyDescent="0.3">
      <c r="A1176" s="168" t="s">
        <v>1282</v>
      </c>
      <c r="B1176" s="168" t="s">
        <v>1285</v>
      </c>
      <c r="C1176" s="168">
        <v>114855</v>
      </c>
      <c r="D1176" s="171">
        <v>44026</v>
      </c>
      <c r="E1176" s="172">
        <v>17.829999999999998</v>
      </c>
      <c r="F1176" s="172">
        <v>-0.81610000000000005</v>
      </c>
      <c r="G1176" s="172">
        <v>-0.64859999999999995</v>
      </c>
      <c r="H1176" s="172">
        <v>-0.24340000000000001</v>
      </c>
      <c r="I1176" s="172">
        <v>2.1337999999999999</v>
      </c>
      <c r="J1176" s="172">
        <v>4.1422999999999996</v>
      </c>
      <c r="K1176" s="172">
        <v>13.4209</v>
      </c>
      <c r="L1176" s="172">
        <v>-7.8948</v>
      </c>
      <c r="M1176" s="172">
        <v>-1.2008000000000001</v>
      </c>
      <c r="N1176" s="172">
        <v>-0.81269999999999998</v>
      </c>
      <c r="O1176" s="172">
        <v>2.5592999999999999</v>
      </c>
      <c r="P1176" s="172">
        <v>4.3891</v>
      </c>
      <c r="Q1176" s="172">
        <v>6.4283999999999999</v>
      </c>
      <c r="R1176" s="172">
        <v>1.9263999999999999</v>
      </c>
    </row>
    <row r="1177" spans="1:18" x14ac:dyDescent="0.3">
      <c r="A1177" s="168" t="s">
        <v>1282</v>
      </c>
      <c r="B1177" s="168" t="s">
        <v>1286</v>
      </c>
      <c r="C1177" s="168">
        <v>119176</v>
      </c>
      <c r="D1177" s="171">
        <v>44026</v>
      </c>
      <c r="E1177" s="172">
        <v>19.503799999999998</v>
      </c>
      <c r="F1177" s="172">
        <v>-0.81269999999999998</v>
      </c>
      <c r="G1177" s="172">
        <v>-0.63229999999999997</v>
      </c>
      <c r="H1177" s="172">
        <v>-0.21490000000000001</v>
      </c>
      <c r="I1177" s="172">
        <v>2.1928000000000001</v>
      </c>
      <c r="J1177" s="172">
        <v>4.2782999999999998</v>
      </c>
      <c r="K1177" s="172">
        <v>13.813000000000001</v>
      </c>
      <c r="L1177" s="172">
        <v>-7.319</v>
      </c>
      <c r="M1177" s="172">
        <v>-0.2863</v>
      </c>
      <c r="N1177" s="172">
        <v>0.50660000000000005</v>
      </c>
      <c r="O1177" s="172">
        <v>3.7383000000000002</v>
      </c>
      <c r="P1177" s="172">
        <v>5.7923999999999998</v>
      </c>
      <c r="Q1177" s="172">
        <v>6.6524000000000001</v>
      </c>
      <c r="R1177" s="172">
        <v>3.2702</v>
      </c>
    </row>
    <row r="1178" spans="1:18" x14ac:dyDescent="0.3">
      <c r="A1178" s="168" t="s">
        <v>1282</v>
      </c>
      <c r="B1178" s="168" t="s">
        <v>1287</v>
      </c>
      <c r="C1178" s="168">
        <v>103131</v>
      </c>
      <c r="D1178" s="171">
        <v>44026</v>
      </c>
      <c r="E1178" s="172">
        <v>33.112000000000002</v>
      </c>
      <c r="F1178" s="172">
        <v>-1.1228</v>
      </c>
      <c r="G1178" s="172">
        <v>-0.98380000000000001</v>
      </c>
      <c r="H1178" s="172">
        <v>-0.45989999999999998</v>
      </c>
      <c r="I1178" s="172">
        <v>2.9058000000000002</v>
      </c>
      <c r="J1178" s="172">
        <v>6.3703000000000003</v>
      </c>
      <c r="K1178" s="172">
        <v>14.709300000000001</v>
      </c>
      <c r="L1178" s="172">
        <v>-3.2096</v>
      </c>
      <c r="M1178" s="172">
        <v>3.5689000000000002</v>
      </c>
      <c r="N1178" s="172">
        <v>2.8003999999999998</v>
      </c>
      <c r="O1178" s="172">
        <v>3.4832999999999998</v>
      </c>
      <c r="P1178" s="172">
        <v>5.8010999999999999</v>
      </c>
      <c r="Q1178" s="172">
        <v>8.3568999999999996</v>
      </c>
      <c r="R1178" s="172">
        <v>2.9329000000000001</v>
      </c>
    </row>
    <row r="1179" spans="1:18" x14ac:dyDescent="0.3">
      <c r="A1179" s="168" t="s">
        <v>1282</v>
      </c>
      <c r="B1179" s="168" t="s">
        <v>1288</v>
      </c>
      <c r="C1179" s="168">
        <v>119131</v>
      </c>
      <c r="D1179" s="171">
        <v>44026</v>
      </c>
      <c r="E1179" s="172">
        <v>34.688000000000002</v>
      </c>
      <c r="F1179" s="172">
        <v>-1.1231</v>
      </c>
      <c r="G1179" s="172">
        <v>-0.97350000000000003</v>
      </c>
      <c r="H1179" s="172">
        <v>-0.44490000000000002</v>
      </c>
      <c r="I1179" s="172">
        <v>2.9379</v>
      </c>
      <c r="J1179" s="172">
        <v>6.4474</v>
      </c>
      <c r="K1179" s="172">
        <v>14.952299999999999</v>
      </c>
      <c r="L1179" s="172">
        <v>-2.7448000000000001</v>
      </c>
      <c r="M1179" s="172">
        <v>4.2934000000000001</v>
      </c>
      <c r="N1179" s="172">
        <v>3.6917</v>
      </c>
      <c r="O1179" s="172">
        <v>4.1772999999999998</v>
      </c>
      <c r="P1179" s="172">
        <v>6.4692999999999996</v>
      </c>
      <c r="Q1179" s="172">
        <v>8.2019000000000002</v>
      </c>
      <c r="R1179" s="172">
        <v>3.6686000000000001</v>
      </c>
    </row>
    <row r="1180" spans="1:18" x14ac:dyDescent="0.3">
      <c r="A1180" s="168" t="s">
        <v>1282</v>
      </c>
      <c r="B1180" s="168" t="s">
        <v>1289</v>
      </c>
      <c r="C1180" s="168">
        <v>101144</v>
      </c>
      <c r="D1180" s="171">
        <v>44026</v>
      </c>
      <c r="E1180" s="172">
        <v>254.40479999999999</v>
      </c>
      <c r="F1180" s="172">
        <v>-1.2281</v>
      </c>
      <c r="G1180" s="172">
        <v>-0.83940000000000003</v>
      </c>
      <c r="H1180" s="172">
        <v>-0.8931</v>
      </c>
      <c r="I1180" s="172">
        <v>0.99829999999999997</v>
      </c>
      <c r="J1180" s="172">
        <v>2.6436000000000002</v>
      </c>
      <c r="K1180" s="172">
        <v>10.7826</v>
      </c>
      <c r="L1180" s="172">
        <v>-9.8780000000000001</v>
      </c>
      <c r="M1180" s="172">
        <v>-2.8969999999999998</v>
      </c>
      <c r="N1180" s="172">
        <v>-5.4732000000000003</v>
      </c>
      <c r="O1180" s="172">
        <v>1.9471000000000001</v>
      </c>
      <c r="P1180" s="172">
        <v>6.7586000000000004</v>
      </c>
      <c r="Q1180" s="172">
        <v>20.0441</v>
      </c>
      <c r="R1180" s="172">
        <v>1.5691999999999999</v>
      </c>
    </row>
    <row r="1181" spans="1:18" x14ac:dyDescent="0.3">
      <c r="A1181" s="168" t="s">
        <v>1282</v>
      </c>
      <c r="B1181" s="168" t="s">
        <v>1290</v>
      </c>
      <c r="C1181" s="168">
        <v>120334</v>
      </c>
      <c r="D1181" s="171">
        <v>44026</v>
      </c>
      <c r="E1181" s="172">
        <v>270.54489999999998</v>
      </c>
      <c r="F1181" s="172">
        <v>-1.2245999999999999</v>
      </c>
      <c r="G1181" s="172">
        <v>-0.83</v>
      </c>
      <c r="H1181" s="172">
        <v>-0.87749999999999995</v>
      </c>
      <c r="I1181" s="172">
        <v>1.0274000000000001</v>
      </c>
      <c r="J1181" s="172">
        <v>2.7103000000000002</v>
      </c>
      <c r="K1181" s="172">
        <v>10.976000000000001</v>
      </c>
      <c r="L1181" s="172">
        <v>-9.5747</v>
      </c>
      <c r="M1181" s="172">
        <v>-2.4184000000000001</v>
      </c>
      <c r="N1181" s="172">
        <v>-4.8593999999999999</v>
      </c>
      <c r="O1181" s="172">
        <v>2.8607</v>
      </c>
      <c r="P1181" s="172">
        <v>7.6851000000000003</v>
      </c>
      <c r="Q1181" s="172">
        <v>11.7544</v>
      </c>
      <c r="R1181" s="172">
        <v>2.3418999999999999</v>
      </c>
    </row>
    <row r="1182" spans="1:18" x14ac:dyDescent="0.3">
      <c r="A1182" s="168" t="s">
        <v>1282</v>
      </c>
      <c r="B1182" s="168" t="s">
        <v>1291</v>
      </c>
      <c r="C1182" s="168">
        <v>101072</v>
      </c>
      <c r="D1182" s="171">
        <v>44026</v>
      </c>
      <c r="E1182" s="172">
        <v>38.486800000000002</v>
      </c>
      <c r="F1182" s="172">
        <v>-0.53959999999999997</v>
      </c>
      <c r="G1182" s="172">
        <v>1.5456000000000001</v>
      </c>
      <c r="H1182" s="172">
        <v>3.7679</v>
      </c>
      <c r="I1182" s="172">
        <v>6.5145999999999997</v>
      </c>
      <c r="J1182" s="172">
        <v>12.834099999999999</v>
      </c>
      <c r="K1182" s="172">
        <v>11.677300000000001</v>
      </c>
      <c r="L1182" s="172">
        <v>-5.3318000000000003</v>
      </c>
      <c r="M1182" s="172">
        <v>-0.45829999999999999</v>
      </c>
      <c r="N1182" s="172">
        <v>2.4479000000000002</v>
      </c>
      <c r="O1182" s="172">
        <v>3.2949000000000002</v>
      </c>
      <c r="P1182" s="172">
        <v>5.8856999999999999</v>
      </c>
      <c r="Q1182" s="172">
        <v>7.2203999999999997</v>
      </c>
      <c r="R1182" s="172">
        <v>5.5343</v>
      </c>
    </row>
    <row r="1183" spans="1:18" x14ac:dyDescent="0.3">
      <c r="A1183" s="168" t="s">
        <v>1282</v>
      </c>
      <c r="B1183" s="168" t="s">
        <v>1292</v>
      </c>
      <c r="C1183" s="168">
        <v>120821</v>
      </c>
      <c r="D1183" s="171">
        <v>44026</v>
      </c>
      <c r="E1183" s="172">
        <v>38.388500000000001</v>
      </c>
      <c r="F1183" s="172">
        <v>-0.53920000000000001</v>
      </c>
      <c r="G1183" s="172">
        <v>1.5468999999999999</v>
      </c>
      <c r="H1183" s="172">
        <v>3.7700999999999998</v>
      </c>
      <c r="I1183" s="172">
        <v>6.5186999999999999</v>
      </c>
      <c r="J1183" s="172">
        <v>12.8443</v>
      </c>
      <c r="K1183" s="172">
        <v>11.705500000000001</v>
      </c>
      <c r="L1183" s="172">
        <v>-5.2847</v>
      </c>
      <c r="M1183" s="172">
        <v>-0.39650000000000002</v>
      </c>
      <c r="N1183" s="172">
        <v>2.5331000000000001</v>
      </c>
      <c r="O1183" s="172">
        <v>3.2069000000000001</v>
      </c>
      <c r="P1183" s="172">
        <v>5.8315999999999999</v>
      </c>
      <c r="Q1183" s="172">
        <v>6.1917999999999997</v>
      </c>
      <c r="R1183" s="172">
        <v>5.3997999999999999</v>
      </c>
    </row>
    <row r="1184" spans="1:18" x14ac:dyDescent="0.3">
      <c r="A1184" s="168" t="s">
        <v>1282</v>
      </c>
      <c r="B1184" s="168" t="s">
        <v>1293</v>
      </c>
      <c r="C1184" s="168">
        <v>119843</v>
      </c>
      <c r="D1184" s="171">
        <v>44026</v>
      </c>
      <c r="E1184" s="172">
        <v>31.543099999999999</v>
      </c>
      <c r="F1184" s="172">
        <v>-0.61529999999999996</v>
      </c>
      <c r="G1184" s="172">
        <v>-0.49840000000000001</v>
      </c>
      <c r="H1184" s="172">
        <v>-0.2432</v>
      </c>
      <c r="I1184" s="172">
        <v>1.1336999999999999</v>
      </c>
      <c r="J1184" s="172">
        <v>2.9498000000000002</v>
      </c>
      <c r="K1184" s="172">
        <v>7.0378999999999996</v>
      </c>
      <c r="L1184" s="172">
        <v>2.5585</v>
      </c>
      <c r="M1184" s="172">
        <v>7.1330999999999998</v>
      </c>
      <c r="N1184" s="172">
        <v>9.2166999999999994</v>
      </c>
      <c r="O1184" s="172">
        <v>7.2625999999999999</v>
      </c>
      <c r="P1184" s="172">
        <v>8.5138999999999996</v>
      </c>
      <c r="Q1184" s="172">
        <v>10.15</v>
      </c>
      <c r="R1184" s="172">
        <v>8.0239999999999991</v>
      </c>
    </row>
    <row r="1185" spans="1:18" x14ac:dyDescent="0.3">
      <c r="A1185" s="168" t="s">
        <v>1282</v>
      </c>
      <c r="B1185" s="168" t="s">
        <v>1294</v>
      </c>
      <c r="C1185" s="168">
        <v>103408</v>
      </c>
      <c r="D1185" s="171">
        <v>44026</v>
      </c>
      <c r="E1185" s="172">
        <v>29.713000000000001</v>
      </c>
      <c r="F1185" s="172">
        <v>-0.61709999999999998</v>
      </c>
      <c r="G1185" s="172">
        <v>-0.50529999999999997</v>
      </c>
      <c r="H1185" s="172">
        <v>-0.25409999999999999</v>
      </c>
      <c r="I1185" s="172">
        <v>1.1134999999999999</v>
      </c>
      <c r="J1185" s="172">
        <v>2.8975</v>
      </c>
      <c r="K1185" s="172">
        <v>6.8750999999999998</v>
      </c>
      <c r="L1185" s="172">
        <v>2.2477999999999998</v>
      </c>
      <c r="M1185" s="172">
        <v>6.6430999999999996</v>
      </c>
      <c r="N1185" s="172">
        <v>8.5497999999999994</v>
      </c>
      <c r="O1185" s="172">
        <v>6.3018000000000001</v>
      </c>
      <c r="P1185" s="172">
        <v>7.4805999999999999</v>
      </c>
      <c r="Q1185" s="172">
        <v>7.7275999999999998</v>
      </c>
      <c r="R1185" s="172">
        <v>7.2154999999999996</v>
      </c>
    </row>
    <row r="1186" spans="1:18" x14ac:dyDescent="0.3">
      <c r="A1186" s="168" t="s">
        <v>1282</v>
      </c>
      <c r="B1186" s="168" t="s">
        <v>1295</v>
      </c>
      <c r="C1186" s="168">
        <v>148053</v>
      </c>
      <c r="D1186" s="171">
        <v>44026</v>
      </c>
      <c r="E1186" s="172">
        <v>10.389099999999999</v>
      </c>
      <c r="F1186" s="172">
        <v>-0.91180000000000005</v>
      </c>
      <c r="G1186" s="172">
        <v>-0.7651</v>
      </c>
      <c r="H1186" s="172">
        <v>-0.96560000000000001</v>
      </c>
      <c r="I1186" s="172">
        <v>1.5989</v>
      </c>
      <c r="J1186" s="172">
        <v>4.0751999999999997</v>
      </c>
      <c r="K1186" s="172">
        <v>12.135199999999999</v>
      </c>
      <c r="L1186" s="172"/>
      <c r="M1186" s="172"/>
      <c r="N1186" s="172"/>
      <c r="O1186" s="172"/>
      <c r="P1186" s="172"/>
      <c r="Q1186" s="172">
        <v>3.891</v>
      </c>
      <c r="R1186" s="172"/>
    </row>
    <row r="1187" spans="1:18" x14ac:dyDescent="0.3">
      <c r="A1187" s="168" t="s">
        <v>1282</v>
      </c>
      <c r="B1187" s="168" t="s">
        <v>1296</v>
      </c>
      <c r="C1187" s="168">
        <v>148050</v>
      </c>
      <c r="D1187" s="171">
        <v>44026</v>
      </c>
      <c r="E1187" s="172">
        <v>10.313000000000001</v>
      </c>
      <c r="F1187" s="172">
        <v>-0.91559999999999997</v>
      </c>
      <c r="G1187" s="172">
        <v>-0.78120000000000001</v>
      </c>
      <c r="H1187" s="172">
        <v>-0.99460000000000004</v>
      </c>
      <c r="I1187" s="172">
        <v>1.5379</v>
      </c>
      <c r="J1187" s="172">
        <v>3.9146000000000001</v>
      </c>
      <c r="K1187" s="172">
        <v>11.6524</v>
      </c>
      <c r="L1187" s="172"/>
      <c r="M1187" s="172"/>
      <c r="N1187" s="172"/>
      <c r="O1187" s="172"/>
      <c r="P1187" s="172"/>
      <c r="Q1187" s="172">
        <v>3.13</v>
      </c>
      <c r="R1187" s="172"/>
    </row>
    <row r="1188" spans="1:18" x14ac:dyDescent="0.3">
      <c r="A1188" s="168" t="s">
        <v>1282</v>
      </c>
      <c r="B1188" s="168" t="s">
        <v>1297</v>
      </c>
      <c r="C1188" s="168">
        <v>120760</v>
      </c>
      <c r="D1188" s="171">
        <v>44026</v>
      </c>
      <c r="E1188" s="172">
        <v>36.271799999999999</v>
      </c>
      <c r="F1188" s="172">
        <v>-1.1114999999999999</v>
      </c>
      <c r="G1188" s="172">
        <v>-0.8891</v>
      </c>
      <c r="H1188" s="172">
        <v>-1.1188</v>
      </c>
      <c r="I1188" s="172">
        <v>2.2526999999999999</v>
      </c>
      <c r="J1188" s="172">
        <v>5.3372000000000002</v>
      </c>
      <c r="K1188" s="172">
        <v>12.0634</v>
      </c>
      <c r="L1188" s="172">
        <v>-2.4836</v>
      </c>
      <c r="M1188" s="172">
        <v>2.4500000000000002</v>
      </c>
      <c r="N1188" s="172">
        <v>2.3687</v>
      </c>
      <c r="O1188" s="172">
        <v>3.1339000000000001</v>
      </c>
      <c r="P1188" s="172">
        <v>4.8505000000000003</v>
      </c>
      <c r="Q1188" s="172">
        <v>5.8563000000000001</v>
      </c>
      <c r="R1188" s="172">
        <v>2.1898</v>
      </c>
    </row>
    <row r="1189" spans="1:18" x14ac:dyDescent="0.3">
      <c r="A1189" s="168" t="s">
        <v>1282</v>
      </c>
      <c r="B1189" s="168" t="s">
        <v>1298</v>
      </c>
      <c r="C1189" s="168">
        <v>111599</v>
      </c>
      <c r="D1189" s="171">
        <v>44026</v>
      </c>
      <c r="E1189" s="172">
        <v>34.229700000000001</v>
      </c>
      <c r="F1189" s="172">
        <v>-1.1136999999999999</v>
      </c>
      <c r="G1189" s="172">
        <v>-0.8972</v>
      </c>
      <c r="H1189" s="172">
        <v>-1.1334</v>
      </c>
      <c r="I1189" s="172">
        <v>2.2231000000000001</v>
      </c>
      <c r="J1189" s="172">
        <v>5.2680999999999996</v>
      </c>
      <c r="K1189" s="172">
        <v>11.854799999999999</v>
      </c>
      <c r="L1189" s="172">
        <v>-2.8523000000000001</v>
      </c>
      <c r="M1189" s="172">
        <v>1.869</v>
      </c>
      <c r="N1189" s="172">
        <v>1.5757000000000001</v>
      </c>
      <c r="O1189" s="172">
        <v>2.1655000000000002</v>
      </c>
      <c r="P1189" s="172">
        <v>3.9790000000000001</v>
      </c>
      <c r="Q1189" s="172">
        <v>11.2104</v>
      </c>
      <c r="R1189" s="172">
        <v>1.3217000000000001</v>
      </c>
    </row>
    <row r="1190" spans="1:18" x14ac:dyDescent="0.3">
      <c r="A1190" s="173" t="s">
        <v>27</v>
      </c>
      <c r="B1190" s="168"/>
      <c r="C1190" s="168"/>
      <c r="D1190" s="168"/>
      <c r="E1190" s="168"/>
      <c r="F1190" s="174">
        <v>-0.93306249999999991</v>
      </c>
      <c r="G1190" s="174">
        <v>-0.54267500000000013</v>
      </c>
      <c r="H1190" s="174">
        <v>-0.17646875000000001</v>
      </c>
      <c r="I1190" s="174">
        <v>2.4729312499999998</v>
      </c>
      <c r="J1190" s="174">
        <v>5.4339812499999987</v>
      </c>
      <c r="K1190" s="174">
        <v>11.634200000000002</v>
      </c>
      <c r="L1190" s="174">
        <v>-4.5039285714285713</v>
      </c>
      <c r="M1190" s="174">
        <v>1.3323285714285713</v>
      </c>
      <c r="N1190" s="174">
        <v>2.2601</v>
      </c>
      <c r="O1190" s="174">
        <v>4.0096428571428566</v>
      </c>
      <c r="P1190" s="174">
        <v>6.1928428571428569</v>
      </c>
      <c r="Q1190" s="174">
        <v>8.2507125000000006</v>
      </c>
      <c r="R1190" s="174">
        <v>3.8302428571428568</v>
      </c>
    </row>
    <row r="1191" spans="1:18" x14ac:dyDescent="0.3">
      <c r="A1191" s="173" t="s">
        <v>409</v>
      </c>
      <c r="B1191" s="168"/>
      <c r="C1191" s="168"/>
      <c r="D1191" s="168"/>
      <c r="E1191" s="168"/>
      <c r="F1191" s="174">
        <v>-1.01355</v>
      </c>
      <c r="G1191" s="174">
        <v>-0.80559999999999998</v>
      </c>
      <c r="H1191" s="174">
        <v>-0.66869999999999996</v>
      </c>
      <c r="I1191" s="174">
        <v>2.2013500000000001</v>
      </c>
      <c r="J1191" s="174">
        <v>4.6631999999999998</v>
      </c>
      <c r="K1191" s="174">
        <v>11.691400000000002</v>
      </c>
      <c r="L1191" s="174">
        <v>-5.3082500000000001</v>
      </c>
      <c r="M1191" s="174">
        <v>0.18930000000000002</v>
      </c>
      <c r="N1191" s="174">
        <v>2.4904999999999999</v>
      </c>
      <c r="O1191" s="174">
        <v>3.3891</v>
      </c>
      <c r="P1191" s="174">
        <v>5.9630000000000001</v>
      </c>
      <c r="Q1191" s="174">
        <v>7.5979000000000001</v>
      </c>
      <c r="R1191" s="174">
        <v>3.3834499999999998</v>
      </c>
    </row>
    <row r="1192" spans="1:18" x14ac:dyDescent="0.3">
      <c r="A1192" s="117"/>
      <c r="B1192" s="117"/>
      <c r="C1192" s="117"/>
      <c r="D1192" s="117"/>
      <c r="E1192" s="117"/>
      <c r="F1192" s="117"/>
      <c r="G1192" s="117"/>
      <c r="H1192" s="117"/>
      <c r="I1192" s="117"/>
      <c r="J1192" s="117"/>
      <c r="K1192" s="117"/>
      <c r="L1192" s="117"/>
      <c r="M1192" s="117"/>
      <c r="N1192" s="117"/>
      <c r="O1192" s="117"/>
      <c r="P1192" s="117"/>
      <c r="Q1192" s="117"/>
      <c r="R1192" s="117"/>
    </row>
    <row r="1193" spans="1:18" x14ac:dyDescent="0.3">
      <c r="A1193" s="170" t="s">
        <v>1299</v>
      </c>
      <c r="B1193" s="170"/>
      <c r="C1193" s="170"/>
      <c r="D1193" s="170"/>
      <c r="E1193" s="170"/>
      <c r="F1193" s="170"/>
      <c r="G1193" s="170"/>
      <c r="H1193" s="170"/>
      <c r="I1193" s="170"/>
      <c r="J1193" s="170"/>
      <c r="K1193" s="170"/>
      <c r="L1193" s="170"/>
      <c r="M1193" s="170"/>
      <c r="N1193" s="170"/>
      <c r="O1193" s="170"/>
      <c r="P1193" s="170"/>
      <c r="Q1193" s="170"/>
      <c r="R1193" s="170"/>
    </row>
    <row r="1194" spans="1:18" x14ac:dyDescent="0.3">
      <c r="A1194" s="168" t="s">
        <v>1300</v>
      </c>
      <c r="B1194" s="168" t="s">
        <v>1301</v>
      </c>
      <c r="C1194" s="168">
        <v>103166</v>
      </c>
      <c r="D1194" s="171">
        <v>44026</v>
      </c>
      <c r="E1194" s="172">
        <v>658.33</v>
      </c>
      <c r="F1194" s="172">
        <v>-1.2909999999999999</v>
      </c>
      <c r="G1194" s="172">
        <v>-0.95240000000000002</v>
      </c>
      <c r="H1194" s="172">
        <v>-1.0773999999999999</v>
      </c>
      <c r="I1194" s="172">
        <v>2.6490999999999998</v>
      </c>
      <c r="J1194" s="172">
        <v>4.9565999999999999</v>
      </c>
      <c r="K1194" s="172">
        <v>15.1591</v>
      </c>
      <c r="L1194" s="172">
        <v>-15.4969</v>
      </c>
      <c r="M1194" s="172">
        <v>-6.1231999999999998</v>
      </c>
      <c r="N1194" s="172">
        <v>-7.9851000000000001</v>
      </c>
      <c r="O1194" s="172">
        <v>-0.8508</v>
      </c>
      <c r="P1194" s="172">
        <v>6.0523999999999996</v>
      </c>
      <c r="Q1194" s="172">
        <v>21.073599999999999</v>
      </c>
      <c r="R1194" s="172">
        <v>-2.9434</v>
      </c>
    </row>
    <row r="1195" spans="1:18" x14ac:dyDescent="0.3">
      <c r="A1195" s="168" t="s">
        <v>1300</v>
      </c>
      <c r="B1195" s="168" t="s">
        <v>1302</v>
      </c>
      <c r="C1195" s="168">
        <v>120564</v>
      </c>
      <c r="D1195" s="171">
        <v>44026</v>
      </c>
      <c r="E1195" s="172">
        <v>705.65</v>
      </c>
      <c r="F1195" s="172">
        <v>-1.2884</v>
      </c>
      <c r="G1195" s="172">
        <v>-0.94330000000000003</v>
      </c>
      <c r="H1195" s="172">
        <v>-1.06</v>
      </c>
      <c r="I1195" s="172">
        <v>2.6922999999999999</v>
      </c>
      <c r="J1195" s="172">
        <v>5.0511999999999997</v>
      </c>
      <c r="K1195" s="172">
        <v>15.4438</v>
      </c>
      <c r="L1195" s="172">
        <v>-15.1282</v>
      </c>
      <c r="M1195" s="172">
        <v>-5.5000999999999998</v>
      </c>
      <c r="N1195" s="172">
        <v>-7.1794000000000002</v>
      </c>
      <c r="O1195" s="172">
        <v>0.1653</v>
      </c>
      <c r="P1195" s="172">
        <v>7.1058000000000003</v>
      </c>
      <c r="Q1195" s="172">
        <v>13.124499999999999</v>
      </c>
      <c r="R1195" s="172">
        <v>-2.0547</v>
      </c>
    </row>
    <row r="1196" spans="1:18" x14ac:dyDescent="0.3">
      <c r="A1196" s="168" t="s">
        <v>1300</v>
      </c>
      <c r="B1196" s="168" t="s">
        <v>1303</v>
      </c>
      <c r="C1196" s="168">
        <v>141925</v>
      </c>
      <c r="D1196" s="171">
        <v>44026</v>
      </c>
      <c r="E1196" s="172">
        <v>12.06</v>
      </c>
      <c r="F1196" s="172">
        <v>-1.2284999999999999</v>
      </c>
      <c r="G1196" s="172">
        <v>-1.4705999999999999</v>
      </c>
      <c r="H1196" s="172">
        <v>-2.1103999999999998</v>
      </c>
      <c r="I1196" s="172">
        <v>1.3445</v>
      </c>
      <c r="J1196" s="172">
        <v>4.3253000000000004</v>
      </c>
      <c r="K1196" s="172">
        <v>9.0416000000000007</v>
      </c>
      <c r="L1196" s="172">
        <v>-9.7304999999999993</v>
      </c>
      <c r="M1196" s="172">
        <v>-4.7393000000000001</v>
      </c>
      <c r="N1196" s="172">
        <v>1.3445</v>
      </c>
      <c r="O1196" s="172"/>
      <c r="P1196" s="172"/>
      <c r="Q1196" s="172">
        <v>7.3026</v>
      </c>
      <c r="R1196" s="172">
        <v>2.9361999999999999</v>
      </c>
    </row>
    <row r="1197" spans="1:18" x14ac:dyDescent="0.3">
      <c r="A1197" s="168" t="s">
        <v>1300</v>
      </c>
      <c r="B1197" s="168" t="s">
        <v>1304</v>
      </c>
      <c r="C1197" s="168">
        <v>141927</v>
      </c>
      <c r="D1197" s="171">
        <v>44026</v>
      </c>
      <c r="E1197" s="172">
        <v>11.57</v>
      </c>
      <c r="F1197" s="172">
        <v>-1.1956</v>
      </c>
      <c r="G1197" s="172">
        <v>-1.448</v>
      </c>
      <c r="H1197" s="172">
        <v>-2.1151</v>
      </c>
      <c r="I1197" s="172">
        <v>1.3134999999999999</v>
      </c>
      <c r="J1197" s="172">
        <v>4.2342000000000004</v>
      </c>
      <c r="K1197" s="172">
        <v>8.7406000000000006</v>
      </c>
      <c r="L1197" s="172">
        <v>-10.3101</v>
      </c>
      <c r="M1197" s="172">
        <v>-5.7050000000000001</v>
      </c>
      <c r="N1197" s="172">
        <v>-8.6400000000000005E-2</v>
      </c>
      <c r="O1197" s="172"/>
      <c r="P1197" s="172"/>
      <c r="Q1197" s="172">
        <v>5.6407999999999996</v>
      </c>
      <c r="R1197" s="172">
        <v>1.3633999999999999</v>
      </c>
    </row>
    <row r="1198" spans="1:18" x14ac:dyDescent="0.3">
      <c r="A1198" s="168" t="s">
        <v>1300</v>
      </c>
      <c r="B1198" s="168" t="s">
        <v>1305</v>
      </c>
      <c r="C1198" s="168">
        <v>102020</v>
      </c>
      <c r="D1198" s="171">
        <v>44026</v>
      </c>
      <c r="E1198" s="172">
        <v>90.48</v>
      </c>
      <c r="F1198" s="172">
        <v>-1.2226999999999999</v>
      </c>
      <c r="G1198" s="172">
        <v>-0.87639999999999996</v>
      </c>
      <c r="H1198" s="172">
        <v>-0.78949999999999998</v>
      </c>
      <c r="I1198" s="172">
        <v>3.1581000000000001</v>
      </c>
      <c r="J1198" s="172">
        <v>6.0229999999999997</v>
      </c>
      <c r="K1198" s="172">
        <v>13.326700000000001</v>
      </c>
      <c r="L1198" s="172">
        <v>-11.398400000000001</v>
      </c>
      <c r="M1198" s="172">
        <v>-4.7378</v>
      </c>
      <c r="N1198" s="172">
        <v>-6.5868000000000002</v>
      </c>
      <c r="O1198" s="172">
        <v>-1.5689</v>
      </c>
      <c r="P1198" s="172">
        <v>2.6777000000000002</v>
      </c>
      <c r="Q1198" s="172">
        <v>13.9649</v>
      </c>
      <c r="R1198" s="172">
        <v>-3.6425999999999998</v>
      </c>
    </row>
    <row r="1199" spans="1:18" x14ac:dyDescent="0.3">
      <c r="A1199" s="168" t="s">
        <v>1300</v>
      </c>
      <c r="B1199" s="168" t="s">
        <v>1306</v>
      </c>
      <c r="C1199" s="168">
        <v>119354</v>
      </c>
      <c r="D1199" s="171">
        <v>44026</v>
      </c>
      <c r="E1199" s="172">
        <v>96.71</v>
      </c>
      <c r="F1199" s="172">
        <v>-1.2155</v>
      </c>
      <c r="G1199" s="172">
        <v>-0.86109999999999998</v>
      </c>
      <c r="H1199" s="172">
        <v>-0.77969999999999995</v>
      </c>
      <c r="I1199" s="172">
        <v>3.1903999999999999</v>
      </c>
      <c r="J1199" s="172">
        <v>6.0881999999999996</v>
      </c>
      <c r="K1199" s="172">
        <v>13.5227</v>
      </c>
      <c r="L1199" s="172">
        <v>-11.071300000000001</v>
      </c>
      <c r="M1199" s="172">
        <v>-4.1715999999999998</v>
      </c>
      <c r="N1199" s="172">
        <v>-5.8509000000000002</v>
      </c>
      <c r="O1199" s="172">
        <v>-0.67600000000000005</v>
      </c>
      <c r="P1199" s="172">
        <v>3.5488</v>
      </c>
      <c r="Q1199" s="172">
        <v>8.9832000000000001</v>
      </c>
      <c r="R1199" s="172">
        <v>-2.8104</v>
      </c>
    </row>
    <row r="1200" spans="1:18" x14ac:dyDescent="0.3">
      <c r="A1200" s="168" t="s">
        <v>1300</v>
      </c>
      <c r="B1200" s="168" t="s">
        <v>1307</v>
      </c>
      <c r="C1200" s="168">
        <v>113460</v>
      </c>
      <c r="D1200" s="171">
        <v>44026</v>
      </c>
      <c r="E1200" s="172">
        <v>43.689</v>
      </c>
      <c r="F1200" s="172">
        <v>-1.5392999999999999</v>
      </c>
      <c r="G1200" s="172">
        <v>-1.4349000000000001</v>
      </c>
      <c r="H1200" s="172">
        <v>-2.5472999999999999</v>
      </c>
      <c r="I1200" s="172">
        <v>0.56159999999999999</v>
      </c>
      <c r="J1200" s="172">
        <v>3.8755000000000002</v>
      </c>
      <c r="K1200" s="172">
        <v>13.472</v>
      </c>
      <c r="L1200" s="172">
        <v>-16.181000000000001</v>
      </c>
      <c r="M1200" s="172">
        <v>-6.6035000000000004</v>
      </c>
      <c r="N1200" s="172">
        <v>-5.9135999999999997</v>
      </c>
      <c r="O1200" s="172">
        <v>-1.0785</v>
      </c>
      <c r="P1200" s="172">
        <v>3.7743000000000002</v>
      </c>
      <c r="Q1200" s="172">
        <v>10.447699999999999</v>
      </c>
      <c r="R1200" s="172">
        <v>-2.2627000000000002</v>
      </c>
    </row>
    <row r="1201" spans="1:18" x14ac:dyDescent="0.3">
      <c r="A1201" s="168" t="s">
        <v>1300</v>
      </c>
      <c r="B1201" s="168" t="s">
        <v>1308</v>
      </c>
      <c r="C1201" s="168">
        <v>119988</v>
      </c>
      <c r="D1201" s="171">
        <v>44026</v>
      </c>
      <c r="E1201" s="172">
        <v>48.706000000000003</v>
      </c>
      <c r="F1201" s="172">
        <v>-1.5364</v>
      </c>
      <c r="G1201" s="172">
        <v>-1.4208000000000001</v>
      </c>
      <c r="H1201" s="172">
        <v>-2.5217000000000001</v>
      </c>
      <c r="I1201" s="172">
        <v>0.61560000000000004</v>
      </c>
      <c r="J1201" s="172">
        <v>3.9992999999999999</v>
      </c>
      <c r="K1201" s="172">
        <v>13.8523</v>
      </c>
      <c r="L1201" s="172">
        <v>-15.6518</v>
      </c>
      <c r="M1201" s="172">
        <v>-5.6999000000000004</v>
      </c>
      <c r="N1201" s="172">
        <v>-4.6569000000000003</v>
      </c>
      <c r="O1201" s="172">
        <v>0.438</v>
      </c>
      <c r="P1201" s="172">
        <v>5.4005000000000001</v>
      </c>
      <c r="Q1201" s="172">
        <v>11.9269</v>
      </c>
      <c r="R1201" s="172">
        <v>-0.87590000000000001</v>
      </c>
    </row>
    <row r="1202" spans="1:18" x14ac:dyDescent="0.3">
      <c r="A1202" s="168" t="s">
        <v>1300</v>
      </c>
      <c r="B1202" s="168" t="s">
        <v>1309</v>
      </c>
      <c r="C1202" s="168">
        <v>148405</v>
      </c>
      <c r="D1202" s="171">
        <v>44026</v>
      </c>
      <c r="E1202" s="172">
        <v>10.19</v>
      </c>
      <c r="F1202" s="172">
        <v>-1.2597</v>
      </c>
      <c r="G1202" s="172">
        <v>-1.0680000000000001</v>
      </c>
      <c r="H1202" s="172">
        <v>-0.87549999999999994</v>
      </c>
      <c r="I1202" s="172">
        <v>1.9</v>
      </c>
      <c r="J1202" s="172"/>
      <c r="K1202" s="172"/>
      <c r="L1202" s="172"/>
      <c r="M1202" s="172"/>
      <c r="N1202" s="172"/>
      <c r="O1202" s="172"/>
      <c r="P1202" s="172"/>
      <c r="Q1202" s="172">
        <v>1.9</v>
      </c>
      <c r="R1202" s="172"/>
    </row>
    <row r="1203" spans="1:18" x14ac:dyDescent="0.3">
      <c r="A1203" s="168" t="s">
        <v>1300</v>
      </c>
      <c r="B1203" s="168" t="s">
        <v>1310</v>
      </c>
      <c r="C1203" s="168">
        <v>118275</v>
      </c>
      <c r="D1203" s="171">
        <v>44026</v>
      </c>
      <c r="E1203" s="172">
        <v>140.58000000000001</v>
      </c>
      <c r="F1203" s="172">
        <v>-1.1323000000000001</v>
      </c>
      <c r="G1203" s="172">
        <v>-0.98609999999999998</v>
      </c>
      <c r="H1203" s="172">
        <v>-1.3127</v>
      </c>
      <c r="I1203" s="172">
        <v>2.3292999999999999</v>
      </c>
      <c r="J1203" s="172">
        <v>5.1694000000000004</v>
      </c>
      <c r="K1203" s="172">
        <v>13.6919</v>
      </c>
      <c r="L1203" s="172">
        <v>-7.1097999999999999</v>
      </c>
      <c r="M1203" s="172">
        <v>0.84650000000000003</v>
      </c>
      <c r="N1203" s="172">
        <v>1.1731</v>
      </c>
      <c r="O1203" s="172">
        <v>6.0702999999999996</v>
      </c>
      <c r="P1203" s="172">
        <v>7.1745999999999999</v>
      </c>
      <c r="Q1203" s="172">
        <v>11.021000000000001</v>
      </c>
      <c r="R1203" s="172">
        <v>3.1198999999999999</v>
      </c>
    </row>
    <row r="1204" spans="1:18" x14ac:dyDescent="0.3">
      <c r="A1204" s="168" t="s">
        <v>1300</v>
      </c>
      <c r="B1204" s="168" t="s">
        <v>1311</v>
      </c>
      <c r="C1204" s="168">
        <v>101922</v>
      </c>
      <c r="D1204" s="171">
        <v>44026</v>
      </c>
      <c r="E1204" s="172">
        <v>133.41</v>
      </c>
      <c r="F1204" s="172">
        <v>-1.1557999999999999</v>
      </c>
      <c r="G1204" s="172">
        <v>-1.0091000000000001</v>
      </c>
      <c r="H1204" s="172">
        <v>-1.3531</v>
      </c>
      <c r="I1204" s="172">
        <v>2.2612000000000001</v>
      </c>
      <c r="J1204" s="172">
        <v>5.0224000000000002</v>
      </c>
      <c r="K1204" s="172">
        <v>13.2417</v>
      </c>
      <c r="L1204" s="172">
        <v>-7.7641</v>
      </c>
      <c r="M1204" s="172">
        <v>-0.17960000000000001</v>
      </c>
      <c r="N1204" s="172">
        <v>-0.1646</v>
      </c>
      <c r="O1204" s="172">
        <v>5.1153000000000004</v>
      </c>
      <c r="P1204" s="172">
        <v>6.3259999999999996</v>
      </c>
      <c r="Q1204" s="172">
        <v>16.633400000000002</v>
      </c>
      <c r="R1204" s="172">
        <v>2.0895999999999999</v>
      </c>
    </row>
    <row r="1205" spans="1:18" x14ac:dyDescent="0.3">
      <c r="A1205" s="168" t="s">
        <v>1300</v>
      </c>
      <c r="B1205" s="168" t="s">
        <v>1312</v>
      </c>
      <c r="C1205" s="168">
        <v>119077</v>
      </c>
      <c r="D1205" s="171">
        <v>44026</v>
      </c>
      <c r="E1205" s="172">
        <v>112.848718701883</v>
      </c>
      <c r="F1205" s="172">
        <v>-0.91420000000000001</v>
      </c>
      <c r="G1205" s="172">
        <v>-1.1871</v>
      </c>
      <c r="H1205" s="172">
        <v>-1.8489</v>
      </c>
      <c r="I1205" s="172">
        <v>1.536</v>
      </c>
      <c r="J1205" s="172">
        <v>5.0012999999999996</v>
      </c>
      <c r="K1205" s="172">
        <v>14.1275</v>
      </c>
      <c r="L1205" s="172">
        <v>-12.179399999999999</v>
      </c>
      <c r="M1205" s="172">
        <v>-4.8944999999999999</v>
      </c>
      <c r="N1205" s="172">
        <v>-0.92349999999999999</v>
      </c>
      <c r="O1205" s="172">
        <v>3.1061999999999999</v>
      </c>
      <c r="P1205" s="172">
        <v>6.9414999999999996</v>
      </c>
      <c r="Q1205" s="172">
        <v>11.2125</v>
      </c>
      <c r="R1205" s="172">
        <v>0.77480000000000004</v>
      </c>
    </row>
    <row r="1206" spans="1:18" x14ac:dyDescent="0.3">
      <c r="A1206" s="168" t="s">
        <v>1300</v>
      </c>
      <c r="B1206" s="168" t="s">
        <v>1313</v>
      </c>
      <c r="C1206" s="168">
        <v>100080</v>
      </c>
      <c r="D1206" s="171">
        <v>44026</v>
      </c>
      <c r="E1206" s="172">
        <v>483.03308008219801</v>
      </c>
      <c r="F1206" s="172">
        <v>-0.91549999999999998</v>
      </c>
      <c r="G1206" s="172">
        <v>-1.1990000000000001</v>
      </c>
      <c r="H1206" s="172">
        <v>-1.8651</v>
      </c>
      <c r="I1206" s="172">
        <v>1.4988999999999999</v>
      </c>
      <c r="J1206" s="172">
        <v>4.9130000000000003</v>
      </c>
      <c r="K1206" s="172">
        <v>13.848599999999999</v>
      </c>
      <c r="L1206" s="172">
        <v>-12.6534</v>
      </c>
      <c r="M1206" s="172">
        <v>-5.625</v>
      </c>
      <c r="N1206" s="172">
        <v>-1.8887</v>
      </c>
      <c r="O1206" s="172">
        <v>2.2400000000000002</v>
      </c>
      <c r="P1206" s="172">
        <v>6.1109</v>
      </c>
      <c r="Q1206" s="172">
        <v>18.170200000000001</v>
      </c>
      <c r="R1206" s="172">
        <v>-0.1094</v>
      </c>
    </row>
    <row r="1207" spans="1:18" x14ac:dyDescent="0.3">
      <c r="A1207" s="168" t="s">
        <v>1300</v>
      </c>
      <c r="B1207" s="168" t="s">
        <v>1314</v>
      </c>
      <c r="C1207" s="168">
        <v>140353</v>
      </c>
      <c r="D1207" s="171">
        <v>44026</v>
      </c>
      <c r="E1207" s="172">
        <v>13.95</v>
      </c>
      <c r="F1207" s="172">
        <v>-1.3228</v>
      </c>
      <c r="G1207" s="172">
        <v>-1.1059000000000001</v>
      </c>
      <c r="H1207" s="172">
        <v>-0.76119999999999999</v>
      </c>
      <c r="I1207" s="172">
        <v>3.0205000000000002</v>
      </c>
      <c r="J1207" s="172">
        <v>6.2533000000000003</v>
      </c>
      <c r="K1207" s="172">
        <v>14.2225</v>
      </c>
      <c r="L1207" s="172">
        <v>-13.659700000000001</v>
      </c>
      <c r="M1207" s="172">
        <v>-7.2103000000000002</v>
      </c>
      <c r="N1207" s="172">
        <v>-7.9633000000000003</v>
      </c>
      <c r="O1207" s="172">
        <v>2.8852000000000002</v>
      </c>
      <c r="P1207" s="172">
        <v>6.1590999999999996</v>
      </c>
      <c r="Q1207" s="172">
        <v>6.3026</v>
      </c>
      <c r="R1207" s="172">
        <v>-3.2349999999999999</v>
      </c>
    </row>
    <row r="1208" spans="1:18" x14ac:dyDescent="0.3">
      <c r="A1208" s="168" t="s">
        <v>1300</v>
      </c>
      <c r="B1208" s="168" t="s">
        <v>1315</v>
      </c>
      <c r="C1208" s="168">
        <v>140355</v>
      </c>
      <c r="D1208" s="171">
        <v>44026</v>
      </c>
      <c r="E1208" s="172">
        <v>13.103</v>
      </c>
      <c r="F1208" s="172">
        <v>-1.3253999999999999</v>
      </c>
      <c r="G1208" s="172">
        <v>-1.1244000000000001</v>
      </c>
      <c r="H1208" s="172">
        <v>-0.79500000000000004</v>
      </c>
      <c r="I1208" s="172">
        <v>2.9462999999999999</v>
      </c>
      <c r="J1208" s="172">
        <v>6.0885999999999996</v>
      </c>
      <c r="K1208" s="172">
        <v>13.7216</v>
      </c>
      <c r="L1208" s="172">
        <v>-14.426600000000001</v>
      </c>
      <c r="M1208" s="172">
        <v>-8.4539000000000009</v>
      </c>
      <c r="N1208" s="172">
        <v>-9.6095000000000006</v>
      </c>
      <c r="O1208" s="172">
        <v>1.4168000000000001</v>
      </c>
      <c r="P1208" s="172">
        <v>4.9668999999999999</v>
      </c>
      <c r="Q1208" s="172">
        <v>5.0871000000000004</v>
      </c>
      <c r="R1208" s="172">
        <v>-4.8769999999999998</v>
      </c>
    </row>
    <row r="1209" spans="1:18" x14ac:dyDescent="0.3">
      <c r="A1209" s="168" t="s">
        <v>1300</v>
      </c>
      <c r="B1209" s="168" t="s">
        <v>1316</v>
      </c>
      <c r="C1209" s="168">
        <v>143793</v>
      </c>
      <c r="D1209" s="171">
        <v>44026</v>
      </c>
      <c r="E1209" s="172">
        <v>9.9987999999999992</v>
      </c>
      <c r="F1209" s="172">
        <v>-1.6601999999999999</v>
      </c>
      <c r="G1209" s="172">
        <v>-1.5371999999999999</v>
      </c>
      <c r="H1209" s="172">
        <v>-1.5382</v>
      </c>
      <c r="I1209" s="172">
        <v>1.8903000000000001</v>
      </c>
      <c r="J1209" s="172">
        <v>5.0206</v>
      </c>
      <c r="K1209" s="172">
        <v>14.694100000000001</v>
      </c>
      <c r="L1209" s="172">
        <v>-14.876300000000001</v>
      </c>
      <c r="M1209" s="172">
        <v>-6.5768000000000004</v>
      </c>
      <c r="N1209" s="172">
        <v>-7.7984</v>
      </c>
      <c r="O1209" s="172"/>
      <c r="P1209" s="172"/>
      <c r="Q1209" s="172">
        <v>-6.0000000000000001E-3</v>
      </c>
      <c r="R1209" s="172">
        <v>-0.15079999999999999</v>
      </c>
    </row>
    <row r="1210" spans="1:18" x14ac:dyDescent="0.3">
      <c r="A1210" s="168" t="s">
        <v>1300</v>
      </c>
      <c r="B1210" s="168" t="s">
        <v>1317</v>
      </c>
      <c r="C1210" s="168">
        <v>143787</v>
      </c>
      <c r="D1210" s="171">
        <v>44026</v>
      </c>
      <c r="E1210" s="172">
        <v>9.5828000000000007</v>
      </c>
      <c r="F1210" s="172">
        <v>-1.6655</v>
      </c>
      <c r="G1210" s="172">
        <v>-1.5593999999999999</v>
      </c>
      <c r="H1210" s="172">
        <v>-1.5775999999999999</v>
      </c>
      <c r="I1210" s="172">
        <v>1.8082</v>
      </c>
      <c r="J1210" s="172">
        <v>4.8262999999999998</v>
      </c>
      <c r="K1210" s="172">
        <v>14.1068</v>
      </c>
      <c r="L1210" s="172">
        <v>-15.6243</v>
      </c>
      <c r="M1210" s="172">
        <v>-7.8532999999999999</v>
      </c>
      <c r="N1210" s="172">
        <v>-9.5510000000000002</v>
      </c>
      <c r="O1210" s="172"/>
      <c r="P1210" s="172"/>
      <c r="Q1210" s="172">
        <v>-2.0912000000000002</v>
      </c>
      <c r="R1210" s="172">
        <v>-2.2277</v>
      </c>
    </row>
    <row r="1211" spans="1:18" x14ac:dyDescent="0.3">
      <c r="A1211" s="168" t="s">
        <v>1300</v>
      </c>
      <c r="B1211" s="168" t="s">
        <v>1318</v>
      </c>
      <c r="C1211" s="168">
        <v>100520</v>
      </c>
      <c r="D1211" s="171">
        <v>44026</v>
      </c>
      <c r="E1211" s="172">
        <v>514.12900000000002</v>
      </c>
      <c r="F1211" s="172">
        <v>-1.6444000000000001</v>
      </c>
      <c r="G1211" s="172">
        <v>-1.611</v>
      </c>
      <c r="H1211" s="172">
        <v>-2.6680000000000001</v>
      </c>
      <c r="I1211" s="172">
        <v>0.93889999999999996</v>
      </c>
      <c r="J1211" s="172">
        <v>3.1101000000000001</v>
      </c>
      <c r="K1211" s="172">
        <v>15.014900000000001</v>
      </c>
      <c r="L1211" s="172">
        <v>-15.1037</v>
      </c>
      <c r="M1211" s="172">
        <v>-8.3046000000000006</v>
      </c>
      <c r="N1211" s="172">
        <v>-10.734999999999999</v>
      </c>
      <c r="O1211" s="172">
        <v>-2.3100999999999998</v>
      </c>
      <c r="P1211" s="172">
        <v>2.6417999999999999</v>
      </c>
      <c r="Q1211" s="172">
        <v>16.492899999999999</v>
      </c>
      <c r="R1211" s="172">
        <v>-5.9748999999999999</v>
      </c>
    </row>
    <row r="1212" spans="1:18" x14ac:dyDescent="0.3">
      <c r="A1212" s="168" t="s">
        <v>1300</v>
      </c>
      <c r="B1212" s="168" t="s">
        <v>1319</v>
      </c>
      <c r="C1212" s="168">
        <v>118535</v>
      </c>
      <c r="D1212" s="171">
        <v>44026</v>
      </c>
      <c r="E1212" s="172">
        <v>551.12070000000006</v>
      </c>
      <c r="F1212" s="172">
        <v>-1.6424000000000001</v>
      </c>
      <c r="G1212" s="172">
        <v>-1.6026</v>
      </c>
      <c r="H1212" s="172">
        <v>-2.6535000000000002</v>
      </c>
      <c r="I1212" s="172">
        <v>0.96760000000000002</v>
      </c>
      <c r="J1212" s="172">
        <v>3.177</v>
      </c>
      <c r="K1212" s="172">
        <v>15.234</v>
      </c>
      <c r="L1212" s="172">
        <v>-14.7788</v>
      </c>
      <c r="M1212" s="172">
        <v>-7.7634999999999996</v>
      </c>
      <c r="N1212" s="172">
        <v>-10.0314</v>
      </c>
      <c r="O1212" s="172">
        <v>-1.4105000000000001</v>
      </c>
      <c r="P1212" s="172">
        <v>3.6760999999999999</v>
      </c>
      <c r="Q1212" s="172">
        <v>10.8422</v>
      </c>
      <c r="R1212" s="172">
        <v>-5.1764000000000001</v>
      </c>
    </row>
    <row r="1213" spans="1:18" x14ac:dyDescent="0.3">
      <c r="A1213" s="168" t="s">
        <v>1300</v>
      </c>
      <c r="B1213" s="168" t="s">
        <v>1320</v>
      </c>
      <c r="C1213" s="168">
        <v>101762</v>
      </c>
      <c r="D1213" s="171">
        <v>44026</v>
      </c>
      <c r="E1213" s="172">
        <v>538.55499999999995</v>
      </c>
      <c r="F1213" s="172">
        <v>-2.1663000000000001</v>
      </c>
      <c r="G1213" s="172">
        <v>-2.2246999999999999</v>
      </c>
      <c r="H1213" s="172">
        <v>-2.6484000000000001</v>
      </c>
      <c r="I1213" s="172">
        <v>0.82110000000000005</v>
      </c>
      <c r="J1213" s="172">
        <v>2.9903</v>
      </c>
      <c r="K1213" s="172">
        <v>11.8439</v>
      </c>
      <c r="L1213" s="172">
        <v>-21.242699999999999</v>
      </c>
      <c r="M1213" s="172">
        <v>-13.937799999999999</v>
      </c>
      <c r="N1213" s="172">
        <v>-20.350200000000001</v>
      </c>
      <c r="O1213" s="172">
        <v>-3.1423000000000001</v>
      </c>
      <c r="P1213" s="172">
        <v>2.6212</v>
      </c>
      <c r="Q1213" s="172">
        <v>16.884399999999999</v>
      </c>
      <c r="R1213" s="172">
        <v>-4.9561000000000002</v>
      </c>
    </row>
    <row r="1214" spans="1:18" x14ac:dyDescent="0.3">
      <c r="A1214" s="168" t="s">
        <v>1300</v>
      </c>
      <c r="B1214" s="168" t="s">
        <v>1321</v>
      </c>
      <c r="C1214" s="168">
        <v>118955</v>
      </c>
      <c r="D1214" s="171">
        <v>44026</v>
      </c>
      <c r="E1214" s="172">
        <v>570.14499999999998</v>
      </c>
      <c r="F1214" s="172">
        <v>-2.1644999999999999</v>
      </c>
      <c r="G1214" s="172">
        <v>-2.2181999999999999</v>
      </c>
      <c r="H1214" s="172">
        <v>-2.6372</v>
      </c>
      <c r="I1214" s="172">
        <v>0.84350000000000003</v>
      </c>
      <c r="J1214" s="172">
        <v>3.0430000000000001</v>
      </c>
      <c r="K1214" s="172">
        <v>12.0068</v>
      </c>
      <c r="L1214" s="172">
        <v>-21.014700000000001</v>
      </c>
      <c r="M1214" s="172">
        <v>-13.572800000000001</v>
      </c>
      <c r="N1214" s="172">
        <v>-19.907</v>
      </c>
      <c r="O1214" s="172">
        <v>-2.4232</v>
      </c>
      <c r="P1214" s="172">
        <v>3.4249999999999998</v>
      </c>
      <c r="Q1214" s="172">
        <v>9.2103000000000002</v>
      </c>
      <c r="R1214" s="172">
        <v>-4.3441999999999998</v>
      </c>
    </row>
    <row r="1215" spans="1:18" x14ac:dyDescent="0.3">
      <c r="A1215" s="168" t="s">
        <v>1300</v>
      </c>
      <c r="B1215" s="168" t="s">
        <v>1322</v>
      </c>
      <c r="C1215" s="168">
        <v>102252</v>
      </c>
      <c r="D1215" s="171">
        <v>44026</v>
      </c>
      <c r="E1215" s="172">
        <v>77.183899999999994</v>
      </c>
      <c r="F1215" s="172">
        <v>-1.3841000000000001</v>
      </c>
      <c r="G1215" s="172">
        <v>-1.2199</v>
      </c>
      <c r="H1215" s="172">
        <v>-1.6778</v>
      </c>
      <c r="I1215" s="172">
        <v>2.4171</v>
      </c>
      <c r="J1215" s="172">
        <v>6.7142999999999997</v>
      </c>
      <c r="K1215" s="172">
        <v>16.002700000000001</v>
      </c>
      <c r="L1215" s="172">
        <v>-13.825200000000001</v>
      </c>
      <c r="M1215" s="172">
        <v>-4.3978999999999999</v>
      </c>
      <c r="N1215" s="172">
        <v>-7.5773999999999999</v>
      </c>
      <c r="O1215" s="172">
        <v>-2.3622999999999998</v>
      </c>
      <c r="P1215" s="172">
        <v>3.2776999999999998</v>
      </c>
      <c r="Q1215" s="172">
        <v>13.273</v>
      </c>
      <c r="R1215" s="172">
        <v>-5.8101000000000003</v>
      </c>
    </row>
    <row r="1216" spans="1:18" x14ac:dyDescent="0.3">
      <c r="A1216" s="168" t="s">
        <v>1300</v>
      </c>
      <c r="B1216" s="168" t="s">
        <v>1323</v>
      </c>
      <c r="C1216" s="168">
        <v>120046</v>
      </c>
      <c r="D1216" s="171">
        <v>44026</v>
      </c>
      <c r="E1216" s="172">
        <v>82.013000000000005</v>
      </c>
      <c r="F1216" s="172">
        <v>-1.3812</v>
      </c>
      <c r="G1216" s="172">
        <v>-1.2077</v>
      </c>
      <c r="H1216" s="172">
        <v>-1.6567000000000001</v>
      </c>
      <c r="I1216" s="172">
        <v>2.4613</v>
      </c>
      <c r="J1216" s="172">
        <v>6.8196000000000003</v>
      </c>
      <c r="K1216" s="172">
        <v>16.3325</v>
      </c>
      <c r="L1216" s="172">
        <v>-13.3276</v>
      </c>
      <c r="M1216" s="172">
        <v>-3.5678000000000001</v>
      </c>
      <c r="N1216" s="172">
        <v>-6.4987000000000004</v>
      </c>
      <c r="O1216" s="172">
        <v>-1.4718</v>
      </c>
      <c r="P1216" s="172">
        <v>4.1426999999999996</v>
      </c>
      <c r="Q1216" s="172">
        <v>10.643599999999999</v>
      </c>
      <c r="R1216" s="172">
        <v>-4.8807</v>
      </c>
    </row>
    <row r="1217" spans="1:18" x14ac:dyDescent="0.3">
      <c r="A1217" s="168" t="s">
        <v>1300</v>
      </c>
      <c r="B1217" s="168" t="s">
        <v>1324</v>
      </c>
      <c r="C1217" s="168">
        <v>101228</v>
      </c>
      <c r="D1217" s="171">
        <v>44026</v>
      </c>
      <c r="E1217" s="172">
        <v>248.25</v>
      </c>
      <c r="F1217" s="172">
        <v>-1.6519999999999999</v>
      </c>
      <c r="G1217" s="172">
        <v>-1.5076000000000001</v>
      </c>
      <c r="H1217" s="172">
        <v>-2.2136999999999998</v>
      </c>
      <c r="I1217" s="172">
        <v>1.1614</v>
      </c>
      <c r="J1217" s="172">
        <v>3.2225000000000001</v>
      </c>
      <c r="K1217" s="172">
        <v>13.134</v>
      </c>
      <c r="L1217" s="172">
        <v>-19.0181</v>
      </c>
      <c r="M1217" s="172">
        <v>-11.0151</v>
      </c>
      <c r="N1217" s="172">
        <v>-15.096299999999999</v>
      </c>
      <c r="O1217" s="172">
        <v>-1.5485</v>
      </c>
      <c r="P1217" s="172">
        <v>3.8035000000000001</v>
      </c>
      <c r="Q1217" s="172">
        <v>13.255599999999999</v>
      </c>
      <c r="R1217" s="172">
        <v>-4.7672999999999996</v>
      </c>
    </row>
    <row r="1218" spans="1:18" x14ac:dyDescent="0.3">
      <c r="A1218" s="168" t="s">
        <v>1300</v>
      </c>
      <c r="B1218" s="168" t="s">
        <v>1325</v>
      </c>
      <c r="C1218" s="168">
        <v>120599</v>
      </c>
      <c r="D1218" s="171">
        <v>44026</v>
      </c>
      <c r="E1218" s="172">
        <v>265.26</v>
      </c>
      <c r="F1218" s="172">
        <v>-1.6426000000000001</v>
      </c>
      <c r="G1218" s="172">
        <v>-1.4928999999999999</v>
      </c>
      <c r="H1218" s="172">
        <v>-2.1939000000000002</v>
      </c>
      <c r="I1218" s="172">
        <v>1.2056</v>
      </c>
      <c r="J1218" s="172">
        <v>3.3184999999999998</v>
      </c>
      <c r="K1218" s="172">
        <v>13.4414</v>
      </c>
      <c r="L1218" s="172">
        <v>-18.6294</v>
      </c>
      <c r="M1218" s="172">
        <v>-10.360900000000001</v>
      </c>
      <c r="N1218" s="172">
        <v>-14.2636</v>
      </c>
      <c r="O1218" s="172">
        <v>-0.54520000000000002</v>
      </c>
      <c r="P1218" s="172">
        <v>4.8654999999999999</v>
      </c>
      <c r="Q1218" s="172">
        <v>10.7539</v>
      </c>
      <c r="R1218" s="172">
        <v>-3.8483000000000001</v>
      </c>
    </row>
    <row r="1219" spans="1:18" x14ac:dyDescent="0.3">
      <c r="A1219" s="168" t="s">
        <v>1300</v>
      </c>
      <c r="B1219" s="168" t="s">
        <v>1326</v>
      </c>
      <c r="C1219" s="168">
        <v>128235</v>
      </c>
      <c r="D1219" s="171">
        <v>44026</v>
      </c>
      <c r="E1219" s="172">
        <v>20.02</v>
      </c>
      <c r="F1219" s="172">
        <v>-1.2333000000000001</v>
      </c>
      <c r="G1219" s="172">
        <v>-0.74370000000000003</v>
      </c>
      <c r="H1219" s="172">
        <v>-1.1846000000000001</v>
      </c>
      <c r="I1219" s="172">
        <v>1.9867999999999999</v>
      </c>
      <c r="J1219" s="172">
        <v>5.6463999999999999</v>
      </c>
      <c r="K1219" s="172">
        <v>14.2042</v>
      </c>
      <c r="L1219" s="172">
        <v>-11.2982</v>
      </c>
      <c r="M1219" s="172">
        <v>-5.2083000000000004</v>
      </c>
      <c r="N1219" s="172">
        <v>-2.3414999999999999</v>
      </c>
      <c r="O1219" s="172">
        <v>0.1837</v>
      </c>
      <c r="P1219" s="172">
        <v>3.3329</v>
      </c>
      <c r="Q1219" s="172">
        <v>11.6455</v>
      </c>
      <c r="R1219" s="172">
        <v>-3.0884</v>
      </c>
    </row>
    <row r="1220" spans="1:18" x14ac:dyDescent="0.3">
      <c r="A1220" s="168" t="s">
        <v>1300</v>
      </c>
      <c r="B1220" s="168" t="s">
        <v>1327</v>
      </c>
      <c r="C1220" s="168">
        <v>128236</v>
      </c>
      <c r="D1220" s="171">
        <v>44026</v>
      </c>
      <c r="E1220" s="172">
        <v>21.73</v>
      </c>
      <c r="F1220" s="172">
        <v>-1.1823999999999999</v>
      </c>
      <c r="G1220" s="172">
        <v>-0.73089999999999999</v>
      </c>
      <c r="H1220" s="172">
        <v>-1.1374</v>
      </c>
      <c r="I1220" s="172">
        <v>2.0667</v>
      </c>
      <c r="J1220" s="172">
        <v>5.7935999999999996</v>
      </c>
      <c r="K1220" s="172">
        <v>14.549300000000001</v>
      </c>
      <c r="L1220" s="172">
        <v>-10.723100000000001</v>
      </c>
      <c r="M1220" s="172">
        <v>-4.3152999999999997</v>
      </c>
      <c r="N1220" s="172">
        <v>-1.0023</v>
      </c>
      <c r="O1220" s="172">
        <v>1.9429000000000001</v>
      </c>
      <c r="P1220" s="172">
        <v>4.9035000000000002</v>
      </c>
      <c r="Q1220" s="172">
        <v>13.107100000000001</v>
      </c>
      <c r="R1220" s="172">
        <v>-1.5685</v>
      </c>
    </row>
    <row r="1221" spans="1:18" x14ac:dyDescent="0.3">
      <c r="A1221" s="168" t="s">
        <v>1300</v>
      </c>
      <c r="B1221" s="168" t="s">
        <v>1328</v>
      </c>
      <c r="C1221" s="168">
        <v>118424</v>
      </c>
      <c r="D1221" s="171">
        <v>44026</v>
      </c>
      <c r="E1221" s="172">
        <v>85.91</v>
      </c>
      <c r="F1221" s="172">
        <v>-0.84260000000000002</v>
      </c>
      <c r="G1221" s="172">
        <v>-0.76239999999999997</v>
      </c>
      <c r="H1221" s="172">
        <v>-1.4794</v>
      </c>
      <c r="I1221" s="172">
        <v>1.4644999999999999</v>
      </c>
      <c r="J1221" s="172">
        <v>3.5059999999999998</v>
      </c>
      <c r="K1221" s="172">
        <v>9.8171999999999997</v>
      </c>
      <c r="L1221" s="172">
        <v>-16.946999999999999</v>
      </c>
      <c r="M1221" s="172">
        <v>-10.9741</v>
      </c>
      <c r="N1221" s="172">
        <v>-9.3968000000000007</v>
      </c>
      <c r="O1221" s="172">
        <v>-2.0735999999999999</v>
      </c>
      <c r="P1221" s="172">
        <v>2.7128999999999999</v>
      </c>
      <c r="Q1221" s="172">
        <v>10.5137</v>
      </c>
      <c r="R1221" s="172">
        <v>-6.2763999999999998</v>
      </c>
    </row>
    <row r="1222" spans="1:18" x14ac:dyDescent="0.3">
      <c r="A1222" s="168" t="s">
        <v>1300</v>
      </c>
      <c r="B1222" s="168" t="s">
        <v>1329</v>
      </c>
      <c r="C1222" s="168">
        <v>108594</v>
      </c>
      <c r="D1222" s="171">
        <v>44026</v>
      </c>
      <c r="E1222" s="172">
        <v>81.430000000000007</v>
      </c>
      <c r="F1222" s="172">
        <v>-0.84019999999999995</v>
      </c>
      <c r="G1222" s="172">
        <v>-0.76770000000000005</v>
      </c>
      <c r="H1222" s="172">
        <v>-1.488</v>
      </c>
      <c r="I1222" s="172">
        <v>1.4451000000000001</v>
      </c>
      <c r="J1222" s="172">
        <v>3.4557000000000002</v>
      </c>
      <c r="K1222" s="172">
        <v>9.6257000000000001</v>
      </c>
      <c r="L1222" s="172">
        <v>-17.229099999999999</v>
      </c>
      <c r="M1222" s="172">
        <v>-11.4217</v>
      </c>
      <c r="N1222" s="172">
        <v>-9.9923000000000002</v>
      </c>
      <c r="O1222" s="172">
        <v>-2.7650000000000001</v>
      </c>
      <c r="P1222" s="172">
        <v>1.9749000000000001</v>
      </c>
      <c r="Q1222" s="172">
        <v>15.2201</v>
      </c>
      <c r="R1222" s="172">
        <v>-6.9173999999999998</v>
      </c>
    </row>
    <row r="1223" spans="1:18" x14ac:dyDescent="0.3">
      <c r="A1223" s="168" t="s">
        <v>1300</v>
      </c>
      <c r="B1223" s="168" t="s">
        <v>1330</v>
      </c>
      <c r="C1223" s="168"/>
      <c r="D1223" s="171"/>
      <c r="E1223" s="172"/>
      <c r="F1223" s="172"/>
      <c r="G1223" s="172"/>
      <c r="H1223" s="172"/>
      <c r="I1223" s="172"/>
      <c r="J1223" s="172"/>
      <c r="K1223" s="172"/>
      <c r="L1223" s="172"/>
      <c r="M1223" s="172"/>
      <c r="N1223" s="172"/>
      <c r="O1223" s="172"/>
      <c r="P1223" s="172"/>
      <c r="Q1223" s="172"/>
      <c r="R1223" s="172"/>
    </row>
    <row r="1224" spans="1:18" x14ac:dyDescent="0.3">
      <c r="A1224" s="168" t="s">
        <v>1300</v>
      </c>
      <c r="B1224" s="168" t="s">
        <v>1331</v>
      </c>
      <c r="C1224" s="168">
        <v>107353</v>
      </c>
      <c r="D1224" s="171">
        <v>44026</v>
      </c>
      <c r="E1224" s="172">
        <v>43.93</v>
      </c>
      <c r="F1224" s="172">
        <v>-0.63329999999999997</v>
      </c>
      <c r="G1224" s="172">
        <v>-0.74560000000000004</v>
      </c>
      <c r="H1224" s="172">
        <v>-0.63329999999999997</v>
      </c>
      <c r="I1224" s="172">
        <v>2.3054999999999999</v>
      </c>
      <c r="J1224" s="172">
        <v>4.3715999999999999</v>
      </c>
      <c r="K1224" s="172">
        <v>14.729699999999999</v>
      </c>
      <c r="L1224" s="172">
        <v>-10.9467</v>
      </c>
      <c r="M1224" s="172">
        <v>-4.7484999999999999</v>
      </c>
      <c r="N1224" s="172">
        <v>-3.8731</v>
      </c>
      <c r="O1224" s="172">
        <v>-1.0028999999999999</v>
      </c>
      <c r="P1224" s="172">
        <v>3.9136000000000002</v>
      </c>
      <c r="Q1224" s="172">
        <v>12.748799999999999</v>
      </c>
      <c r="R1224" s="172">
        <v>-5.0877999999999997</v>
      </c>
    </row>
    <row r="1225" spans="1:18" x14ac:dyDescent="0.3">
      <c r="A1225" s="168" t="s">
        <v>1300</v>
      </c>
      <c r="B1225" s="168" t="s">
        <v>1332</v>
      </c>
      <c r="C1225" s="168">
        <v>120413</v>
      </c>
      <c r="D1225" s="171">
        <v>44026</v>
      </c>
      <c r="E1225" s="172">
        <v>48.95</v>
      </c>
      <c r="F1225" s="172">
        <v>-0.62929999999999997</v>
      </c>
      <c r="G1225" s="172">
        <v>-0.73009999999999997</v>
      </c>
      <c r="H1225" s="172">
        <v>-0.60909999999999997</v>
      </c>
      <c r="I1225" s="172">
        <v>2.3416000000000001</v>
      </c>
      <c r="J1225" s="172">
        <v>4.4824000000000002</v>
      </c>
      <c r="K1225" s="172">
        <v>15.0952</v>
      </c>
      <c r="L1225" s="172">
        <v>-10.3644</v>
      </c>
      <c r="M1225" s="172">
        <v>-3.831</v>
      </c>
      <c r="N1225" s="172">
        <v>-2.6257999999999999</v>
      </c>
      <c r="O1225" s="172">
        <v>0.48780000000000001</v>
      </c>
      <c r="P1225" s="172">
        <v>5.5633999999999997</v>
      </c>
      <c r="Q1225" s="172">
        <v>14.3642</v>
      </c>
      <c r="R1225" s="172">
        <v>-3.7503000000000002</v>
      </c>
    </row>
    <row r="1226" spans="1:18" x14ac:dyDescent="0.3">
      <c r="A1226" s="168" t="s">
        <v>1300</v>
      </c>
      <c r="B1226" s="168" t="s">
        <v>1333</v>
      </c>
      <c r="C1226" s="168">
        <v>147183</v>
      </c>
      <c r="D1226" s="171">
        <v>44026</v>
      </c>
      <c r="E1226" s="172">
        <v>9.5078999999999994</v>
      </c>
      <c r="F1226" s="172">
        <v>-8.5099999999999995E-2</v>
      </c>
      <c r="G1226" s="172">
        <v>0.6542</v>
      </c>
      <c r="H1226" s="172">
        <v>0.63290000000000002</v>
      </c>
      <c r="I1226" s="172">
        <v>1.4521999999999999</v>
      </c>
      <c r="J1226" s="172">
        <v>0.79830000000000001</v>
      </c>
      <c r="K1226" s="172">
        <v>11.894500000000001</v>
      </c>
      <c r="L1226" s="172">
        <v>-18.6281</v>
      </c>
      <c r="M1226" s="172">
        <v>-10.3071</v>
      </c>
      <c r="N1226" s="172">
        <v>-7.4467999999999996</v>
      </c>
      <c r="O1226" s="172"/>
      <c r="P1226" s="172"/>
      <c r="Q1226" s="172">
        <v>-4.2314999999999996</v>
      </c>
      <c r="R1226" s="172"/>
    </row>
    <row r="1227" spans="1:18" x14ac:dyDescent="0.3">
      <c r="A1227" s="168" t="s">
        <v>1300</v>
      </c>
      <c r="B1227" s="168" t="s">
        <v>1334</v>
      </c>
      <c r="C1227" s="168">
        <v>147184</v>
      </c>
      <c r="D1227" s="171">
        <v>44026</v>
      </c>
      <c r="E1227" s="172">
        <v>9.2734000000000005</v>
      </c>
      <c r="F1227" s="172">
        <v>-9.0499999999999997E-2</v>
      </c>
      <c r="G1227" s="172">
        <v>0.63049999999999995</v>
      </c>
      <c r="H1227" s="172">
        <v>0.59119999999999995</v>
      </c>
      <c r="I1227" s="172">
        <v>1.3686</v>
      </c>
      <c r="J1227" s="172">
        <v>0.60750000000000004</v>
      </c>
      <c r="K1227" s="172">
        <v>11.2532</v>
      </c>
      <c r="L1227" s="172">
        <v>-19.5213</v>
      </c>
      <c r="M1227" s="172">
        <v>-11.7659</v>
      </c>
      <c r="N1227" s="172">
        <v>-9.4465000000000003</v>
      </c>
      <c r="O1227" s="172"/>
      <c r="P1227" s="172"/>
      <c r="Q1227" s="172">
        <v>-6.2588999999999997</v>
      </c>
      <c r="R1227" s="172"/>
    </row>
    <row r="1228" spans="1:18" x14ac:dyDescent="0.3">
      <c r="A1228" s="168" t="s">
        <v>1300</v>
      </c>
      <c r="B1228" s="168" t="s">
        <v>1335</v>
      </c>
      <c r="C1228" s="168">
        <v>109522</v>
      </c>
      <c r="D1228" s="171">
        <v>44026</v>
      </c>
      <c r="E1228" s="172">
        <v>30.452200000000001</v>
      </c>
      <c r="F1228" s="172">
        <v>-1.3285</v>
      </c>
      <c r="G1228" s="172">
        <v>-1.4784999999999999</v>
      </c>
      <c r="H1228" s="172">
        <v>-2.3408000000000002</v>
      </c>
      <c r="I1228" s="172">
        <v>2.2770999999999999</v>
      </c>
      <c r="J1228" s="172">
        <v>5.3596000000000004</v>
      </c>
      <c r="K1228" s="172">
        <v>13.3569</v>
      </c>
      <c r="L1228" s="172">
        <v>-13.8262</v>
      </c>
      <c r="M1228" s="172">
        <v>-8.8047000000000004</v>
      </c>
      <c r="N1228" s="172">
        <v>-2.7201</v>
      </c>
      <c r="O1228" s="172">
        <v>1.014</v>
      </c>
      <c r="P1228" s="172">
        <v>5.7755000000000001</v>
      </c>
      <c r="Q1228" s="172">
        <v>9.8847000000000005</v>
      </c>
      <c r="R1228" s="172">
        <v>-1.5689</v>
      </c>
    </row>
    <row r="1229" spans="1:18" x14ac:dyDescent="0.3">
      <c r="A1229" s="168" t="s">
        <v>1300</v>
      </c>
      <c r="B1229" s="168" t="s">
        <v>1336</v>
      </c>
      <c r="C1229" s="168">
        <v>120492</v>
      </c>
      <c r="D1229" s="171">
        <v>44026</v>
      </c>
      <c r="E1229" s="172">
        <v>32.8855</v>
      </c>
      <c r="F1229" s="172">
        <v>-1.3265</v>
      </c>
      <c r="G1229" s="172">
        <v>-1.4702</v>
      </c>
      <c r="H1229" s="172">
        <v>-2.3262</v>
      </c>
      <c r="I1229" s="172">
        <v>2.3073999999999999</v>
      </c>
      <c r="J1229" s="172">
        <v>5.4316000000000004</v>
      </c>
      <c r="K1229" s="172">
        <v>13.579599999999999</v>
      </c>
      <c r="L1229" s="172">
        <v>-13.491099999999999</v>
      </c>
      <c r="M1229" s="172">
        <v>-8.2705000000000002</v>
      </c>
      <c r="N1229" s="172">
        <v>-1.954</v>
      </c>
      <c r="O1229" s="172">
        <v>1.8042</v>
      </c>
      <c r="P1229" s="172">
        <v>7.0247000000000002</v>
      </c>
      <c r="Q1229" s="172">
        <v>12.283200000000001</v>
      </c>
      <c r="R1229" s="172">
        <v>-0.7994</v>
      </c>
    </row>
    <row r="1230" spans="1:18" x14ac:dyDescent="0.3">
      <c r="A1230" s="168" t="s">
        <v>1300</v>
      </c>
      <c r="B1230" s="168" t="s">
        <v>1337</v>
      </c>
      <c r="C1230" s="168">
        <v>112090</v>
      </c>
      <c r="D1230" s="171">
        <v>44026</v>
      </c>
      <c r="E1230" s="172">
        <v>32.921999999999997</v>
      </c>
      <c r="F1230" s="172">
        <v>-1.3513999999999999</v>
      </c>
      <c r="G1230" s="172">
        <v>-1.1439999999999999</v>
      </c>
      <c r="H1230" s="172">
        <v>-1.7371000000000001</v>
      </c>
      <c r="I1230" s="172">
        <v>1.9005000000000001</v>
      </c>
      <c r="J1230" s="172">
        <v>5.5023</v>
      </c>
      <c r="K1230" s="172">
        <v>16.7944</v>
      </c>
      <c r="L1230" s="172">
        <v>-13.7264</v>
      </c>
      <c r="M1230" s="172">
        <v>-5.7297000000000002</v>
      </c>
      <c r="N1230" s="172">
        <v>-7.3455000000000004</v>
      </c>
      <c r="O1230" s="172">
        <v>1.4534</v>
      </c>
      <c r="P1230" s="172">
        <v>7.0723000000000003</v>
      </c>
      <c r="Q1230" s="172">
        <v>11.611700000000001</v>
      </c>
      <c r="R1230" s="172">
        <v>-0.98780000000000001</v>
      </c>
    </row>
    <row r="1231" spans="1:18" x14ac:dyDescent="0.3">
      <c r="A1231" s="168" t="s">
        <v>1300</v>
      </c>
      <c r="B1231" s="168" t="s">
        <v>1338</v>
      </c>
      <c r="C1231" s="168">
        <v>120166</v>
      </c>
      <c r="D1231" s="171">
        <v>44026</v>
      </c>
      <c r="E1231" s="172">
        <v>35.44</v>
      </c>
      <c r="F1231" s="172">
        <v>-1.3472999999999999</v>
      </c>
      <c r="G1231" s="172">
        <v>-1.1354</v>
      </c>
      <c r="H1231" s="172">
        <v>-1.7194</v>
      </c>
      <c r="I1231" s="172">
        <v>1.9387000000000001</v>
      </c>
      <c r="J1231" s="172">
        <v>5.5925000000000002</v>
      </c>
      <c r="K1231" s="172">
        <v>17.083500000000001</v>
      </c>
      <c r="L1231" s="172">
        <v>-13.275399999999999</v>
      </c>
      <c r="M1231" s="172">
        <v>-5.0350000000000001</v>
      </c>
      <c r="N1231" s="172">
        <v>-6.4488000000000003</v>
      </c>
      <c r="O1231" s="172">
        <v>2.5024000000000002</v>
      </c>
      <c r="P1231" s="172">
        <v>8.2211999999999996</v>
      </c>
      <c r="Q1231" s="172">
        <v>13.795199999999999</v>
      </c>
      <c r="R1231" s="172">
        <v>-7.0000000000000001E-3</v>
      </c>
    </row>
    <row r="1232" spans="1:18" x14ac:dyDescent="0.3">
      <c r="A1232" s="168" t="s">
        <v>1300</v>
      </c>
      <c r="B1232" s="168" t="s">
        <v>1339</v>
      </c>
      <c r="C1232" s="168">
        <v>119291</v>
      </c>
      <c r="D1232" s="171">
        <v>44026</v>
      </c>
      <c r="E1232" s="172">
        <v>78.781000000000006</v>
      </c>
      <c r="F1232" s="172">
        <v>-1.2311000000000001</v>
      </c>
      <c r="G1232" s="172">
        <v>-0.58430000000000004</v>
      </c>
      <c r="H1232" s="172">
        <v>-0.8246</v>
      </c>
      <c r="I1232" s="172">
        <v>2.6958000000000002</v>
      </c>
      <c r="J1232" s="172">
        <v>5.8030999999999997</v>
      </c>
      <c r="K1232" s="172">
        <v>17.611699999999999</v>
      </c>
      <c r="L1232" s="172">
        <v>-12.1982</v>
      </c>
      <c r="M1232" s="172">
        <v>-4.7365000000000004</v>
      </c>
      <c r="N1232" s="172">
        <v>-7.2367999999999997</v>
      </c>
      <c r="O1232" s="172">
        <v>-0.158</v>
      </c>
      <c r="P1232" s="172">
        <v>4.1383000000000001</v>
      </c>
      <c r="Q1232" s="172">
        <v>10.142899999999999</v>
      </c>
      <c r="R1232" s="172">
        <v>-4.5819999999999999</v>
      </c>
    </row>
    <row r="1233" spans="1:18" x14ac:dyDescent="0.3">
      <c r="A1233" s="168" t="s">
        <v>1300</v>
      </c>
      <c r="B1233" s="168" t="s">
        <v>1340</v>
      </c>
      <c r="C1233" s="168">
        <v>118043</v>
      </c>
      <c r="D1233" s="171">
        <v>44026</v>
      </c>
      <c r="E1233" s="172">
        <v>74.805000000000007</v>
      </c>
      <c r="F1233" s="172">
        <v>-1.2332000000000001</v>
      </c>
      <c r="G1233" s="172">
        <v>-0.59140000000000004</v>
      </c>
      <c r="H1233" s="172">
        <v>-0.83779999999999999</v>
      </c>
      <c r="I1233" s="172">
        <v>2.6667000000000001</v>
      </c>
      <c r="J1233" s="172">
        <v>5.7343999999999999</v>
      </c>
      <c r="K1233" s="172">
        <v>17.394600000000001</v>
      </c>
      <c r="L1233" s="172">
        <v>-12.4832</v>
      </c>
      <c r="M1233" s="172">
        <v>-5.1973000000000003</v>
      </c>
      <c r="N1233" s="172">
        <v>-7.8552</v>
      </c>
      <c r="O1233" s="172">
        <v>-0.87139999999999995</v>
      </c>
      <c r="P1233" s="172">
        <v>3.3938999999999999</v>
      </c>
      <c r="Q1233" s="172">
        <v>14.182399999999999</v>
      </c>
      <c r="R1233" s="172">
        <v>-5.2534000000000001</v>
      </c>
    </row>
    <row r="1234" spans="1:18" x14ac:dyDescent="0.3">
      <c r="A1234" s="168" t="s">
        <v>1300</v>
      </c>
      <c r="B1234" s="168" t="s">
        <v>1341</v>
      </c>
      <c r="C1234" s="168">
        <v>100313</v>
      </c>
      <c r="D1234" s="171">
        <v>44026</v>
      </c>
      <c r="E1234" s="172">
        <v>44.433500000000002</v>
      </c>
      <c r="F1234" s="172">
        <v>-1.0027999999999999</v>
      </c>
      <c r="G1234" s="172">
        <v>-1.0359</v>
      </c>
      <c r="H1234" s="172">
        <v>-1.9806999999999999</v>
      </c>
      <c r="I1234" s="172">
        <v>0.65559999999999996</v>
      </c>
      <c r="J1234" s="172">
        <v>4.6860999999999997</v>
      </c>
      <c r="K1234" s="172">
        <v>11.492599999999999</v>
      </c>
      <c r="L1234" s="172">
        <v>-13.959899999999999</v>
      </c>
      <c r="M1234" s="172">
        <v>-6.3296000000000001</v>
      </c>
      <c r="N1234" s="172">
        <v>-4.7835999999999999</v>
      </c>
      <c r="O1234" s="172">
        <v>0.94320000000000004</v>
      </c>
      <c r="P1234" s="172">
        <v>2.0365000000000002</v>
      </c>
      <c r="Q1234" s="172">
        <v>7.9183000000000003</v>
      </c>
      <c r="R1234" s="172">
        <v>0.43230000000000002</v>
      </c>
    </row>
    <row r="1235" spans="1:18" x14ac:dyDescent="0.3">
      <c r="A1235" s="168" t="s">
        <v>1300</v>
      </c>
      <c r="B1235" s="168" t="s">
        <v>1342</v>
      </c>
      <c r="C1235" s="168">
        <v>120264</v>
      </c>
      <c r="D1235" s="171">
        <v>44026</v>
      </c>
      <c r="E1235" s="172">
        <v>46.812100000000001</v>
      </c>
      <c r="F1235" s="172">
        <v>-1.0003</v>
      </c>
      <c r="G1235" s="172">
        <v>-1.0261</v>
      </c>
      <c r="H1235" s="172">
        <v>-1.9638</v>
      </c>
      <c r="I1235" s="172">
        <v>0.69069999999999998</v>
      </c>
      <c r="J1235" s="172">
        <v>4.774</v>
      </c>
      <c r="K1235" s="172">
        <v>11.7722</v>
      </c>
      <c r="L1235" s="172">
        <v>-13.534000000000001</v>
      </c>
      <c r="M1235" s="172">
        <v>-5.9180000000000001</v>
      </c>
      <c r="N1235" s="172">
        <v>-4.1345000000000001</v>
      </c>
      <c r="O1235" s="172">
        <v>1.7806999999999999</v>
      </c>
      <c r="P1235" s="172">
        <v>2.8229000000000002</v>
      </c>
      <c r="Q1235" s="172">
        <v>7.3263999999999996</v>
      </c>
      <c r="R1235" s="172">
        <v>1.2322</v>
      </c>
    </row>
    <row r="1236" spans="1:18" x14ac:dyDescent="0.3">
      <c r="A1236" s="168" t="s">
        <v>1300</v>
      </c>
      <c r="B1236" s="168" t="s">
        <v>1343</v>
      </c>
      <c r="C1236" s="168">
        <v>141226</v>
      </c>
      <c r="D1236" s="171">
        <v>44026</v>
      </c>
      <c r="E1236" s="172">
        <v>11.4307</v>
      </c>
      <c r="F1236" s="172">
        <v>-1.4306000000000001</v>
      </c>
      <c r="G1236" s="172">
        <v>-1.1800999999999999</v>
      </c>
      <c r="H1236" s="172">
        <v>-1.6968000000000001</v>
      </c>
      <c r="I1236" s="172">
        <v>1.8262</v>
      </c>
      <c r="J1236" s="172">
        <v>5.4172000000000002</v>
      </c>
      <c r="K1236" s="172">
        <v>16.144400000000001</v>
      </c>
      <c r="L1236" s="172">
        <v>-9.7784999999999993</v>
      </c>
      <c r="M1236" s="172">
        <v>0.21829999999999999</v>
      </c>
      <c r="N1236" s="172">
        <v>0.44729999999999998</v>
      </c>
      <c r="O1236" s="172">
        <v>2.9834999999999998</v>
      </c>
      <c r="P1236" s="172"/>
      <c r="Q1236" s="172">
        <v>4.2972999999999999</v>
      </c>
      <c r="R1236" s="172">
        <v>2.3932000000000002</v>
      </c>
    </row>
    <row r="1237" spans="1:18" x14ac:dyDescent="0.3">
      <c r="A1237" s="168" t="s">
        <v>1300</v>
      </c>
      <c r="B1237" s="168" t="s">
        <v>1344</v>
      </c>
      <c r="C1237" s="168">
        <v>141224</v>
      </c>
      <c r="D1237" s="171">
        <v>44026</v>
      </c>
      <c r="E1237" s="172">
        <v>10.698</v>
      </c>
      <c r="F1237" s="172">
        <v>-1.4354</v>
      </c>
      <c r="G1237" s="172">
        <v>-1.1988000000000001</v>
      </c>
      <c r="H1237" s="172">
        <v>-1.7305999999999999</v>
      </c>
      <c r="I1237" s="172">
        <v>1.7567999999999999</v>
      </c>
      <c r="J1237" s="172">
        <v>5.2538</v>
      </c>
      <c r="K1237" s="172">
        <v>15.6366</v>
      </c>
      <c r="L1237" s="172">
        <v>-10.5488</v>
      </c>
      <c r="M1237" s="172">
        <v>-1.0416000000000001</v>
      </c>
      <c r="N1237" s="172">
        <v>-1.2334000000000001</v>
      </c>
      <c r="O1237" s="172">
        <v>0.89680000000000004</v>
      </c>
      <c r="P1237" s="172"/>
      <c r="Q1237" s="172">
        <v>2.1457000000000002</v>
      </c>
      <c r="R1237" s="172">
        <v>0.5726</v>
      </c>
    </row>
    <row r="1238" spans="1:18" x14ac:dyDescent="0.3">
      <c r="A1238" s="168" t="s">
        <v>1300</v>
      </c>
      <c r="B1238" s="168" t="s">
        <v>1345</v>
      </c>
      <c r="C1238" s="168">
        <v>129046</v>
      </c>
      <c r="D1238" s="171">
        <v>44026</v>
      </c>
      <c r="E1238" s="172">
        <v>25.4693</v>
      </c>
      <c r="F1238" s="172">
        <v>-1.4101999999999999</v>
      </c>
      <c r="G1238" s="172">
        <v>-1.0763</v>
      </c>
      <c r="H1238" s="172">
        <v>-1.1262000000000001</v>
      </c>
      <c r="I1238" s="172">
        <v>4.1851000000000003</v>
      </c>
      <c r="J1238" s="172">
        <v>8.9009</v>
      </c>
      <c r="K1238" s="172">
        <v>17.9435</v>
      </c>
      <c r="L1238" s="172">
        <v>-11.6226</v>
      </c>
      <c r="M1238" s="172">
        <v>-6.4382000000000001</v>
      </c>
      <c r="N1238" s="172">
        <v>-5.8376999999999999</v>
      </c>
      <c r="O1238" s="172">
        <v>-3.2899999999999999E-2</v>
      </c>
      <c r="P1238" s="172">
        <v>6.7206999999999999</v>
      </c>
      <c r="Q1238" s="172">
        <v>16.2287</v>
      </c>
      <c r="R1238" s="172">
        <v>-3.9474</v>
      </c>
    </row>
    <row r="1239" spans="1:18" x14ac:dyDescent="0.3">
      <c r="A1239" s="168" t="s">
        <v>1300</v>
      </c>
      <c r="B1239" s="168" t="s">
        <v>1346</v>
      </c>
      <c r="C1239" s="168">
        <v>129048</v>
      </c>
      <c r="D1239" s="171">
        <v>44026</v>
      </c>
      <c r="E1239" s="172">
        <v>24.005299999999998</v>
      </c>
      <c r="F1239" s="172">
        <v>-1.4128000000000001</v>
      </c>
      <c r="G1239" s="172">
        <v>-1.0873999999999999</v>
      </c>
      <c r="H1239" s="172">
        <v>-1.1456</v>
      </c>
      <c r="I1239" s="172">
        <v>4.1440000000000001</v>
      </c>
      <c r="J1239" s="172">
        <v>8.8018999999999998</v>
      </c>
      <c r="K1239" s="172">
        <v>17.6448</v>
      </c>
      <c r="L1239" s="172">
        <v>-12.0617</v>
      </c>
      <c r="M1239" s="172">
        <v>-7.0976999999999997</v>
      </c>
      <c r="N1239" s="172">
        <v>-6.6910999999999996</v>
      </c>
      <c r="O1239" s="172">
        <v>-0.95040000000000002</v>
      </c>
      <c r="P1239" s="172">
        <v>5.7704000000000004</v>
      </c>
      <c r="Q1239" s="172">
        <v>15.1271</v>
      </c>
      <c r="R1239" s="172">
        <v>-4.8297999999999996</v>
      </c>
    </row>
    <row r="1240" spans="1:18" x14ac:dyDescent="0.3">
      <c r="A1240" s="168" t="s">
        <v>1300</v>
      </c>
      <c r="B1240" s="168" t="s">
        <v>1347</v>
      </c>
      <c r="C1240" s="168">
        <v>101161</v>
      </c>
      <c r="D1240" s="171">
        <v>44026</v>
      </c>
      <c r="E1240" s="172">
        <v>74.363699999999994</v>
      </c>
      <c r="F1240" s="172">
        <v>-1.8638999999999999</v>
      </c>
      <c r="G1240" s="172">
        <v>-1.9742999999999999</v>
      </c>
      <c r="H1240" s="172">
        <v>-2.4167999999999998</v>
      </c>
      <c r="I1240" s="172">
        <v>2.391</v>
      </c>
      <c r="J1240" s="172">
        <v>4.7923999999999998</v>
      </c>
      <c r="K1240" s="172">
        <v>10.864699999999999</v>
      </c>
      <c r="L1240" s="172">
        <v>-25.356000000000002</v>
      </c>
      <c r="M1240" s="172">
        <v>-18.2224</v>
      </c>
      <c r="N1240" s="172">
        <v>-24.215699999999998</v>
      </c>
      <c r="O1240" s="172">
        <v>-4.7740999999999998</v>
      </c>
      <c r="P1240" s="172">
        <v>-0.2903</v>
      </c>
      <c r="Q1240" s="172">
        <v>14.005599999999999</v>
      </c>
      <c r="R1240" s="172">
        <v>-8.2522000000000002</v>
      </c>
    </row>
    <row r="1241" spans="1:18" x14ac:dyDescent="0.3">
      <c r="A1241" s="168" t="s">
        <v>1300</v>
      </c>
      <c r="B1241" s="168" t="s">
        <v>1348</v>
      </c>
      <c r="C1241" s="168">
        <v>118650</v>
      </c>
      <c r="D1241" s="171">
        <v>44026</v>
      </c>
      <c r="E1241" s="172">
        <v>78.645300000000006</v>
      </c>
      <c r="F1241" s="172">
        <v>-1.8625</v>
      </c>
      <c r="G1241" s="172">
        <v>-1.9686999999999999</v>
      </c>
      <c r="H1241" s="172">
        <v>-2.4051999999999998</v>
      </c>
      <c r="I1241" s="172">
        <v>2.4161999999999999</v>
      </c>
      <c r="J1241" s="172">
        <v>4.8544</v>
      </c>
      <c r="K1241" s="172">
        <v>11.054399999999999</v>
      </c>
      <c r="L1241" s="172">
        <v>-25.067599999999999</v>
      </c>
      <c r="M1241" s="172">
        <v>-17.781500000000001</v>
      </c>
      <c r="N1241" s="172">
        <v>-23.6831</v>
      </c>
      <c r="O1241" s="172">
        <v>-4.0876999999999999</v>
      </c>
      <c r="P1241" s="172">
        <v>0.45469999999999999</v>
      </c>
      <c r="Q1241" s="172">
        <v>7.7889999999999997</v>
      </c>
      <c r="R1241" s="172">
        <v>-7.6307</v>
      </c>
    </row>
    <row r="1242" spans="1:18" x14ac:dyDescent="0.3">
      <c r="A1242" s="168" t="s">
        <v>1300</v>
      </c>
      <c r="B1242" s="168" t="s">
        <v>1349</v>
      </c>
      <c r="C1242" s="168">
        <v>122639</v>
      </c>
      <c r="D1242" s="171">
        <v>44026</v>
      </c>
      <c r="E1242" s="172">
        <v>29.202200000000001</v>
      </c>
      <c r="F1242" s="172">
        <v>-1.1136999999999999</v>
      </c>
      <c r="G1242" s="172">
        <v>-1.1616</v>
      </c>
      <c r="H1242" s="172">
        <v>-0.98570000000000002</v>
      </c>
      <c r="I1242" s="172">
        <v>5.1191000000000004</v>
      </c>
      <c r="J1242" s="172">
        <v>8.1880000000000006</v>
      </c>
      <c r="K1242" s="172">
        <v>24.003</v>
      </c>
      <c r="L1242" s="172">
        <v>3.2416</v>
      </c>
      <c r="M1242" s="172">
        <v>11.7715</v>
      </c>
      <c r="N1242" s="172">
        <v>12.051500000000001</v>
      </c>
      <c r="O1242" s="172">
        <v>10.8718</v>
      </c>
      <c r="P1242" s="172">
        <v>11.396599999999999</v>
      </c>
      <c r="Q1242" s="172">
        <v>16.209499999999998</v>
      </c>
      <c r="R1242" s="172">
        <v>7.36</v>
      </c>
    </row>
    <row r="1243" spans="1:18" x14ac:dyDescent="0.3">
      <c r="A1243" s="168" t="s">
        <v>1300</v>
      </c>
      <c r="B1243" s="168" t="s">
        <v>1350</v>
      </c>
      <c r="C1243" s="168">
        <v>122640</v>
      </c>
      <c r="D1243" s="171">
        <v>44026</v>
      </c>
      <c r="E1243" s="172">
        <v>27.9846</v>
      </c>
      <c r="F1243" s="172">
        <v>-1.1162000000000001</v>
      </c>
      <c r="G1243" s="172">
        <v>-1.1714</v>
      </c>
      <c r="H1243" s="172">
        <v>-1.0024999999999999</v>
      </c>
      <c r="I1243" s="172">
        <v>5.0823999999999998</v>
      </c>
      <c r="J1243" s="172">
        <v>8.1042000000000005</v>
      </c>
      <c r="K1243" s="172">
        <v>23.702000000000002</v>
      </c>
      <c r="L1243" s="172">
        <v>2.7852000000000001</v>
      </c>
      <c r="M1243" s="172">
        <v>11.031499999999999</v>
      </c>
      <c r="N1243" s="172">
        <v>11.095800000000001</v>
      </c>
      <c r="O1243" s="172">
        <v>10.0905</v>
      </c>
      <c r="P1243" s="172">
        <v>10.6782</v>
      </c>
      <c r="Q1243" s="172">
        <v>15.518000000000001</v>
      </c>
      <c r="R1243" s="172">
        <v>6.5263999999999998</v>
      </c>
    </row>
    <row r="1244" spans="1:18" x14ac:dyDescent="0.3">
      <c r="A1244" s="168" t="s">
        <v>1300</v>
      </c>
      <c r="B1244" s="168" t="s">
        <v>1351</v>
      </c>
      <c r="C1244" s="168">
        <v>133839</v>
      </c>
      <c r="D1244" s="171">
        <v>44026</v>
      </c>
      <c r="E1244" s="172">
        <v>15.03</v>
      </c>
      <c r="F1244" s="172">
        <v>-1.1184000000000001</v>
      </c>
      <c r="G1244" s="172">
        <v>-0.59519999999999995</v>
      </c>
      <c r="H1244" s="172">
        <v>0.94020000000000004</v>
      </c>
      <c r="I1244" s="172">
        <v>4.7386999999999997</v>
      </c>
      <c r="J1244" s="172">
        <v>10.1099</v>
      </c>
      <c r="K1244" s="172">
        <v>25.459099999999999</v>
      </c>
      <c r="L1244" s="172">
        <v>-1.893</v>
      </c>
      <c r="M1244" s="172">
        <v>8.2073</v>
      </c>
      <c r="N1244" s="172">
        <v>6.2191000000000001</v>
      </c>
      <c r="O1244" s="172">
        <v>4.8434999999999997</v>
      </c>
      <c r="P1244" s="172">
        <v>7.5721999999999996</v>
      </c>
      <c r="Q1244" s="172">
        <v>7.8874000000000004</v>
      </c>
      <c r="R1244" s="172">
        <v>4.5004</v>
      </c>
    </row>
    <row r="1245" spans="1:18" x14ac:dyDescent="0.3">
      <c r="A1245" s="168" t="s">
        <v>1300</v>
      </c>
      <c r="B1245" s="168" t="s">
        <v>1352</v>
      </c>
      <c r="C1245" s="168">
        <v>133836</v>
      </c>
      <c r="D1245" s="171">
        <v>44026</v>
      </c>
      <c r="E1245" s="172">
        <v>13.95</v>
      </c>
      <c r="F1245" s="172">
        <v>-1.0638000000000001</v>
      </c>
      <c r="G1245" s="172">
        <v>-0.57020000000000004</v>
      </c>
      <c r="H1245" s="172">
        <v>0.94069999999999998</v>
      </c>
      <c r="I1245" s="172">
        <v>4.7297000000000002</v>
      </c>
      <c r="J1245" s="172">
        <v>10.0158</v>
      </c>
      <c r="K1245" s="172">
        <v>24.888100000000001</v>
      </c>
      <c r="L1245" s="172">
        <v>-2.7875000000000001</v>
      </c>
      <c r="M1245" s="172">
        <v>6.7329999999999997</v>
      </c>
      <c r="N1245" s="172">
        <v>4.3380999999999998</v>
      </c>
      <c r="O1245" s="172">
        <v>2.8799000000000001</v>
      </c>
      <c r="P1245" s="172">
        <v>6.0221999999999998</v>
      </c>
      <c r="Q1245" s="172">
        <v>6.3989000000000003</v>
      </c>
      <c r="R1245" s="172">
        <v>2.5617000000000001</v>
      </c>
    </row>
    <row r="1246" spans="1:18" x14ac:dyDescent="0.3">
      <c r="A1246" s="168" t="s">
        <v>1300</v>
      </c>
      <c r="B1246" s="168" t="s">
        <v>1353</v>
      </c>
      <c r="C1246" s="168">
        <v>100967</v>
      </c>
      <c r="D1246" s="171">
        <v>44026</v>
      </c>
      <c r="E1246" s="172">
        <v>127</v>
      </c>
      <c r="F1246" s="172">
        <v>-1.4280999999999999</v>
      </c>
      <c r="G1246" s="172">
        <v>-1.3898999999999999</v>
      </c>
      <c r="H1246" s="172">
        <v>-1.7787999999999999</v>
      </c>
      <c r="I1246" s="172">
        <v>2.0162</v>
      </c>
      <c r="J1246" s="172">
        <v>6.0631000000000004</v>
      </c>
      <c r="K1246" s="172">
        <v>15.3287</v>
      </c>
      <c r="L1246" s="172">
        <v>-13.120799999999999</v>
      </c>
      <c r="M1246" s="172">
        <v>-5.1388999999999996</v>
      </c>
      <c r="N1246" s="172">
        <v>-9.1428999999999991</v>
      </c>
      <c r="O1246" s="172">
        <v>-1.5772999999999999</v>
      </c>
      <c r="P1246" s="172">
        <v>5.4077000000000002</v>
      </c>
      <c r="Q1246" s="172">
        <v>13.747299999999999</v>
      </c>
      <c r="R1246" s="172">
        <v>-4.5697999999999999</v>
      </c>
    </row>
    <row r="1247" spans="1:18" x14ac:dyDescent="0.3">
      <c r="A1247" s="168" t="s">
        <v>1300</v>
      </c>
      <c r="B1247" s="168" t="s">
        <v>1354</v>
      </c>
      <c r="C1247" s="168">
        <v>119452</v>
      </c>
      <c r="D1247" s="171">
        <v>44026</v>
      </c>
      <c r="E1247" s="172">
        <v>134.36000000000001</v>
      </c>
      <c r="F1247" s="172">
        <v>-1.4233</v>
      </c>
      <c r="G1247" s="172">
        <v>-1.3798999999999999</v>
      </c>
      <c r="H1247" s="172">
        <v>-1.7693000000000001</v>
      </c>
      <c r="I1247" s="172">
        <v>2.0430000000000001</v>
      </c>
      <c r="J1247" s="172">
        <v>6.1295000000000002</v>
      </c>
      <c r="K1247" s="172">
        <v>15.5686</v>
      </c>
      <c r="L1247" s="172">
        <v>-12.770200000000001</v>
      </c>
      <c r="M1247" s="172">
        <v>-4.5534999999999997</v>
      </c>
      <c r="N1247" s="172">
        <v>-8.3680000000000003</v>
      </c>
      <c r="O1247" s="172">
        <v>-0.67969999999999997</v>
      </c>
      <c r="P1247" s="172">
        <v>6.2805999999999997</v>
      </c>
      <c r="Q1247" s="172">
        <v>11.737399999999999</v>
      </c>
      <c r="R1247" s="172">
        <v>-3.6989999999999998</v>
      </c>
    </row>
    <row r="1248" spans="1:18" x14ac:dyDescent="0.3">
      <c r="A1248" s="168" t="s">
        <v>1300</v>
      </c>
      <c r="B1248" s="168" t="s">
        <v>1355</v>
      </c>
      <c r="C1248" s="168">
        <v>100631</v>
      </c>
      <c r="D1248" s="171">
        <v>44026</v>
      </c>
      <c r="E1248" s="172">
        <v>190.09870000000001</v>
      </c>
      <c r="F1248" s="172">
        <v>-0.54059999999999997</v>
      </c>
      <c r="G1248" s="172">
        <v>1.022</v>
      </c>
      <c r="H1248" s="172">
        <v>2.2423000000000002</v>
      </c>
      <c r="I1248" s="172">
        <v>4.3022</v>
      </c>
      <c r="J1248" s="172">
        <v>10.2212</v>
      </c>
      <c r="K1248" s="172">
        <v>22.625299999999999</v>
      </c>
      <c r="L1248" s="172">
        <v>0.13320000000000001</v>
      </c>
      <c r="M1248" s="172">
        <v>9.2239000000000004</v>
      </c>
      <c r="N1248" s="172">
        <v>2.9964</v>
      </c>
      <c r="O1248" s="172">
        <v>6.5000999999999998</v>
      </c>
      <c r="P1248" s="172">
        <v>8.5276999999999994</v>
      </c>
      <c r="Q1248" s="172">
        <v>16.4556</v>
      </c>
      <c r="R1248" s="172">
        <v>3.6520000000000001</v>
      </c>
    </row>
    <row r="1249" spans="1:18" x14ac:dyDescent="0.3">
      <c r="A1249" s="168" t="s">
        <v>1300</v>
      </c>
      <c r="B1249" s="168" t="s">
        <v>1356</v>
      </c>
      <c r="C1249" s="168">
        <v>120823</v>
      </c>
      <c r="D1249" s="171">
        <v>44026</v>
      </c>
      <c r="E1249" s="172">
        <v>192.75790000000001</v>
      </c>
      <c r="F1249" s="172">
        <v>-0.54920000000000002</v>
      </c>
      <c r="G1249" s="172">
        <v>1.026</v>
      </c>
      <c r="H1249" s="172">
        <v>2.2296</v>
      </c>
      <c r="I1249" s="172">
        <v>4.2912999999999997</v>
      </c>
      <c r="J1249" s="172">
        <v>10.219799999999999</v>
      </c>
      <c r="K1249" s="172">
        <v>22.640799999999999</v>
      </c>
      <c r="L1249" s="172">
        <v>0.1105</v>
      </c>
      <c r="M1249" s="172">
        <v>9.2378</v>
      </c>
      <c r="N1249" s="172">
        <v>3.0284</v>
      </c>
      <c r="O1249" s="172">
        <v>6.8348000000000004</v>
      </c>
      <c r="P1249" s="172">
        <v>8.7353000000000005</v>
      </c>
      <c r="Q1249" s="172">
        <v>13.5967</v>
      </c>
      <c r="R1249" s="172">
        <v>3.9676999999999998</v>
      </c>
    </row>
    <row r="1250" spans="1:18" x14ac:dyDescent="0.3">
      <c r="A1250" s="168" t="s">
        <v>1300</v>
      </c>
      <c r="B1250" s="168" t="s">
        <v>1357</v>
      </c>
      <c r="C1250" s="168">
        <v>119718</v>
      </c>
      <c r="D1250" s="171">
        <v>44026</v>
      </c>
      <c r="E1250" s="172">
        <v>46.761800000000001</v>
      </c>
      <c r="F1250" s="172">
        <v>-1.6855</v>
      </c>
      <c r="G1250" s="172">
        <v>-1.4774</v>
      </c>
      <c r="H1250" s="172">
        <v>-2.3740000000000001</v>
      </c>
      <c r="I1250" s="172">
        <v>1.4992000000000001</v>
      </c>
      <c r="J1250" s="172">
        <v>4.3944000000000001</v>
      </c>
      <c r="K1250" s="172">
        <v>12.606</v>
      </c>
      <c r="L1250" s="172">
        <v>-15.535399999999999</v>
      </c>
      <c r="M1250" s="172">
        <v>-10.1617</v>
      </c>
      <c r="N1250" s="172">
        <v>-9.4298999999999999</v>
      </c>
      <c r="O1250" s="172">
        <v>1.0898000000000001</v>
      </c>
      <c r="P1250" s="172">
        <v>6.7840999999999996</v>
      </c>
      <c r="Q1250" s="172">
        <v>12.691599999999999</v>
      </c>
      <c r="R1250" s="172">
        <v>-2.2252999999999998</v>
      </c>
    </row>
    <row r="1251" spans="1:18" x14ac:dyDescent="0.3">
      <c r="A1251" s="168" t="s">
        <v>1300</v>
      </c>
      <c r="B1251" s="168" t="s">
        <v>1358</v>
      </c>
      <c r="C1251" s="168">
        <v>103215</v>
      </c>
      <c r="D1251" s="171">
        <v>44026</v>
      </c>
      <c r="E1251" s="172">
        <v>43.773000000000003</v>
      </c>
      <c r="F1251" s="172">
        <v>-1.6882999999999999</v>
      </c>
      <c r="G1251" s="172">
        <v>-1.4883</v>
      </c>
      <c r="H1251" s="172">
        <v>-2.3933</v>
      </c>
      <c r="I1251" s="172">
        <v>1.4591000000000001</v>
      </c>
      <c r="J1251" s="172">
        <v>4.2979000000000003</v>
      </c>
      <c r="K1251" s="172">
        <v>12.3154</v>
      </c>
      <c r="L1251" s="172">
        <v>-15.9518</v>
      </c>
      <c r="M1251" s="172">
        <v>-10.8246</v>
      </c>
      <c r="N1251" s="172">
        <v>-10.3203</v>
      </c>
      <c r="O1251" s="172">
        <v>5.2699999999999997E-2</v>
      </c>
      <c r="P1251" s="172">
        <v>5.6875999999999998</v>
      </c>
      <c r="Q1251" s="172">
        <v>10.464</v>
      </c>
      <c r="R1251" s="172">
        <v>-3.1583999999999999</v>
      </c>
    </row>
    <row r="1252" spans="1:18" x14ac:dyDescent="0.3">
      <c r="A1252" s="168" t="s">
        <v>1300</v>
      </c>
      <c r="B1252" s="168" t="s">
        <v>1359</v>
      </c>
      <c r="C1252" s="168">
        <v>144905</v>
      </c>
      <c r="D1252" s="171">
        <v>44026</v>
      </c>
      <c r="E1252" s="172">
        <v>10.065</v>
      </c>
      <c r="F1252" s="172">
        <v>-1.2189000000000001</v>
      </c>
      <c r="G1252" s="172">
        <v>-1.1180000000000001</v>
      </c>
      <c r="H1252" s="172">
        <v>-1.3651</v>
      </c>
      <c r="I1252" s="172">
        <v>2.5251999999999999</v>
      </c>
      <c r="J1252" s="172">
        <v>5.6882000000000001</v>
      </c>
      <c r="K1252" s="172">
        <v>14.0937</v>
      </c>
      <c r="L1252" s="172">
        <v>-10.7135</v>
      </c>
      <c r="M1252" s="172">
        <v>-4.2960000000000003</v>
      </c>
      <c r="N1252" s="172">
        <v>-5.4494999999999996</v>
      </c>
      <c r="O1252" s="172"/>
      <c r="P1252" s="172"/>
      <c r="Q1252" s="172">
        <v>0.36170000000000002</v>
      </c>
      <c r="R1252" s="172"/>
    </row>
    <row r="1253" spans="1:18" x14ac:dyDescent="0.3">
      <c r="A1253" s="168" t="s">
        <v>1300</v>
      </c>
      <c r="B1253" s="168" t="s">
        <v>1360</v>
      </c>
      <c r="C1253" s="168">
        <v>144902</v>
      </c>
      <c r="D1253" s="171">
        <v>44026</v>
      </c>
      <c r="E1253" s="172">
        <v>9.7413000000000007</v>
      </c>
      <c r="F1253" s="172">
        <v>-1.2229000000000001</v>
      </c>
      <c r="G1253" s="172">
        <v>-1.1376999999999999</v>
      </c>
      <c r="H1253" s="172">
        <v>-1.3989</v>
      </c>
      <c r="I1253" s="172">
        <v>2.4525999999999999</v>
      </c>
      <c r="J1253" s="172">
        <v>5.5190000000000001</v>
      </c>
      <c r="K1253" s="172">
        <v>13.571999999999999</v>
      </c>
      <c r="L1253" s="172">
        <v>-11.528</v>
      </c>
      <c r="M1253" s="172">
        <v>-5.6085000000000003</v>
      </c>
      <c r="N1253" s="172">
        <v>-7.1920999999999999</v>
      </c>
      <c r="O1253" s="172"/>
      <c r="P1253" s="172"/>
      <c r="Q1253" s="172">
        <v>-1.45</v>
      </c>
      <c r="R1253" s="172"/>
    </row>
    <row r="1254" spans="1:18" x14ac:dyDescent="0.3">
      <c r="A1254" s="168" t="s">
        <v>1300</v>
      </c>
      <c r="B1254" s="168" t="s">
        <v>1361</v>
      </c>
      <c r="C1254" s="168">
        <v>147587</v>
      </c>
      <c r="D1254" s="171">
        <v>44026</v>
      </c>
      <c r="E1254" s="172">
        <v>9.6085999999999991</v>
      </c>
      <c r="F1254" s="172">
        <v>-1.3582000000000001</v>
      </c>
      <c r="G1254" s="172">
        <v>-1.0004</v>
      </c>
      <c r="H1254" s="172">
        <v>-1.0309999999999999</v>
      </c>
      <c r="I1254" s="172">
        <v>2.9761000000000002</v>
      </c>
      <c r="J1254" s="172">
        <v>6.1113999999999997</v>
      </c>
      <c r="K1254" s="172">
        <v>15.748100000000001</v>
      </c>
      <c r="L1254" s="172">
        <v>-12.911899999999999</v>
      </c>
      <c r="M1254" s="172">
        <v>-6.7958999999999996</v>
      </c>
      <c r="N1254" s="172"/>
      <c r="O1254" s="172"/>
      <c r="P1254" s="172"/>
      <c r="Q1254" s="172">
        <v>-3.9140000000000001</v>
      </c>
      <c r="R1254" s="172"/>
    </row>
    <row r="1255" spans="1:18" x14ac:dyDescent="0.3">
      <c r="A1255" s="168" t="s">
        <v>1300</v>
      </c>
      <c r="B1255" s="168" t="s">
        <v>1362</v>
      </c>
      <c r="C1255" s="168">
        <v>147584</v>
      </c>
      <c r="D1255" s="171">
        <v>44026</v>
      </c>
      <c r="E1255" s="172">
        <v>9.4407999999999994</v>
      </c>
      <c r="F1255" s="172">
        <v>-1.3624000000000001</v>
      </c>
      <c r="G1255" s="172">
        <v>-1.0212000000000001</v>
      </c>
      <c r="H1255" s="172">
        <v>-1.0689</v>
      </c>
      <c r="I1255" s="172">
        <v>2.8980999999999999</v>
      </c>
      <c r="J1255" s="172">
        <v>5.9241000000000001</v>
      </c>
      <c r="K1255" s="172">
        <v>15.162599999999999</v>
      </c>
      <c r="L1255" s="172">
        <v>-13.7661</v>
      </c>
      <c r="M1255" s="172">
        <v>-8.2393000000000001</v>
      </c>
      <c r="N1255" s="172"/>
      <c r="O1255" s="172"/>
      <c r="P1255" s="172"/>
      <c r="Q1255" s="172">
        <v>-5.5919999999999996</v>
      </c>
      <c r="R1255" s="172"/>
    </row>
    <row r="1256" spans="1:18" x14ac:dyDescent="0.3">
      <c r="A1256" s="168" t="s">
        <v>1300</v>
      </c>
      <c r="B1256" s="168" t="s">
        <v>1363</v>
      </c>
      <c r="C1256" s="168">
        <v>144546</v>
      </c>
      <c r="D1256" s="171">
        <v>44026</v>
      </c>
      <c r="E1256" s="172">
        <v>10.553000000000001</v>
      </c>
      <c r="F1256" s="172">
        <v>-0.78879999999999995</v>
      </c>
      <c r="G1256" s="172">
        <v>-0.49220000000000003</v>
      </c>
      <c r="H1256" s="172">
        <v>-0.49409999999999998</v>
      </c>
      <c r="I1256" s="172">
        <v>2.2469000000000001</v>
      </c>
      <c r="J1256" s="172">
        <v>5.1650999999999998</v>
      </c>
      <c r="K1256" s="172">
        <v>13.559799999999999</v>
      </c>
      <c r="L1256" s="172">
        <v>-9.7007999999999992</v>
      </c>
      <c r="M1256" s="172">
        <v>-2.5604</v>
      </c>
      <c r="N1256" s="172">
        <v>-0.2382</v>
      </c>
      <c r="O1256" s="172"/>
      <c r="P1256" s="172"/>
      <c r="Q1256" s="172">
        <v>2.9445000000000001</v>
      </c>
      <c r="R1256" s="172"/>
    </row>
    <row r="1257" spans="1:18" x14ac:dyDescent="0.3">
      <c r="A1257" s="168" t="s">
        <v>1300</v>
      </c>
      <c r="B1257" s="168" t="s">
        <v>1364</v>
      </c>
      <c r="C1257" s="168">
        <v>144548</v>
      </c>
      <c r="D1257" s="171">
        <v>44026</v>
      </c>
      <c r="E1257" s="172">
        <v>10.1821</v>
      </c>
      <c r="F1257" s="172">
        <v>-0.79310000000000003</v>
      </c>
      <c r="G1257" s="172">
        <v>-0.5081</v>
      </c>
      <c r="H1257" s="172">
        <v>-0.52070000000000005</v>
      </c>
      <c r="I1257" s="172">
        <v>2.1930000000000001</v>
      </c>
      <c r="J1257" s="172">
        <v>4.9831000000000003</v>
      </c>
      <c r="K1257" s="172">
        <v>13.047800000000001</v>
      </c>
      <c r="L1257" s="172">
        <v>-10.5657</v>
      </c>
      <c r="M1257" s="172">
        <v>-3.9043999999999999</v>
      </c>
      <c r="N1257" s="172">
        <v>-2.0924</v>
      </c>
      <c r="O1257" s="172"/>
      <c r="P1257" s="172"/>
      <c r="Q1257" s="172">
        <v>0.97770000000000001</v>
      </c>
      <c r="R1257" s="172"/>
    </row>
    <row r="1258" spans="1:18" x14ac:dyDescent="0.3">
      <c r="A1258" s="168" t="s">
        <v>1300</v>
      </c>
      <c r="B1258" s="168" t="s">
        <v>1365</v>
      </c>
      <c r="C1258" s="168">
        <v>118883</v>
      </c>
      <c r="D1258" s="171">
        <v>44026</v>
      </c>
      <c r="E1258" s="172">
        <v>99.37</v>
      </c>
      <c r="F1258" s="172">
        <v>-0.97660000000000002</v>
      </c>
      <c r="G1258" s="172">
        <v>-0.8085</v>
      </c>
      <c r="H1258" s="172">
        <v>-1.0456000000000001</v>
      </c>
      <c r="I1258" s="172">
        <v>2.6337999999999999</v>
      </c>
      <c r="J1258" s="172">
        <v>5.8140999999999998</v>
      </c>
      <c r="K1258" s="172">
        <v>14.693</v>
      </c>
      <c r="L1258" s="172">
        <v>-15.573499999999999</v>
      </c>
      <c r="M1258" s="172">
        <v>-9.0768000000000004</v>
      </c>
      <c r="N1258" s="172">
        <v>-13.1153</v>
      </c>
      <c r="O1258" s="172">
        <v>-4.6018999999999997</v>
      </c>
      <c r="P1258" s="172">
        <v>0.44209999999999999</v>
      </c>
      <c r="Q1258" s="172">
        <v>6.0068000000000001</v>
      </c>
      <c r="R1258" s="172">
        <v>-7.4813999999999998</v>
      </c>
    </row>
    <row r="1259" spans="1:18" x14ac:dyDescent="0.3">
      <c r="A1259" s="168" t="s">
        <v>1300</v>
      </c>
      <c r="B1259" s="168" t="s">
        <v>1366</v>
      </c>
      <c r="C1259" s="168">
        <v>100476</v>
      </c>
      <c r="D1259" s="171">
        <v>44026</v>
      </c>
      <c r="E1259" s="172">
        <v>95.76</v>
      </c>
      <c r="F1259" s="172">
        <v>-0.98229999999999995</v>
      </c>
      <c r="G1259" s="172">
        <v>-0.80800000000000005</v>
      </c>
      <c r="H1259" s="172">
        <v>-1.0437000000000001</v>
      </c>
      <c r="I1259" s="172">
        <v>2.6257000000000001</v>
      </c>
      <c r="J1259" s="172">
        <v>5.7888000000000002</v>
      </c>
      <c r="K1259" s="172">
        <v>14.614000000000001</v>
      </c>
      <c r="L1259" s="172">
        <v>-15.6671</v>
      </c>
      <c r="M1259" s="172">
        <v>-9.1978000000000009</v>
      </c>
      <c r="N1259" s="172">
        <v>-13.237299999999999</v>
      </c>
      <c r="O1259" s="172">
        <v>-4.7363999999999997</v>
      </c>
      <c r="P1259" s="172">
        <v>-0.12470000000000001</v>
      </c>
      <c r="Q1259" s="172">
        <v>8.9085999999999999</v>
      </c>
      <c r="R1259" s="172">
        <v>-7.6086</v>
      </c>
    </row>
    <row r="1260" spans="1:18" x14ac:dyDescent="0.3">
      <c r="A1260" s="168" t="s">
        <v>1300</v>
      </c>
      <c r="B1260" s="168" t="s">
        <v>1367</v>
      </c>
      <c r="C1260" s="168">
        <v>119292</v>
      </c>
      <c r="D1260" s="171">
        <v>44026</v>
      </c>
      <c r="E1260" s="172">
        <v>20.13</v>
      </c>
      <c r="F1260" s="172">
        <v>-1.2750999999999999</v>
      </c>
      <c r="G1260" s="172">
        <v>-1.2266999999999999</v>
      </c>
      <c r="H1260" s="172">
        <v>-1.0324</v>
      </c>
      <c r="I1260" s="172">
        <v>3.3368000000000002</v>
      </c>
      <c r="J1260" s="172">
        <v>6.2830000000000004</v>
      </c>
      <c r="K1260" s="172">
        <v>16.695699999999999</v>
      </c>
      <c r="L1260" s="172">
        <v>-9.3651999999999997</v>
      </c>
      <c r="M1260" s="172">
        <v>-1.9961</v>
      </c>
      <c r="N1260" s="172">
        <v>-1.2266999999999999</v>
      </c>
      <c r="O1260" s="172">
        <v>2.9076</v>
      </c>
      <c r="P1260" s="172">
        <v>4.0651999999999999</v>
      </c>
      <c r="Q1260" s="172">
        <v>8.4928000000000008</v>
      </c>
      <c r="R1260" s="172">
        <v>4.9599999999999998E-2</v>
      </c>
    </row>
    <row r="1261" spans="1:18" x14ac:dyDescent="0.3">
      <c r="A1261" s="168" t="s">
        <v>1300</v>
      </c>
      <c r="B1261" s="168" t="s">
        <v>1368</v>
      </c>
      <c r="C1261" s="168">
        <v>115270</v>
      </c>
      <c r="D1261" s="171">
        <v>44026</v>
      </c>
      <c r="E1261" s="172">
        <v>19.07</v>
      </c>
      <c r="F1261" s="172">
        <v>-1.2428999999999999</v>
      </c>
      <c r="G1261" s="172">
        <v>-1.1917</v>
      </c>
      <c r="H1261" s="172">
        <v>-1.0379</v>
      </c>
      <c r="I1261" s="172">
        <v>3.3043999999999998</v>
      </c>
      <c r="J1261" s="172">
        <v>6.2396000000000003</v>
      </c>
      <c r="K1261" s="172">
        <v>16.422499999999999</v>
      </c>
      <c r="L1261" s="172">
        <v>-9.6637000000000004</v>
      </c>
      <c r="M1261" s="172">
        <v>-2.5548999999999999</v>
      </c>
      <c r="N1261" s="172">
        <v>-1.9537</v>
      </c>
      <c r="O1261" s="172">
        <v>2.3026</v>
      </c>
      <c r="P1261" s="172">
        <v>3.3121999999999998</v>
      </c>
      <c r="Q1261" s="172">
        <v>7.3502999999999998</v>
      </c>
      <c r="R1261" s="172">
        <v>-0.57030000000000003</v>
      </c>
    </row>
    <row r="1262" spans="1:18" x14ac:dyDescent="0.3">
      <c r="A1262" s="168" t="s">
        <v>1300</v>
      </c>
      <c r="B1262" s="168" t="s">
        <v>1369</v>
      </c>
      <c r="C1262" s="168">
        <v>120663</v>
      </c>
      <c r="D1262" s="171">
        <v>44026</v>
      </c>
      <c r="E1262" s="172">
        <v>127.740671893952</v>
      </c>
      <c r="F1262" s="172">
        <v>-1.0919000000000001</v>
      </c>
      <c r="G1262" s="172">
        <v>-1.0637000000000001</v>
      </c>
      <c r="H1262" s="172">
        <v>-1.5157</v>
      </c>
      <c r="I1262" s="172">
        <v>3.1663000000000001</v>
      </c>
      <c r="J1262" s="172">
        <v>5.8460000000000001</v>
      </c>
      <c r="K1262" s="172">
        <v>16.947399999999998</v>
      </c>
      <c r="L1262" s="172">
        <v>-8.9945000000000004</v>
      </c>
      <c r="M1262" s="172">
        <v>1.3229</v>
      </c>
      <c r="N1262" s="172">
        <v>2.5051000000000001</v>
      </c>
      <c r="O1262" s="172">
        <v>5.2458</v>
      </c>
      <c r="P1262" s="172">
        <v>6.6768000000000001</v>
      </c>
      <c r="Q1262" s="172">
        <v>11.5563</v>
      </c>
      <c r="R1262" s="172">
        <v>-0.57030000000000003</v>
      </c>
    </row>
    <row r="1263" spans="1:18" x14ac:dyDescent="0.3">
      <c r="A1263" s="168" t="s">
        <v>1300</v>
      </c>
      <c r="B1263" s="168" t="s">
        <v>1370</v>
      </c>
      <c r="C1263" s="168">
        <v>100668</v>
      </c>
      <c r="D1263" s="171">
        <v>44026</v>
      </c>
      <c r="E1263" s="172">
        <v>225.548280257714</v>
      </c>
      <c r="F1263" s="172">
        <v>-1.0935999999999999</v>
      </c>
      <c r="G1263" s="172">
        <v>-1.0708</v>
      </c>
      <c r="H1263" s="172">
        <v>-1.5284</v>
      </c>
      <c r="I1263" s="172">
        <v>3.1417000000000002</v>
      </c>
      <c r="J1263" s="172">
        <v>5.7900999999999998</v>
      </c>
      <c r="K1263" s="172">
        <v>16.776</v>
      </c>
      <c r="L1263" s="172">
        <v>-9.2742000000000004</v>
      </c>
      <c r="M1263" s="172">
        <v>0.88149999999999995</v>
      </c>
      <c r="N1263" s="172">
        <v>1.8867</v>
      </c>
      <c r="O1263" s="172">
        <v>4.6917</v>
      </c>
      <c r="P1263" s="172">
        <v>6.1462000000000003</v>
      </c>
      <c r="Q1263" s="172">
        <v>11.6938</v>
      </c>
      <c r="R1263" s="172">
        <v>-1.1222000000000001</v>
      </c>
    </row>
    <row r="1264" spans="1:18" x14ac:dyDescent="0.3">
      <c r="A1264" s="173" t="s">
        <v>27</v>
      </c>
      <c r="B1264" s="168"/>
      <c r="C1264" s="168"/>
      <c r="D1264" s="168"/>
      <c r="E1264" s="168"/>
      <c r="F1264" s="174">
        <v>-1.2384536231884054</v>
      </c>
      <c r="G1264" s="174">
        <v>-1.0441782608695647</v>
      </c>
      <c r="H1264" s="174">
        <v>-1.3024652173913034</v>
      </c>
      <c r="I1264" s="174">
        <v>2.3274869565217395</v>
      </c>
      <c r="J1264" s="174">
        <v>5.4368455882352951</v>
      </c>
      <c r="K1264" s="174">
        <v>14.959355882352943</v>
      </c>
      <c r="L1264" s="174">
        <v>-12.504439705882353</v>
      </c>
      <c r="M1264" s="174">
        <v>-5.0824029411764702</v>
      </c>
      <c r="N1264" s="174">
        <v>-5.5388272727272732</v>
      </c>
      <c r="O1264" s="174">
        <v>0.85787678571428572</v>
      </c>
      <c r="P1264" s="174">
        <v>4.9600740740740754</v>
      </c>
      <c r="Q1264" s="174">
        <v>9.3904318840579712</v>
      </c>
      <c r="R1264" s="174">
        <v>-1.9494716666666669</v>
      </c>
    </row>
    <row r="1265" spans="1:18" x14ac:dyDescent="0.3">
      <c r="A1265" s="173" t="s">
        <v>409</v>
      </c>
      <c r="B1265" s="168"/>
      <c r="C1265" s="168"/>
      <c r="D1265" s="168"/>
      <c r="E1265" s="168"/>
      <c r="F1265" s="174">
        <v>-1.2428999999999999</v>
      </c>
      <c r="G1265" s="174">
        <v>-1.1180000000000001</v>
      </c>
      <c r="H1265" s="174">
        <v>-1.3989</v>
      </c>
      <c r="I1265" s="174">
        <v>2.2770999999999999</v>
      </c>
      <c r="J1265" s="174">
        <v>5.3884000000000007</v>
      </c>
      <c r="K1265" s="174">
        <v>14.385899999999999</v>
      </c>
      <c r="L1265" s="174">
        <v>-13.016349999999999</v>
      </c>
      <c r="M1265" s="174">
        <v>-5.6167499999999997</v>
      </c>
      <c r="N1265" s="174">
        <v>-6.1812000000000005</v>
      </c>
      <c r="O1265" s="174">
        <v>0.31084999999999996</v>
      </c>
      <c r="P1265" s="174">
        <v>5.1837</v>
      </c>
      <c r="Q1265" s="174">
        <v>10.7539</v>
      </c>
      <c r="R1265" s="174">
        <v>-2.2452000000000001</v>
      </c>
    </row>
    <row r="1266" spans="1:18" x14ac:dyDescent="0.3">
      <c r="A1266" s="117"/>
      <c r="B1266" s="117"/>
      <c r="C1266" s="117"/>
      <c r="D1266" s="117"/>
      <c r="E1266" s="117"/>
      <c r="F1266" s="117"/>
      <c r="G1266" s="117"/>
      <c r="H1266" s="117"/>
      <c r="I1266" s="117"/>
      <c r="J1266" s="117"/>
      <c r="K1266" s="117"/>
      <c r="L1266" s="117"/>
      <c r="M1266" s="117"/>
      <c r="N1266" s="117"/>
      <c r="O1266" s="117"/>
      <c r="P1266" s="117"/>
      <c r="Q1266" s="117"/>
      <c r="R1266" s="117"/>
    </row>
    <row r="1267" spans="1:18" x14ac:dyDescent="0.3">
      <c r="A1267" s="170" t="s">
        <v>1371</v>
      </c>
      <c r="B1267" s="170"/>
      <c r="C1267" s="170"/>
      <c r="D1267" s="170"/>
      <c r="E1267" s="170"/>
      <c r="F1267" s="170"/>
      <c r="G1267" s="170"/>
      <c r="H1267" s="170"/>
      <c r="I1267" s="170"/>
      <c r="J1267" s="170"/>
      <c r="K1267" s="170"/>
      <c r="L1267" s="170"/>
      <c r="M1267" s="170"/>
      <c r="N1267" s="170"/>
      <c r="O1267" s="170"/>
      <c r="P1267" s="170"/>
      <c r="Q1267" s="170"/>
      <c r="R1267" s="170"/>
    </row>
    <row r="1268" spans="1:18" x14ac:dyDescent="0.3">
      <c r="A1268" s="168" t="s">
        <v>1372</v>
      </c>
      <c r="B1268" s="168" t="s">
        <v>1373</v>
      </c>
      <c r="C1268" s="168">
        <v>145486</v>
      </c>
      <c r="D1268" s="171">
        <v>44026</v>
      </c>
      <c r="E1268" s="172">
        <v>1089.2841000000001</v>
      </c>
      <c r="F1268" s="172">
        <v>2.9958999999999998</v>
      </c>
      <c r="G1268" s="172">
        <v>3.012</v>
      </c>
      <c r="H1268" s="172">
        <v>3.0314000000000001</v>
      </c>
      <c r="I1268" s="172">
        <v>3.0583</v>
      </c>
      <c r="J1268" s="172">
        <v>2.9095</v>
      </c>
      <c r="K1268" s="172">
        <v>2.9923999999999999</v>
      </c>
      <c r="L1268" s="172">
        <v>3.5886999999999998</v>
      </c>
      <c r="M1268" s="172">
        <v>4.0118999999999998</v>
      </c>
      <c r="N1268" s="172">
        <v>4.3761000000000001</v>
      </c>
      <c r="O1268" s="172"/>
      <c r="P1268" s="172"/>
      <c r="Q1268" s="172">
        <v>5.1551</v>
      </c>
      <c r="R1268" s="172"/>
    </row>
    <row r="1269" spans="1:18" x14ac:dyDescent="0.3">
      <c r="A1269" s="168" t="s">
        <v>1372</v>
      </c>
      <c r="B1269" s="168" t="s">
        <v>1374</v>
      </c>
      <c r="C1269" s="168">
        <v>145481</v>
      </c>
      <c r="D1269" s="171">
        <v>44026</v>
      </c>
      <c r="E1269" s="172">
        <v>1086.874</v>
      </c>
      <c r="F1269" s="172">
        <v>2.8816000000000002</v>
      </c>
      <c r="G1269" s="172">
        <v>2.9</v>
      </c>
      <c r="H1269" s="172">
        <v>2.9218999999999999</v>
      </c>
      <c r="I1269" s="172">
        <v>2.944</v>
      </c>
      <c r="J1269" s="172">
        <v>2.7919999999999998</v>
      </c>
      <c r="K1269" s="172">
        <v>2.8715000000000002</v>
      </c>
      <c r="L1269" s="172">
        <v>3.4657</v>
      </c>
      <c r="M1269" s="172">
        <v>3.8839999999999999</v>
      </c>
      <c r="N1269" s="172">
        <v>4.2450999999999999</v>
      </c>
      <c r="O1269" s="172"/>
      <c r="P1269" s="172"/>
      <c r="Q1269" s="172">
        <v>5.0182000000000002</v>
      </c>
      <c r="R1269" s="172"/>
    </row>
    <row r="1270" spans="1:18" x14ac:dyDescent="0.3">
      <c r="A1270" s="168" t="s">
        <v>1372</v>
      </c>
      <c r="B1270" s="168" t="s">
        <v>1375</v>
      </c>
      <c r="C1270" s="168">
        <v>146675</v>
      </c>
      <c r="D1270" s="171">
        <v>44026</v>
      </c>
      <c r="E1270" s="172">
        <v>1064.6378999999999</v>
      </c>
      <c r="F1270" s="172">
        <v>3.0514999999999999</v>
      </c>
      <c r="G1270" s="172">
        <v>3.0611999999999999</v>
      </c>
      <c r="H1270" s="172">
        <v>3.0775999999999999</v>
      </c>
      <c r="I1270" s="172">
        <v>3.0602</v>
      </c>
      <c r="J1270" s="172">
        <v>2.9659</v>
      </c>
      <c r="K1270" s="172">
        <v>3.0758000000000001</v>
      </c>
      <c r="L1270" s="172">
        <v>3.6133000000000002</v>
      </c>
      <c r="M1270" s="172">
        <v>4.0327000000000002</v>
      </c>
      <c r="N1270" s="172">
        <v>4.3822000000000001</v>
      </c>
      <c r="O1270" s="172"/>
      <c r="P1270" s="172"/>
      <c r="Q1270" s="172">
        <v>4.8063000000000002</v>
      </c>
      <c r="R1270" s="172"/>
    </row>
    <row r="1271" spans="1:18" x14ac:dyDescent="0.3">
      <c r="A1271" s="168" t="s">
        <v>1372</v>
      </c>
      <c r="B1271" s="168" t="s">
        <v>1376</v>
      </c>
      <c r="C1271" s="168">
        <v>146678</v>
      </c>
      <c r="D1271" s="171">
        <v>44026</v>
      </c>
      <c r="E1271" s="172">
        <v>1063.7417</v>
      </c>
      <c r="F1271" s="172">
        <v>3.0061</v>
      </c>
      <c r="G1271" s="172">
        <v>3.0110999999999999</v>
      </c>
      <c r="H1271" s="172">
        <v>3.0276999999999998</v>
      </c>
      <c r="I1271" s="172">
        <v>3.0103</v>
      </c>
      <c r="J1271" s="172">
        <v>2.9159000000000002</v>
      </c>
      <c r="K1271" s="172">
        <v>3.0255000000000001</v>
      </c>
      <c r="L1271" s="172">
        <v>3.5626000000000002</v>
      </c>
      <c r="M1271" s="172">
        <v>3.9813000000000001</v>
      </c>
      <c r="N1271" s="172">
        <v>4.3300999999999998</v>
      </c>
      <c r="O1271" s="172"/>
      <c r="P1271" s="172"/>
      <c r="Q1271" s="172">
        <v>4.7401999999999997</v>
      </c>
      <c r="R1271" s="172"/>
    </row>
    <row r="1272" spans="1:18" x14ac:dyDescent="0.3">
      <c r="A1272" s="168" t="s">
        <v>1372</v>
      </c>
      <c r="B1272" s="168" t="s">
        <v>1377</v>
      </c>
      <c r="C1272" s="168">
        <v>147196</v>
      </c>
      <c r="D1272" s="171">
        <v>44026</v>
      </c>
      <c r="E1272" s="172">
        <v>1057.6904</v>
      </c>
      <c r="F1272" s="172">
        <v>2.9611000000000001</v>
      </c>
      <c r="G1272" s="172">
        <v>3.0352999999999999</v>
      </c>
      <c r="H1272" s="172">
        <v>3.0533999999999999</v>
      </c>
      <c r="I1272" s="172">
        <v>2.9933999999999998</v>
      </c>
      <c r="J1272" s="172">
        <v>2.8934000000000002</v>
      </c>
      <c r="K1272" s="172">
        <v>3.0461</v>
      </c>
      <c r="L1272" s="172">
        <v>3.6747000000000001</v>
      </c>
      <c r="M1272" s="172">
        <v>4.0902000000000003</v>
      </c>
      <c r="N1272" s="172">
        <v>4.4194000000000004</v>
      </c>
      <c r="O1272" s="172"/>
      <c r="P1272" s="172"/>
      <c r="Q1272" s="172">
        <v>4.6825000000000001</v>
      </c>
      <c r="R1272" s="172"/>
    </row>
    <row r="1273" spans="1:18" x14ac:dyDescent="0.3">
      <c r="A1273" s="168" t="s">
        <v>1372</v>
      </c>
      <c r="B1273" s="168" t="s">
        <v>1378</v>
      </c>
      <c r="C1273" s="168">
        <v>147193</v>
      </c>
      <c r="D1273" s="171">
        <v>44026</v>
      </c>
      <c r="E1273" s="172">
        <v>1057.0465999999999</v>
      </c>
      <c r="F1273" s="172">
        <v>2.9110999999999998</v>
      </c>
      <c r="G1273" s="172">
        <v>2.9853000000000001</v>
      </c>
      <c r="H1273" s="172">
        <v>3.0038999999999998</v>
      </c>
      <c r="I1273" s="172">
        <v>2.9436</v>
      </c>
      <c r="J1273" s="172">
        <v>2.8435000000000001</v>
      </c>
      <c r="K1273" s="172">
        <v>2.9956999999999998</v>
      </c>
      <c r="L1273" s="172">
        <v>3.6240999999999999</v>
      </c>
      <c r="M1273" s="172">
        <v>4.0389999999999997</v>
      </c>
      <c r="N1273" s="172">
        <v>4.3674999999999997</v>
      </c>
      <c r="O1273" s="172"/>
      <c r="P1273" s="172"/>
      <c r="Q1273" s="172">
        <v>4.6303999999999998</v>
      </c>
      <c r="R1273" s="172"/>
    </row>
    <row r="1274" spans="1:18" x14ac:dyDescent="0.3">
      <c r="A1274" s="168" t="s">
        <v>1372</v>
      </c>
      <c r="B1274" s="168" t="s">
        <v>1379</v>
      </c>
      <c r="C1274" s="168">
        <v>147125</v>
      </c>
      <c r="D1274" s="171">
        <v>44026</v>
      </c>
      <c r="E1274" s="172">
        <v>1060.0745999999999</v>
      </c>
      <c r="F1274" s="172">
        <v>2.9992000000000001</v>
      </c>
      <c r="G1274" s="172">
        <v>3.0344000000000002</v>
      </c>
      <c r="H1274" s="172">
        <v>3.0449999999999999</v>
      </c>
      <c r="I1274" s="172">
        <v>3.0283000000000002</v>
      </c>
      <c r="J1274" s="172">
        <v>2.9426000000000001</v>
      </c>
      <c r="K1274" s="172">
        <v>3.0285000000000002</v>
      </c>
      <c r="L1274" s="172">
        <v>3.6604999999999999</v>
      </c>
      <c r="M1274" s="172">
        <v>4.0669000000000004</v>
      </c>
      <c r="N1274" s="172">
        <v>4.4131999999999998</v>
      </c>
      <c r="O1274" s="172"/>
      <c r="P1274" s="172"/>
      <c r="Q1274" s="172">
        <v>4.7302</v>
      </c>
      <c r="R1274" s="172"/>
    </row>
    <row r="1275" spans="1:18" x14ac:dyDescent="0.3">
      <c r="A1275" s="168" t="s">
        <v>1372</v>
      </c>
      <c r="B1275" s="168" t="s">
        <v>1380</v>
      </c>
      <c r="C1275" s="168">
        <v>147124</v>
      </c>
      <c r="D1275" s="171">
        <v>44026</v>
      </c>
      <c r="E1275" s="172">
        <v>1058.5447999999999</v>
      </c>
      <c r="F1275" s="172">
        <v>2.9001000000000001</v>
      </c>
      <c r="G1275" s="172">
        <v>2.9344000000000001</v>
      </c>
      <c r="H1275" s="172">
        <v>2.9449000000000001</v>
      </c>
      <c r="I1275" s="172">
        <v>2.9283000000000001</v>
      </c>
      <c r="J1275" s="172">
        <v>2.8426</v>
      </c>
      <c r="K1275" s="172">
        <v>2.9272</v>
      </c>
      <c r="L1275" s="172">
        <v>3.5568</v>
      </c>
      <c r="M1275" s="172">
        <v>3.9546999999999999</v>
      </c>
      <c r="N1275" s="172">
        <v>4.2960000000000003</v>
      </c>
      <c r="O1275" s="172"/>
      <c r="P1275" s="172"/>
      <c r="Q1275" s="172">
        <v>4.6102999999999996</v>
      </c>
      <c r="R1275" s="172"/>
    </row>
    <row r="1276" spans="1:18" x14ac:dyDescent="0.3">
      <c r="A1276" s="168" t="s">
        <v>1372</v>
      </c>
      <c r="B1276" s="168" t="s">
        <v>1381</v>
      </c>
      <c r="C1276" s="168">
        <v>147951</v>
      </c>
      <c r="D1276" s="171">
        <v>44026</v>
      </c>
      <c r="E1276" s="172">
        <v>1017.9673</v>
      </c>
      <c r="F1276" s="172">
        <v>3.2058</v>
      </c>
      <c r="G1276" s="172">
        <v>3.2745000000000002</v>
      </c>
      <c r="H1276" s="172">
        <v>3.2942</v>
      </c>
      <c r="I1276" s="172">
        <v>3.2223000000000002</v>
      </c>
      <c r="J1276" s="172">
        <v>3.1070000000000002</v>
      </c>
      <c r="K1276" s="172">
        <v>3.3849</v>
      </c>
      <c r="L1276" s="172"/>
      <c r="M1276" s="172"/>
      <c r="N1276" s="172"/>
      <c r="O1276" s="172"/>
      <c r="P1276" s="172"/>
      <c r="Q1276" s="172">
        <v>3.8753000000000002</v>
      </c>
      <c r="R1276" s="172"/>
    </row>
    <row r="1277" spans="1:18" x14ac:dyDescent="0.3">
      <c r="A1277" s="168" t="s">
        <v>1372</v>
      </c>
      <c r="B1277" s="168" t="s">
        <v>1382</v>
      </c>
      <c r="C1277" s="168">
        <v>147936</v>
      </c>
      <c r="D1277" s="171">
        <v>44026</v>
      </c>
      <c r="E1277" s="172">
        <v>1017.5132</v>
      </c>
      <c r="F1277" s="172">
        <v>3.1103000000000001</v>
      </c>
      <c r="G1277" s="172">
        <v>3.1802999999999999</v>
      </c>
      <c r="H1277" s="172">
        <v>3.2006999999999999</v>
      </c>
      <c r="I1277" s="172">
        <v>3.129</v>
      </c>
      <c r="J1277" s="172">
        <v>3.0150999999999999</v>
      </c>
      <c r="K1277" s="172">
        <v>3.2879</v>
      </c>
      <c r="L1277" s="172"/>
      <c r="M1277" s="172"/>
      <c r="N1277" s="172"/>
      <c r="O1277" s="172"/>
      <c r="P1277" s="172"/>
      <c r="Q1277" s="172">
        <v>3.7772999999999999</v>
      </c>
      <c r="R1277" s="172"/>
    </row>
    <row r="1278" spans="1:18" x14ac:dyDescent="0.3">
      <c r="A1278" s="168" t="s">
        <v>1372</v>
      </c>
      <c r="B1278" s="168" t="s">
        <v>1383</v>
      </c>
      <c r="C1278" s="168">
        <v>147531</v>
      </c>
      <c r="D1278" s="171">
        <v>44026</v>
      </c>
      <c r="E1278" s="172">
        <v>1043.1556</v>
      </c>
      <c r="F1278" s="172">
        <v>3.0164</v>
      </c>
      <c r="G1278" s="172">
        <v>3.0251000000000001</v>
      </c>
      <c r="H1278" s="172">
        <v>3.0394000000000001</v>
      </c>
      <c r="I1278" s="172">
        <v>3.1008</v>
      </c>
      <c r="J1278" s="172">
        <v>3.0103</v>
      </c>
      <c r="K1278" s="172">
        <v>3.1147999999999998</v>
      </c>
      <c r="L1278" s="172">
        <v>3.7183000000000002</v>
      </c>
      <c r="M1278" s="172">
        <v>4.1044</v>
      </c>
      <c r="N1278" s="172"/>
      <c r="O1278" s="172"/>
      <c r="P1278" s="172"/>
      <c r="Q1278" s="172">
        <v>4.4123000000000001</v>
      </c>
      <c r="R1278" s="172"/>
    </row>
    <row r="1279" spans="1:18" x14ac:dyDescent="0.3">
      <c r="A1279" s="168" t="s">
        <v>1372</v>
      </c>
      <c r="B1279" s="168" t="s">
        <v>1384</v>
      </c>
      <c r="C1279" s="168">
        <v>147534</v>
      </c>
      <c r="D1279" s="171">
        <v>44026</v>
      </c>
      <c r="E1279" s="172">
        <v>1042.7823000000001</v>
      </c>
      <c r="F1279" s="172">
        <v>2.9929999999999999</v>
      </c>
      <c r="G1279" s="172">
        <v>3.0051000000000001</v>
      </c>
      <c r="H1279" s="172">
        <v>3.0190000000000001</v>
      </c>
      <c r="I1279" s="172">
        <v>3.0809000000000002</v>
      </c>
      <c r="J1279" s="172">
        <v>2.9895</v>
      </c>
      <c r="K1279" s="172">
        <v>3.0945</v>
      </c>
      <c r="L1279" s="172">
        <v>3.6993999999999998</v>
      </c>
      <c r="M1279" s="172">
        <v>4.0769000000000002</v>
      </c>
      <c r="N1279" s="172"/>
      <c r="O1279" s="172"/>
      <c r="P1279" s="172"/>
      <c r="Q1279" s="172">
        <v>4.3741000000000003</v>
      </c>
      <c r="R1279" s="172"/>
    </row>
    <row r="1280" spans="1:18" x14ac:dyDescent="0.3">
      <c r="A1280" s="168" t="s">
        <v>1372</v>
      </c>
      <c r="B1280" s="168" t="s">
        <v>1385</v>
      </c>
      <c r="C1280" s="168">
        <v>146062</v>
      </c>
      <c r="D1280" s="171">
        <v>44026</v>
      </c>
      <c r="E1280" s="172">
        <v>1078.6202000000001</v>
      </c>
      <c r="F1280" s="172">
        <v>3.056</v>
      </c>
      <c r="G1280" s="172">
        <v>3.1074999999999999</v>
      </c>
      <c r="H1280" s="172">
        <v>3.1078000000000001</v>
      </c>
      <c r="I1280" s="172">
        <v>3.0941999999999998</v>
      </c>
      <c r="J1280" s="172">
        <v>2.9982000000000002</v>
      </c>
      <c r="K1280" s="172">
        <v>3.1981000000000002</v>
      </c>
      <c r="L1280" s="172">
        <v>3.8357999999999999</v>
      </c>
      <c r="M1280" s="172">
        <v>4.2042000000000002</v>
      </c>
      <c r="N1280" s="172">
        <v>4.5354999999999999</v>
      </c>
      <c r="O1280" s="172"/>
      <c r="P1280" s="172"/>
      <c r="Q1280" s="172">
        <v>5.1193</v>
      </c>
      <c r="R1280" s="172"/>
    </row>
    <row r="1281" spans="1:18" x14ac:dyDescent="0.3">
      <c r="A1281" s="168" t="s">
        <v>1372</v>
      </c>
      <c r="B1281" s="168" t="s">
        <v>1386</v>
      </c>
      <c r="C1281" s="168">
        <v>146061</v>
      </c>
      <c r="D1281" s="171">
        <v>44026</v>
      </c>
      <c r="E1281" s="172">
        <v>1077.0858000000001</v>
      </c>
      <c r="F1281" s="172">
        <v>2.9857999999999998</v>
      </c>
      <c r="G1281" s="172">
        <v>3.0373999999999999</v>
      </c>
      <c r="H1281" s="172">
        <v>3.0371000000000001</v>
      </c>
      <c r="I1281" s="172">
        <v>3.0238999999999998</v>
      </c>
      <c r="J1281" s="172">
        <v>2.9279000000000002</v>
      </c>
      <c r="K1281" s="172">
        <v>3.1274999999999999</v>
      </c>
      <c r="L1281" s="172">
        <v>3.7524000000000002</v>
      </c>
      <c r="M1281" s="172">
        <v>4.1135999999999999</v>
      </c>
      <c r="N1281" s="172">
        <v>4.4405999999999999</v>
      </c>
      <c r="O1281" s="172"/>
      <c r="P1281" s="172"/>
      <c r="Q1281" s="172">
        <v>5.0206</v>
      </c>
      <c r="R1281" s="172"/>
    </row>
    <row r="1282" spans="1:18" x14ac:dyDescent="0.3">
      <c r="A1282" s="168" t="s">
        <v>1372</v>
      </c>
      <c r="B1282" s="168" t="s">
        <v>1387</v>
      </c>
      <c r="C1282" s="168">
        <v>147570</v>
      </c>
      <c r="D1282" s="171">
        <v>44026</v>
      </c>
      <c r="E1282" s="172">
        <v>1044.4447</v>
      </c>
      <c r="F1282" s="172">
        <v>3.149</v>
      </c>
      <c r="G1282" s="172">
        <v>3.1495000000000002</v>
      </c>
      <c r="H1282" s="172">
        <v>3.1570999999999998</v>
      </c>
      <c r="I1282" s="172">
        <v>3.1419999999999999</v>
      </c>
      <c r="J1282" s="172">
        <v>3.0291000000000001</v>
      </c>
      <c r="K1282" s="172">
        <v>3.2376</v>
      </c>
      <c r="L1282" s="172">
        <v>3.8719999999999999</v>
      </c>
      <c r="M1282" s="172">
        <v>4.2634999999999996</v>
      </c>
      <c r="N1282" s="172"/>
      <c r="O1282" s="172"/>
      <c r="P1282" s="172"/>
      <c r="Q1282" s="172">
        <v>4.5441000000000003</v>
      </c>
      <c r="R1282" s="172"/>
    </row>
    <row r="1283" spans="1:18" x14ac:dyDescent="0.3">
      <c r="A1283" s="168" t="s">
        <v>1372</v>
      </c>
      <c r="B1283" s="168" t="s">
        <v>1388</v>
      </c>
      <c r="C1283" s="168">
        <v>147569</v>
      </c>
      <c r="D1283" s="171">
        <v>44026</v>
      </c>
      <c r="E1283" s="172">
        <v>1043.6328000000001</v>
      </c>
      <c r="F1283" s="172">
        <v>3.1025</v>
      </c>
      <c r="G1283" s="172">
        <v>3.1006999999999998</v>
      </c>
      <c r="H1283" s="172">
        <v>3.1070000000000002</v>
      </c>
      <c r="I1283" s="172">
        <v>3.0920999999999998</v>
      </c>
      <c r="J1283" s="172">
        <v>2.9788000000000001</v>
      </c>
      <c r="K1283" s="172">
        <v>3.1867999999999999</v>
      </c>
      <c r="L1283" s="172">
        <v>3.8006000000000002</v>
      </c>
      <c r="M1283" s="172">
        <v>4.1845999999999997</v>
      </c>
      <c r="N1283" s="172"/>
      <c r="O1283" s="172"/>
      <c r="P1283" s="172"/>
      <c r="Q1283" s="172">
        <v>4.4611000000000001</v>
      </c>
      <c r="R1283" s="172"/>
    </row>
    <row r="1284" spans="1:18" x14ac:dyDescent="0.3">
      <c r="A1284" s="168" t="s">
        <v>1372</v>
      </c>
      <c r="B1284" s="168" t="s">
        <v>1389</v>
      </c>
      <c r="C1284" s="168">
        <v>147213</v>
      </c>
      <c r="D1284" s="171">
        <v>44026</v>
      </c>
      <c r="E1284" s="172">
        <v>1052.2907</v>
      </c>
      <c r="F1284" s="172">
        <v>2.9312</v>
      </c>
      <c r="G1284" s="172">
        <v>2.9380000000000002</v>
      </c>
      <c r="H1284" s="172">
        <v>2.9434999999999998</v>
      </c>
      <c r="I1284" s="172">
        <v>3.0118</v>
      </c>
      <c r="J1284" s="172">
        <v>2.7833000000000001</v>
      </c>
      <c r="K1284" s="172">
        <v>2.7222</v>
      </c>
      <c r="L1284" s="172">
        <v>3.3121999999999998</v>
      </c>
      <c r="M1284" s="172">
        <v>3.7764000000000002</v>
      </c>
      <c r="N1284" s="172">
        <v>4.1475</v>
      </c>
      <c r="O1284" s="172"/>
      <c r="P1284" s="172"/>
      <c r="Q1284" s="172">
        <v>4.3901000000000003</v>
      </c>
      <c r="R1284" s="172"/>
    </row>
    <row r="1285" spans="1:18" x14ac:dyDescent="0.3">
      <c r="A1285" s="168" t="s">
        <v>1372</v>
      </c>
      <c r="B1285" s="168" t="s">
        <v>1390</v>
      </c>
      <c r="C1285" s="168">
        <v>147214</v>
      </c>
      <c r="D1285" s="171">
        <v>44026</v>
      </c>
      <c r="E1285" s="172">
        <v>1053.07</v>
      </c>
      <c r="F1285" s="172">
        <v>2.9775999999999998</v>
      </c>
      <c r="G1285" s="172">
        <v>2.9878999999999998</v>
      </c>
      <c r="H1285" s="172">
        <v>2.9933999999999998</v>
      </c>
      <c r="I1285" s="172">
        <v>3.0619000000000001</v>
      </c>
      <c r="J1285" s="172">
        <v>2.8445</v>
      </c>
      <c r="K1285" s="172">
        <v>2.8033000000000001</v>
      </c>
      <c r="L1285" s="172">
        <v>3.3887</v>
      </c>
      <c r="M1285" s="172">
        <v>3.8454000000000002</v>
      </c>
      <c r="N1285" s="172">
        <v>4.2135999999999996</v>
      </c>
      <c r="O1285" s="172"/>
      <c r="P1285" s="172"/>
      <c r="Q1285" s="172">
        <v>4.4553000000000003</v>
      </c>
      <c r="R1285" s="172"/>
    </row>
    <row r="1286" spans="1:18" x14ac:dyDescent="0.3">
      <c r="A1286" s="168" t="s">
        <v>1372</v>
      </c>
      <c r="B1286" s="168" t="s">
        <v>1391</v>
      </c>
      <c r="C1286" s="168">
        <v>101996</v>
      </c>
      <c r="D1286" s="171">
        <v>44026</v>
      </c>
      <c r="E1286" s="172">
        <v>2978.3717000000001</v>
      </c>
      <c r="F1286" s="172">
        <v>2.9401999999999999</v>
      </c>
      <c r="G1286" s="172">
        <v>2.9525999999999999</v>
      </c>
      <c r="H1286" s="172">
        <v>2.9085000000000001</v>
      </c>
      <c r="I1286" s="172">
        <v>2.9184000000000001</v>
      </c>
      <c r="J1286" s="172">
        <v>2.7673999999999999</v>
      </c>
      <c r="K1286" s="172">
        <v>2.8469000000000002</v>
      </c>
      <c r="L1286" s="172">
        <v>3.4178999999999999</v>
      </c>
      <c r="M1286" s="172">
        <v>3.8529</v>
      </c>
      <c r="N1286" s="172">
        <v>4.2141000000000002</v>
      </c>
      <c r="O1286" s="172">
        <v>5.4200999999999997</v>
      </c>
      <c r="P1286" s="172">
        <v>5.8079000000000001</v>
      </c>
      <c r="Q1286" s="172">
        <v>6.0949</v>
      </c>
      <c r="R1286" s="172">
        <v>5.1736000000000004</v>
      </c>
    </row>
    <row r="1287" spans="1:18" x14ac:dyDescent="0.3">
      <c r="A1287" s="168" t="s">
        <v>1372</v>
      </c>
      <c r="B1287" s="168" t="s">
        <v>1392</v>
      </c>
      <c r="C1287" s="168">
        <v>119110</v>
      </c>
      <c r="D1287" s="171">
        <v>44026</v>
      </c>
      <c r="E1287" s="172">
        <v>2993.6224999999999</v>
      </c>
      <c r="F1287" s="172">
        <v>3.0398999999999998</v>
      </c>
      <c r="G1287" s="172">
        <v>3.0525000000000002</v>
      </c>
      <c r="H1287" s="172">
        <v>3.0083000000000002</v>
      </c>
      <c r="I1287" s="172">
        <v>3.0182000000000002</v>
      </c>
      <c r="J1287" s="172">
        <v>2.8675000000000002</v>
      </c>
      <c r="K1287" s="172">
        <v>2.9477000000000002</v>
      </c>
      <c r="L1287" s="172">
        <v>3.5198999999999998</v>
      </c>
      <c r="M1287" s="172">
        <v>3.9571000000000001</v>
      </c>
      <c r="N1287" s="172">
        <v>4.3193000000000001</v>
      </c>
      <c r="O1287" s="172">
        <v>5.5060000000000002</v>
      </c>
      <c r="P1287" s="172">
        <v>5.8887</v>
      </c>
      <c r="Q1287" s="172">
        <v>6.6341000000000001</v>
      </c>
      <c r="R1287" s="172">
        <v>5.2765000000000004</v>
      </c>
    </row>
    <row r="1288" spans="1:18" x14ac:dyDescent="0.3">
      <c r="A1288" s="168" t="s">
        <v>1372</v>
      </c>
      <c r="B1288" s="168" t="s">
        <v>1393</v>
      </c>
      <c r="C1288" s="168">
        <v>147287</v>
      </c>
      <c r="D1288" s="171">
        <v>44026</v>
      </c>
      <c r="E1288" s="172">
        <v>1052.7961</v>
      </c>
      <c r="F1288" s="172">
        <v>3.0893000000000002</v>
      </c>
      <c r="G1288" s="172">
        <v>3.1187</v>
      </c>
      <c r="H1288" s="172">
        <v>3.1231</v>
      </c>
      <c r="I1288" s="172">
        <v>3.0964</v>
      </c>
      <c r="J1288" s="172">
        <v>3.0032000000000001</v>
      </c>
      <c r="K1288" s="172">
        <v>3.0669</v>
      </c>
      <c r="L1288" s="172">
        <v>3.6349</v>
      </c>
      <c r="M1288" s="172">
        <v>4.0561999999999996</v>
      </c>
      <c r="N1288" s="172">
        <v>4.3936999999999999</v>
      </c>
      <c r="O1288" s="172"/>
      <c r="P1288" s="172"/>
      <c r="Q1288" s="172">
        <v>4.5692000000000004</v>
      </c>
      <c r="R1288" s="172"/>
    </row>
    <row r="1289" spans="1:18" x14ac:dyDescent="0.3">
      <c r="A1289" s="168" t="s">
        <v>1372</v>
      </c>
      <c r="B1289" s="168" t="s">
        <v>1394</v>
      </c>
      <c r="C1289" s="168">
        <v>147290</v>
      </c>
      <c r="D1289" s="171">
        <v>44026</v>
      </c>
      <c r="E1289" s="172">
        <v>1050.973</v>
      </c>
      <c r="F1289" s="172">
        <v>2.9384000000000001</v>
      </c>
      <c r="G1289" s="172">
        <v>2.9685999999999999</v>
      </c>
      <c r="H1289" s="172">
        <v>2.9725999999999999</v>
      </c>
      <c r="I1289" s="172">
        <v>2.9462000000000002</v>
      </c>
      <c r="J1289" s="172">
        <v>2.8527999999999998</v>
      </c>
      <c r="K1289" s="172">
        <v>2.9157000000000002</v>
      </c>
      <c r="L1289" s="172">
        <v>3.4819</v>
      </c>
      <c r="M1289" s="172">
        <v>3.9007999999999998</v>
      </c>
      <c r="N1289" s="172">
        <v>4.2363999999999997</v>
      </c>
      <c r="O1289" s="172"/>
      <c r="P1289" s="172"/>
      <c r="Q1289" s="172">
        <v>4.4118000000000004</v>
      </c>
      <c r="R1289" s="172"/>
    </row>
    <row r="1290" spans="1:18" x14ac:dyDescent="0.3">
      <c r="A1290" s="168" t="s">
        <v>1372</v>
      </c>
      <c r="B1290" s="168" t="s">
        <v>1395</v>
      </c>
      <c r="C1290" s="168">
        <v>145535</v>
      </c>
      <c r="D1290" s="171">
        <v>44026</v>
      </c>
      <c r="E1290" s="172">
        <v>108.4532</v>
      </c>
      <c r="F1290" s="172">
        <v>2.8946000000000001</v>
      </c>
      <c r="G1290" s="172">
        <v>2.9205000000000001</v>
      </c>
      <c r="H1290" s="172">
        <v>2.9344000000000001</v>
      </c>
      <c r="I1290" s="172">
        <v>2.9144000000000001</v>
      </c>
      <c r="J1290" s="172">
        <v>2.7772999999999999</v>
      </c>
      <c r="K1290" s="172">
        <v>2.8452000000000002</v>
      </c>
      <c r="L1290" s="172">
        <v>3.4344000000000001</v>
      </c>
      <c r="M1290" s="172">
        <v>3.8633000000000002</v>
      </c>
      <c r="N1290" s="172">
        <v>4.2294</v>
      </c>
      <c r="O1290" s="172"/>
      <c r="P1290" s="172"/>
      <c r="Q1290" s="172">
        <v>4.9908000000000001</v>
      </c>
      <c r="R1290" s="172"/>
    </row>
    <row r="1291" spans="1:18" x14ac:dyDescent="0.3">
      <c r="A1291" s="168" t="s">
        <v>1372</v>
      </c>
      <c r="B1291" s="168" t="s">
        <v>1396</v>
      </c>
      <c r="C1291" s="168">
        <v>145536</v>
      </c>
      <c r="D1291" s="171">
        <v>44026</v>
      </c>
      <c r="E1291" s="172">
        <v>108.6339</v>
      </c>
      <c r="F1291" s="172">
        <v>3.0242</v>
      </c>
      <c r="G1291" s="172">
        <v>3.0249000000000001</v>
      </c>
      <c r="H1291" s="172">
        <v>3.0352999999999999</v>
      </c>
      <c r="I1291" s="172">
        <v>3.0154000000000001</v>
      </c>
      <c r="J1291" s="172">
        <v>2.8773</v>
      </c>
      <c r="K1291" s="172">
        <v>2.9460999999999999</v>
      </c>
      <c r="L1291" s="172">
        <v>3.5364</v>
      </c>
      <c r="M1291" s="172">
        <v>3.9662000000000002</v>
      </c>
      <c r="N1291" s="172">
        <v>4.3335999999999997</v>
      </c>
      <c r="O1291" s="172"/>
      <c r="P1291" s="172"/>
      <c r="Q1291" s="172">
        <v>5.0956999999999999</v>
      </c>
      <c r="R1291" s="172"/>
    </row>
    <row r="1292" spans="1:18" x14ac:dyDescent="0.3">
      <c r="A1292" s="168" t="s">
        <v>1372</v>
      </c>
      <c r="B1292" s="168" t="s">
        <v>1397</v>
      </c>
      <c r="C1292" s="168">
        <v>146191</v>
      </c>
      <c r="D1292" s="171">
        <v>44026</v>
      </c>
      <c r="E1292" s="172">
        <v>1074.5993000000001</v>
      </c>
      <c r="F1292" s="172">
        <v>3.0402</v>
      </c>
      <c r="G1292" s="172">
        <v>3.0520999999999998</v>
      </c>
      <c r="H1292" s="172">
        <v>3.0573000000000001</v>
      </c>
      <c r="I1292" s="172">
        <v>2.992</v>
      </c>
      <c r="J1292" s="172">
        <v>2.8546999999999998</v>
      </c>
      <c r="K1292" s="172">
        <v>2.9902000000000002</v>
      </c>
      <c r="L1292" s="172">
        <v>3.5188000000000001</v>
      </c>
      <c r="M1292" s="172">
        <v>3.9756</v>
      </c>
      <c r="N1292" s="172">
        <v>4.3502999999999998</v>
      </c>
      <c r="O1292" s="172"/>
      <c r="P1292" s="172"/>
      <c r="Q1292" s="172">
        <v>4.9550999999999998</v>
      </c>
      <c r="R1292" s="172"/>
    </row>
    <row r="1293" spans="1:18" x14ac:dyDescent="0.3">
      <c r="A1293" s="168" t="s">
        <v>1372</v>
      </c>
      <c r="B1293" s="168" t="s">
        <v>1398</v>
      </c>
      <c r="C1293" s="168">
        <v>146187</v>
      </c>
      <c r="D1293" s="171">
        <v>44026</v>
      </c>
      <c r="E1293" s="172">
        <v>1072.6079</v>
      </c>
      <c r="F1293" s="172">
        <v>2.9097</v>
      </c>
      <c r="G1293" s="172">
        <v>2.9226999999999999</v>
      </c>
      <c r="H1293" s="172">
        <v>2.9272</v>
      </c>
      <c r="I1293" s="172">
        <v>2.8616000000000001</v>
      </c>
      <c r="J1293" s="172">
        <v>2.7242000000000002</v>
      </c>
      <c r="K1293" s="172">
        <v>2.8586999999999998</v>
      </c>
      <c r="L1293" s="172">
        <v>3.3841000000000001</v>
      </c>
      <c r="M1293" s="172">
        <v>3.8386999999999998</v>
      </c>
      <c r="N1293" s="172">
        <v>4.2111999999999998</v>
      </c>
      <c r="O1293" s="172"/>
      <c r="P1293" s="172"/>
      <c r="Q1293" s="172">
        <v>4.8243</v>
      </c>
      <c r="R1293" s="172"/>
    </row>
    <row r="1294" spans="1:18" x14ac:dyDescent="0.3">
      <c r="A1294" s="168" t="s">
        <v>1372</v>
      </c>
      <c r="B1294" s="168" t="s">
        <v>1399</v>
      </c>
      <c r="C1294" s="168">
        <v>147450</v>
      </c>
      <c r="D1294" s="171">
        <v>44026</v>
      </c>
      <c r="E1294" s="172">
        <v>1044.9709</v>
      </c>
      <c r="F1294" s="172">
        <v>2.9552</v>
      </c>
      <c r="G1294" s="172">
        <v>2.9649999999999999</v>
      </c>
      <c r="H1294" s="172">
        <v>2.9851999999999999</v>
      </c>
      <c r="I1294" s="172">
        <v>2.9584000000000001</v>
      </c>
      <c r="J1294" s="172">
        <v>2.8549000000000002</v>
      </c>
      <c r="K1294" s="172">
        <v>2.9228000000000001</v>
      </c>
      <c r="L1294" s="172">
        <v>3.5133999999999999</v>
      </c>
      <c r="M1294" s="172">
        <v>3.9466999999999999</v>
      </c>
      <c r="N1294" s="172">
        <v>4.3120000000000003</v>
      </c>
      <c r="O1294" s="172"/>
      <c r="P1294" s="172"/>
      <c r="Q1294" s="172">
        <v>4.4105999999999996</v>
      </c>
      <c r="R1294" s="172"/>
    </row>
    <row r="1295" spans="1:18" x14ac:dyDescent="0.3">
      <c r="A1295" s="168" t="s">
        <v>1372</v>
      </c>
      <c r="B1295" s="168" t="s">
        <v>1400</v>
      </c>
      <c r="C1295" s="168">
        <v>147454</v>
      </c>
      <c r="D1295" s="171">
        <v>44026</v>
      </c>
      <c r="E1295" s="172">
        <v>1043.8965000000001</v>
      </c>
      <c r="F1295" s="172">
        <v>2.8569</v>
      </c>
      <c r="G1295" s="172">
        <v>2.8643000000000001</v>
      </c>
      <c r="H1295" s="172">
        <v>2.8841999999999999</v>
      </c>
      <c r="I1295" s="172">
        <v>2.8578000000000001</v>
      </c>
      <c r="J1295" s="172">
        <v>2.7545999999999999</v>
      </c>
      <c r="K1295" s="172">
        <v>2.8220000000000001</v>
      </c>
      <c r="L1295" s="172">
        <v>3.4108000000000001</v>
      </c>
      <c r="M1295" s="172">
        <v>3.8431999999999999</v>
      </c>
      <c r="N1295" s="172">
        <v>4.2066999999999997</v>
      </c>
      <c r="O1295" s="172"/>
      <c r="P1295" s="172"/>
      <c r="Q1295" s="172">
        <v>4.3052999999999999</v>
      </c>
      <c r="R1295" s="172"/>
    </row>
    <row r="1296" spans="1:18" x14ac:dyDescent="0.3">
      <c r="A1296" s="168" t="s">
        <v>1372</v>
      </c>
      <c r="B1296" s="168" t="s">
        <v>1401</v>
      </c>
      <c r="C1296" s="168">
        <v>147883</v>
      </c>
      <c r="D1296" s="171">
        <v>44026</v>
      </c>
      <c r="E1296" s="172">
        <v>1018.4717000000001</v>
      </c>
      <c r="F1296" s="172">
        <v>2.9927000000000001</v>
      </c>
      <c r="G1296" s="172">
        <v>3.0110999999999999</v>
      </c>
      <c r="H1296" s="172">
        <v>3.1070000000000002</v>
      </c>
      <c r="I1296" s="172">
        <v>3.0240999999999998</v>
      </c>
      <c r="J1296" s="172">
        <v>2.8811</v>
      </c>
      <c r="K1296" s="172">
        <v>2.9420000000000002</v>
      </c>
      <c r="L1296" s="172">
        <v>3.5169999999999999</v>
      </c>
      <c r="M1296" s="172"/>
      <c r="N1296" s="172"/>
      <c r="O1296" s="172"/>
      <c r="P1296" s="172"/>
      <c r="Q1296" s="172">
        <v>3.5863</v>
      </c>
      <c r="R1296" s="172"/>
    </row>
    <row r="1297" spans="1:18" x14ac:dyDescent="0.3">
      <c r="A1297" s="168" t="s">
        <v>1372</v>
      </c>
      <c r="B1297" s="168" t="s">
        <v>1402</v>
      </c>
      <c r="C1297" s="168">
        <v>147878</v>
      </c>
      <c r="D1297" s="171">
        <v>44026</v>
      </c>
      <c r="E1297" s="172">
        <v>1018.1541</v>
      </c>
      <c r="F1297" s="172">
        <v>2.9363000000000001</v>
      </c>
      <c r="G1297" s="172">
        <v>2.9510999999999998</v>
      </c>
      <c r="H1297" s="172">
        <v>3.0468999999999999</v>
      </c>
      <c r="I1297" s="172">
        <v>2.9643000000000002</v>
      </c>
      <c r="J1297" s="172">
        <v>2.8210000000000002</v>
      </c>
      <c r="K1297" s="172">
        <v>2.8814000000000002</v>
      </c>
      <c r="L1297" s="172">
        <v>3.4557000000000002</v>
      </c>
      <c r="M1297" s="172"/>
      <c r="N1297" s="172"/>
      <c r="O1297" s="172"/>
      <c r="P1297" s="172"/>
      <c r="Q1297" s="172">
        <v>3.5246</v>
      </c>
      <c r="R1297" s="172"/>
    </row>
    <row r="1298" spans="1:18" x14ac:dyDescent="0.3">
      <c r="A1298" s="168" t="s">
        <v>1372</v>
      </c>
      <c r="B1298" s="168" t="s">
        <v>1403</v>
      </c>
      <c r="C1298" s="168">
        <v>147713</v>
      </c>
      <c r="D1298" s="171">
        <v>44026</v>
      </c>
      <c r="E1298" s="172">
        <v>1028.7183</v>
      </c>
      <c r="F1298" s="172">
        <v>2.9628999999999999</v>
      </c>
      <c r="G1298" s="172">
        <v>2.9788000000000001</v>
      </c>
      <c r="H1298" s="172">
        <v>3.0074999999999998</v>
      </c>
      <c r="I1298" s="172">
        <v>3.0143</v>
      </c>
      <c r="J1298" s="172">
        <v>2.895</v>
      </c>
      <c r="K1298" s="172">
        <v>2.9502000000000002</v>
      </c>
      <c r="L1298" s="172">
        <v>3.5379999999999998</v>
      </c>
      <c r="M1298" s="172"/>
      <c r="N1298" s="172"/>
      <c r="O1298" s="172"/>
      <c r="P1298" s="172"/>
      <c r="Q1298" s="172">
        <v>3.9704999999999999</v>
      </c>
      <c r="R1298" s="172"/>
    </row>
    <row r="1299" spans="1:18" x14ac:dyDescent="0.3">
      <c r="A1299" s="168" t="s">
        <v>1372</v>
      </c>
      <c r="B1299" s="168" t="s">
        <v>1404</v>
      </c>
      <c r="C1299" s="168">
        <v>147714</v>
      </c>
      <c r="D1299" s="171">
        <v>44026</v>
      </c>
      <c r="E1299" s="172">
        <v>1027.9782</v>
      </c>
      <c r="F1299" s="172">
        <v>2.8656000000000001</v>
      </c>
      <c r="G1299" s="172">
        <v>2.8791000000000002</v>
      </c>
      <c r="H1299" s="172">
        <v>2.9081000000000001</v>
      </c>
      <c r="I1299" s="172">
        <v>2.9152999999999998</v>
      </c>
      <c r="J1299" s="172">
        <v>2.7987000000000002</v>
      </c>
      <c r="K1299" s="172">
        <v>2.8511000000000002</v>
      </c>
      <c r="L1299" s="172">
        <v>3.4373</v>
      </c>
      <c r="M1299" s="172"/>
      <c r="N1299" s="172"/>
      <c r="O1299" s="172"/>
      <c r="P1299" s="172"/>
      <c r="Q1299" s="172">
        <v>3.8681999999999999</v>
      </c>
      <c r="R1299" s="172"/>
    </row>
    <row r="1300" spans="1:18" x14ac:dyDescent="0.3">
      <c r="A1300" s="168" t="s">
        <v>1372</v>
      </c>
      <c r="B1300" s="168" t="s">
        <v>1405</v>
      </c>
      <c r="C1300" s="168">
        <v>147837</v>
      </c>
      <c r="D1300" s="171">
        <v>44026</v>
      </c>
      <c r="E1300" s="172">
        <v>1023.5524</v>
      </c>
      <c r="F1300" s="172">
        <v>3.0135000000000001</v>
      </c>
      <c r="G1300" s="172">
        <v>3.0259</v>
      </c>
      <c r="H1300" s="172">
        <v>3.0390000000000001</v>
      </c>
      <c r="I1300" s="172">
        <v>3.0289999999999999</v>
      </c>
      <c r="J1300" s="172">
        <v>2.9108000000000001</v>
      </c>
      <c r="K1300" s="172">
        <v>3.0246</v>
      </c>
      <c r="L1300" s="172">
        <v>3.6255999999999999</v>
      </c>
      <c r="M1300" s="172"/>
      <c r="N1300" s="172"/>
      <c r="O1300" s="172"/>
      <c r="P1300" s="172"/>
      <c r="Q1300" s="172">
        <v>3.8378000000000001</v>
      </c>
      <c r="R1300" s="172"/>
    </row>
    <row r="1301" spans="1:18" x14ac:dyDescent="0.3">
      <c r="A1301" s="168" t="s">
        <v>1372</v>
      </c>
      <c r="B1301" s="168" t="s">
        <v>1406</v>
      </c>
      <c r="C1301" s="168">
        <v>147836</v>
      </c>
      <c r="D1301" s="171">
        <v>44026</v>
      </c>
      <c r="E1301" s="172">
        <v>1023.1224999999999</v>
      </c>
      <c r="F1301" s="172">
        <v>2.9434</v>
      </c>
      <c r="G1301" s="172">
        <v>2.9558</v>
      </c>
      <c r="H1301" s="172">
        <v>2.9687999999999999</v>
      </c>
      <c r="I1301" s="172">
        <v>2.9588000000000001</v>
      </c>
      <c r="J1301" s="172">
        <v>2.8405</v>
      </c>
      <c r="K1301" s="172">
        <v>2.9540000000000002</v>
      </c>
      <c r="L1301" s="172">
        <v>3.5546000000000002</v>
      </c>
      <c r="M1301" s="172"/>
      <c r="N1301" s="172"/>
      <c r="O1301" s="172"/>
      <c r="P1301" s="172"/>
      <c r="Q1301" s="172">
        <v>3.7677</v>
      </c>
      <c r="R1301" s="172"/>
    </row>
    <row r="1302" spans="1:18" x14ac:dyDescent="0.3">
      <c r="A1302" s="168" t="s">
        <v>1372</v>
      </c>
      <c r="B1302" s="168" t="s">
        <v>1407</v>
      </c>
      <c r="C1302" s="168">
        <v>146141</v>
      </c>
      <c r="D1302" s="171">
        <v>44026</v>
      </c>
      <c r="E1302" s="172">
        <v>1074.6626000000001</v>
      </c>
      <c r="F1302" s="172">
        <v>2.9823</v>
      </c>
      <c r="G1302" s="172">
        <v>3</v>
      </c>
      <c r="H1302" s="172">
        <v>3.0105</v>
      </c>
      <c r="I1302" s="172">
        <v>3.0013000000000001</v>
      </c>
      <c r="J1302" s="172">
        <v>2.8487</v>
      </c>
      <c r="K1302" s="172">
        <v>2.9523000000000001</v>
      </c>
      <c r="L1302" s="172">
        <v>3.5358000000000001</v>
      </c>
      <c r="M1302" s="172">
        <v>3.9834999999999998</v>
      </c>
      <c r="N1302" s="172">
        <v>4.3426</v>
      </c>
      <c r="O1302" s="172"/>
      <c r="P1302" s="172"/>
      <c r="Q1302" s="172">
        <v>4.9314</v>
      </c>
      <c r="R1302" s="172"/>
    </row>
    <row r="1303" spans="1:18" x14ac:dyDescent="0.3">
      <c r="A1303" s="168" t="s">
        <v>1372</v>
      </c>
      <c r="B1303" s="168" t="s">
        <v>1408</v>
      </c>
      <c r="C1303" s="168">
        <v>146142</v>
      </c>
      <c r="D1303" s="171">
        <v>44026</v>
      </c>
      <c r="E1303" s="172">
        <v>1073.7131999999999</v>
      </c>
      <c r="F1303" s="172">
        <v>2.8828999999999998</v>
      </c>
      <c r="G1303" s="172">
        <v>2.8997999999999999</v>
      </c>
      <c r="H1303" s="172">
        <v>2.9100999999999999</v>
      </c>
      <c r="I1303" s="172">
        <v>2.9007000000000001</v>
      </c>
      <c r="J1303" s="172">
        <v>2.7481</v>
      </c>
      <c r="K1303" s="172">
        <v>2.8517000000000001</v>
      </c>
      <c r="L1303" s="172">
        <v>3.4594999999999998</v>
      </c>
      <c r="M1303" s="172">
        <v>3.9146999999999998</v>
      </c>
      <c r="N1303" s="172">
        <v>4.2769000000000004</v>
      </c>
      <c r="O1303" s="172"/>
      <c r="P1303" s="172"/>
      <c r="Q1303" s="172">
        <v>4.8693999999999997</v>
      </c>
      <c r="R1303" s="172"/>
    </row>
    <row r="1304" spans="1:18" x14ac:dyDescent="0.3">
      <c r="A1304" s="168" t="s">
        <v>1372</v>
      </c>
      <c r="B1304" s="168" t="s">
        <v>1409</v>
      </c>
      <c r="C1304" s="168">
        <v>119283</v>
      </c>
      <c r="D1304" s="171">
        <v>44026</v>
      </c>
      <c r="E1304" s="172">
        <v>2619.26866666667</v>
      </c>
      <c r="F1304" s="172">
        <v>3.0009999999999999</v>
      </c>
      <c r="G1304" s="172">
        <v>3.0038</v>
      </c>
      <c r="H1304" s="172">
        <v>3.0234000000000001</v>
      </c>
      <c r="I1304" s="172">
        <v>3.0392999999999999</v>
      </c>
      <c r="J1304" s="172">
        <v>2.9247000000000001</v>
      </c>
      <c r="K1304" s="172">
        <v>3.016</v>
      </c>
      <c r="L1304" s="172">
        <v>3.6097000000000001</v>
      </c>
      <c r="M1304" s="172">
        <v>4.0399000000000003</v>
      </c>
      <c r="N1304" s="172">
        <v>4.3864999999999998</v>
      </c>
      <c r="O1304" s="172">
        <v>5.6440000000000001</v>
      </c>
      <c r="P1304" s="172">
        <v>6.2401999999999997</v>
      </c>
      <c r="Q1304" s="172">
        <v>7.0945999999999998</v>
      </c>
      <c r="R1304" s="172">
        <v>5.3266999999999998</v>
      </c>
    </row>
    <row r="1305" spans="1:18" x14ac:dyDescent="0.3">
      <c r="A1305" s="168" t="s">
        <v>1372</v>
      </c>
      <c r="B1305" s="168" t="s">
        <v>1410</v>
      </c>
      <c r="C1305" s="168">
        <v>118058</v>
      </c>
      <c r="D1305" s="171">
        <v>44026</v>
      </c>
      <c r="E1305" s="172">
        <v>2496.277</v>
      </c>
      <c r="F1305" s="172">
        <v>2.9026999999999998</v>
      </c>
      <c r="G1305" s="172">
        <v>2.9047000000000001</v>
      </c>
      <c r="H1305" s="172">
        <v>2.9236</v>
      </c>
      <c r="I1305" s="172">
        <v>2.9392999999999998</v>
      </c>
      <c r="J1305" s="172">
        <v>2.8246000000000002</v>
      </c>
      <c r="K1305" s="172">
        <v>2.9152999999999998</v>
      </c>
      <c r="L1305" s="172">
        <v>3.2139000000000002</v>
      </c>
      <c r="M1305" s="172">
        <v>3.5221</v>
      </c>
      <c r="N1305" s="172">
        <v>3.8033000000000001</v>
      </c>
      <c r="O1305" s="172">
        <v>4.9036</v>
      </c>
      <c r="P1305" s="172">
        <v>5.4528999999999996</v>
      </c>
      <c r="Q1305" s="172">
        <v>6.9375999999999998</v>
      </c>
      <c r="R1305" s="172">
        <v>4.6414</v>
      </c>
    </row>
    <row r="1306" spans="1:18" x14ac:dyDescent="0.3">
      <c r="A1306" s="168" t="s">
        <v>1372</v>
      </c>
      <c r="B1306" s="168" t="s">
        <v>1411</v>
      </c>
      <c r="C1306" s="168">
        <v>147515</v>
      </c>
      <c r="D1306" s="171">
        <v>44026</v>
      </c>
      <c r="E1306" s="172">
        <v>1043.9734000000001</v>
      </c>
      <c r="F1306" s="172">
        <v>3.0175000000000001</v>
      </c>
      <c r="G1306" s="172">
        <v>3.0215000000000001</v>
      </c>
      <c r="H1306" s="172">
        <v>3.0305</v>
      </c>
      <c r="I1306" s="172">
        <v>2.992</v>
      </c>
      <c r="J1306" s="172">
        <v>2.8633999999999999</v>
      </c>
      <c r="K1306" s="172">
        <v>2.9276</v>
      </c>
      <c r="L1306" s="172">
        <v>3.5979999999999999</v>
      </c>
      <c r="M1306" s="172">
        <v>4.0486000000000004</v>
      </c>
      <c r="N1306" s="172"/>
      <c r="O1306" s="172"/>
      <c r="P1306" s="172"/>
      <c r="Q1306" s="172">
        <v>4.3756000000000004</v>
      </c>
      <c r="R1306" s="172"/>
    </row>
    <row r="1307" spans="1:18" x14ac:dyDescent="0.3">
      <c r="A1307" s="168" t="s">
        <v>1372</v>
      </c>
      <c r="B1307" s="168" t="s">
        <v>1412</v>
      </c>
      <c r="C1307" s="168">
        <v>147519</v>
      </c>
      <c r="D1307" s="171">
        <v>44026</v>
      </c>
      <c r="E1307" s="172">
        <v>1042.6256000000001</v>
      </c>
      <c r="F1307" s="172">
        <v>2.8883999999999999</v>
      </c>
      <c r="G1307" s="172">
        <v>2.8912</v>
      </c>
      <c r="H1307" s="172">
        <v>2.9003000000000001</v>
      </c>
      <c r="I1307" s="172">
        <v>2.8607999999999998</v>
      </c>
      <c r="J1307" s="172">
        <v>2.7326000000000001</v>
      </c>
      <c r="K1307" s="172">
        <v>2.7965</v>
      </c>
      <c r="L1307" s="172">
        <v>3.4657</v>
      </c>
      <c r="M1307" s="172">
        <v>3.9148000000000001</v>
      </c>
      <c r="N1307" s="172"/>
      <c r="O1307" s="172"/>
      <c r="P1307" s="172"/>
      <c r="Q1307" s="172">
        <v>4.2401999999999997</v>
      </c>
      <c r="R1307" s="172"/>
    </row>
    <row r="1308" spans="1:18" x14ac:dyDescent="0.3">
      <c r="A1308" s="168" t="s">
        <v>1372</v>
      </c>
      <c r="B1308" s="168" t="s">
        <v>1413</v>
      </c>
      <c r="C1308" s="168">
        <v>147564</v>
      </c>
      <c r="D1308" s="171">
        <v>44026</v>
      </c>
      <c r="E1308" s="172">
        <v>1041.9704999999999</v>
      </c>
      <c r="F1308" s="172">
        <v>3.1389</v>
      </c>
      <c r="G1308" s="172">
        <v>3.1453000000000002</v>
      </c>
      <c r="H1308" s="172">
        <v>3.1545999999999998</v>
      </c>
      <c r="I1308" s="172">
        <v>3.1358999999999999</v>
      </c>
      <c r="J1308" s="172">
        <v>2.9904000000000002</v>
      </c>
      <c r="K1308" s="172">
        <v>2.9965000000000002</v>
      </c>
      <c r="L1308" s="172">
        <v>3.5585</v>
      </c>
      <c r="M1308" s="172">
        <v>3.9556</v>
      </c>
      <c r="N1308" s="172"/>
      <c r="O1308" s="172"/>
      <c r="P1308" s="172"/>
      <c r="Q1308" s="172">
        <v>4.2911000000000001</v>
      </c>
      <c r="R1308" s="172"/>
    </row>
    <row r="1309" spans="1:18" x14ac:dyDescent="0.3">
      <c r="A1309" s="168" t="s">
        <v>1372</v>
      </c>
      <c r="B1309" s="168" t="s">
        <v>1414</v>
      </c>
      <c r="C1309" s="168">
        <v>147565</v>
      </c>
      <c r="D1309" s="171">
        <v>44026</v>
      </c>
      <c r="E1309" s="172">
        <v>1040.9276</v>
      </c>
      <c r="F1309" s="172">
        <v>3.0369000000000002</v>
      </c>
      <c r="G1309" s="172">
        <v>3.0455999999999999</v>
      </c>
      <c r="H1309" s="172">
        <v>3.0543999999999998</v>
      </c>
      <c r="I1309" s="172">
        <v>3.0358999999999998</v>
      </c>
      <c r="J1309" s="172">
        <v>2.89</v>
      </c>
      <c r="K1309" s="172">
        <v>2.8957000000000002</v>
      </c>
      <c r="L1309" s="172">
        <v>3.4521000000000002</v>
      </c>
      <c r="M1309" s="172">
        <v>3.8496999999999999</v>
      </c>
      <c r="N1309" s="172"/>
      <c r="O1309" s="172"/>
      <c r="P1309" s="172"/>
      <c r="Q1309" s="172">
        <v>4.1844999999999999</v>
      </c>
      <c r="R1309" s="172"/>
    </row>
    <row r="1310" spans="1:18" x14ac:dyDescent="0.3">
      <c r="A1310" s="168" t="s">
        <v>1372</v>
      </c>
      <c r="B1310" s="168" t="s">
        <v>1415</v>
      </c>
      <c r="C1310" s="168">
        <v>147736</v>
      </c>
      <c r="D1310" s="171">
        <v>44026</v>
      </c>
      <c r="E1310" s="172">
        <v>1031.2874999999999</v>
      </c>
      <c r="F1310" s="172">
        <v>3.1501999999999999</v>
      </c>
      <c r="G1310" s="172">
        <v>3.1484000000000001</v>
      </c>
      <c r="H1310" s="172">
        <v>3.1554000000000002</v>
      </c>
      <c r="I1310" s="172">
        <v>3.1345000000000001</v>
      </c>
      <c r="J1310" s="172">
        <v>2.9956999999999998</v>
      </c>
      <c r="K1310" s="172">
        <v>3.1857000000000002</v>
      </c>
      <c r="L1310" s="172">
        <v>3.7900999999999998</v>
      </c>
      <c r="M1310" s="172"/>
      <c r="N1310" s="172"/>
      <c r="O1310" s="172"/>
      <c r="P1310" s="172"/>
      <c r="Q1310" s="172">
        <v>4.1830999999999996</v>
      </c>
      <c r="R1310" s="172"/>
    </row>
    <row r="1311" spans="1:18" x14ac:dyDescent="0.3">
      <c r="A1311" s="168" t="s">
        <v>1372</v>
      </c>
      <c r="B1311" s="168" t="s">
        <v>1416</v>
      </c>
      <c r="C1311" s="168">
        <v>147739</v>
      </c>
      <c r="D1311" s="171">
        <v>44026</v>
      </c>
      <c r="E1311" s="172">
        <v>1030.4853000000001</v>
      </c>
      <c r="F1311" s="172">
        <v>3.0569999999999999</v>
      </c>
      <c r="G1311" s="172">
        <v>3.0533999999999999</v>
      </c>
      <c r="H1311" s="172">
        <v>3.0600999999999998</v>
      </c>
      <c r="I1311" s="172">
        <v>3.0390000000000001</v>
      </c>
      <c r="J1311" s="172">
        <v>2.899</v>
      </c>
      <c r="K1311" s="172">
        <v>3.0914000000000001</v>
      </c>
      <c r="L1311" s="172">
        <v>3.6871999999999998</v>
      </c>
      <c r="M1311" s="172"/>
      <c r="N1311" s="172"/>
      <c r="O1311" s="172"/>
      <c r="P1311" s="172"/>
      <c r="Q1311" s="172">
        <v>4.0758999999999999</v>
      </c>
      <c r="R1311" s="172"/>
    </row>
    <row r="1312" spans="1:18" x14ac:dyDescent="0.3">
      <c r="A1312" s="168" t="s">
        <v>1372</v>
      </c>
      <c r="B1312" s="168" t="s">
        <v>1417</v>
      </c>
      <c r="C1312" s="168">
        <v>145810</v>
      </c>
      <c r="D1312" s="171">
        <v>44026</v>
      </c>
      <c r="E1312" s="172">
        <v>108.1254</v>
      </c>
      <c r="F1312" s="172">
        <v>3.0384000000000002</v>
      </c>
      <c r="G1312" s="172">
        <v>3.0644999999999998</v>
      </c>
      <c r="H1312" s="172">
        <v>3.0834000000000001</v>
      </c>
      <c r="I1312" s="172">
        <v>3.09</v>
      </c>
      <c r="J1312" s="172">
        <v>2.9428000000000001</v>
      </c>
      <c r="K1312" s="172">
        <v>3.0764</v>
      </c>
      <c r="L1312" s="172">
        <v>3.6568999999999998</v>
      </c>
      <c r="M1312" s="172">
        <v>4.0792000000000002</v>
      </c>
      <c r="N1312" s="172">
        <v>4.4268999999999998</v>
      </c>
      <c r="O1312" s="172"/>
      <c r="P1312" s="172"/>
      <c r="Q1312" s="172">
        <v>5.0930999999999997</v>
      </c>
      <c r="R1312" s="172"/>
    </row>
    <row r="1313" spans="1:18" x14ac:dyDescent="0.3">
      <c r="A1313" s="168" t="s">
        <v>1372</v>
      </c>
      <c r="B1313" s="168" t="s">
        <v>1418</v>
      </c>
      <c r="C1313" s="168">
        <v>145811</v>
      </c>
      <c r="D1313" s="171">
        <v>44026</v>
      </c>
      <c r="E1313" s="172">
        <v>107.95529999999999</v>
      </c>
      <c r="F1313" s="172">
        <v>2.9417</v>
      </c>
      <c r="G1313" s="172">
        <v>2.9678</v>
      </c>
      <c r="H1313" s="172">
        <v>2.9817999999999998</v>
      </c>
      <c r="I1313" s="172">
        <v>2.9908000000000001</v>
      </c>
      <c r="J1313" s="172">
        <v>2.8422000000000001</v>
      </c>
      <c r="K1313" s="172">
        <v>2.9756999999999998</v>
      </c>
      <c r="L1313" s="172">
        <v>3.5554000000000001</v>
      </c>
      <c r="M1313" s="172">
        <v>3.9763000000000002</v>
      </c>
      <c r="N1313" s="172">
        <v>4.3228999999999997</v>
      </c>
      <c r="O1313" s="172"/>
      <c r="P1313" s="172"/>
      <c r="Q1313" s="172">
        <v>4.9880000000000004</v>
      </c>
      <c r="R1313" s="172"/>
    </row>
    <row r="1314" spans="1:18" x14ac:dyDescent="0.3">
      <c r="A1314" s="168" t="s">
        <v>1372</v>
      </c>
      <c r="B1314" s="168" t="s">
        <v>1419</v>
      </c>
      <c r="C1314" s="168">
        <v>147606</v>
      </c>
      <c r="D1314" s="171">
        <v>44026</v>
      </c>
      <c r="E1314" s="172">
        <v>1039.0506</v>
      </c>
      <c r="F1314" s="172">
        <v>3.0177999999999998</v>
      </c>
      <c r="G1314" s="172">
        <v>3.0581</v>
      </c>
      <c r="H1314" s="172">
        <v>3.0705</v>
      </c>
      <c r="I1314" s="172">
        <v>3.0607000000000002</v>
      </c>
      <c r="J1314" s="172">
        <v>3.0121000000000002</v>
      </c>
      <c r="K1314" s="172">
        <v>3.2372999999999998</v>
      </c>
      <c r="L1314" s="172">
        <v>3.8687999999999998</v>
      </c>
      <c r="M1314" s="172">
        <v>4.2416</v>
      </c>
      <c r="N1314" s="172"/>
      <c r="O1314" s="172"/>
      <c r="P1314" s="172"/>
      <c r="Q1314" s="172">
        <v>4.4264999999999999</v>
      </c>
      <c r="R1314" s="172"/>
    </row>
    <row r="1315" spans="1:18" x14ac:dyDescent="0.3">
      <c r="A1315" s="168" t="s">
        <v>1372</v>
      </c>
      <c r="B1315" s="168" t="s">
        <v>1420</v>
      </c>
      <c r="C1315" s="168">
        <v>147600</v>
      </c>
      <c r="D1315" s="171">
        <v>44026</v>
      </c>
      <c r="E1315" s="172">
        <v>1038.027</v>
      </c>
      <c r="F1315" s="172">
        <v>2.9152</v>
      </c>
      <c r="G1315" s="172">
        <v>2.9579</v>
      </c>
      <c r="H1315" s="172">
        <v>2.9704000000000002</v>
      </c>
      <c r="I1315" s="172">
        <v>2.9605999999999999</v>
      </c>
      <c r="J1315" s="172">
        <v>2.9062999999999999</v>
      </c>
      <c r="K1315" s="172">
        <v>3.1278999999999999</v>
      </c>
      <c r="L1315" s="172">
        <v>3.7576000000000001</v>
      </c>
      <c r="M1315" s="172">
        <v>4.1280000000000001</v>
      </c>
      <c r="N1315" s="172"/>
      <c r="O1315" s="172"/>
      <c r="P1315" s="172"/>
      <c r="Q1315" s="172">
        <v>4.3105000000000002</v>
      </c>
      <c r="R1315" s="172"/>
    </row>
    <row r="1316" spans="1:18" x14ac:dyDescent="0.3">
      <c r="A1316" s="168" t="s">
        <v>1372</v>
      </c>
      <c r="B1316" s="168" t="s">
        <v>1421</v>
      </c>
      <c r="C1316" s="168">
        <v>119833</v>
      </c>
      <c r="D1316" s="171">
        <v>44026</v>
      </c>
      <c r="E1316" s="172">
        <v>3280.9774000000002</v>
      </c>
      <c r="F1316" s="172">
        <v>2.9971999999999999</v>
      </c>
      <c r="G1316" s="172">
        <v>3.0226000000000002</v>
      </c>
      <c r="H1316" s="172">
        <v>3.0417999999999998</v>
      </c>
      <c r="I1316" s="172">
        <v>3.0545</v>
      </c>
      <c r="J1316" s="172">
        <v>2.9016999999999999</v>
      </c>
      <c r="K1316" s="172">
        <v>2.9801000000000002</v>
      </c>
      <c r="L1316" s="172">
        <v>3.5712999999999999</v>
      </c>
      <c r="M1316" s="172">
        <v>3.9942000000000002</v>
      </c>
      <c r="N1316" s="172">
        <v>4.3491999999999997</v>
      </c>
      <c r="O1316" s="172">
        <v>5.5430000000000001</v>
      </c>
      <c r="P1316" s="172">
        <v>6.0189000000000004</v>
      </c>
      <c r="Q1316" s="172">
        <v>6.9717000000000002</v>
      </c>
      <c r="R1316" s="172">
        <v>5.3045999999999998</v>
      </c>
    </row>
    <row r="1317" spans="1:18" x14ac:dyDescent="0.3">
      <c r="A1317" s="168" t="s">
        <v>1372</v>
      </c>
      <c r="B1317" s="168" t="s">
        <v>1422</v>
      </c>
      <c r="C1317" s="168">
        <v>101206</v>
      </c>
      <c r="D1317" s="171">
        <v>44026</v>
      </c>
      <c r="E1317" s="172">
        <v>3250.8780000000002</v>
      </c>
      <c r="F1317" s="172">
        <v>2.9262000000000001</v>
      </c>
      <c r="G1317" s="172">
        <v>2.9525000000000001</v>
      </c>
      <c r="H1317" s="172">
        <v>2.9716999999999998</v>
      </c>
      <c r="I1317" s="172">
        <v>2.9845000000000002</v>
      </c>
      <c r="J1317" s="172">
        <v>2.8315000000000001</v>
      </c>
      <c r="K1317" s="172">
        <v>2.9096000000000002</v>
      </c>
      <c r="L1317" s="172">
        <v>3.4998</v>
      </c>
      <c r="M1317" s="172">
        <v>3.9218000000000002</v>
      </c>
      <c r="N1317" s="172">
        <v>4.2759999999999998</v>
      </c>
      <c r="O1317" s="172">
        <v>5.4663000000000004</v>
      </c>
      <c r="P1317" s="172">
        <v>5.9115000000000002</v>
      </c>
      <c r="Q1317" s="172">
        <v>6.8409000000000004</v>
      </c>
      <c r="R1317" s="172">
        <v>5.2358000000000002</v>
      </c>
    </row>
    <row r="1318" spans="1:18" x14ac:dyDescent="0.3">
      <c r="A1318" s="168" t="s">
        <v>1372</v>
      </c>
      <c r="B1318" s="168" t="s">
        <v>1423</v>
      </c>
      <c r="C1318" s="168">
        <v>146963</v>
      </c>
      <c r="D1318" s="171">
        <v>44026</v>
      </c>
      <c r="E1318" s="172">
        <v>1071.4566</v>
      </c>
      <c r="F1318" s="172">
        <v>2.9537</v>
      </c>
      <c r="G1318" s="172">
        <v>2.9609999999999999</v>
      </c>
      <c r="H1318" s="172">
        <v>3.0409000000000002</v>
      </c>
      <c r="I1318" s="172">
        <v>3.0278</v>
      </c>
      <c r="J1318" s="172">
        <v>2.8441999999999998</v>
      </c>
      <c r="K1318" s="172">
        <v>3.0347</v>
      </c>
      <c r="L1318" s="172">
        <v>3.6726000000000001</v>
      </c>
      <c r="M1318" s="172">
        <v>4.1059000000000001</v>
      </c>
      <c r="N1318" s="172">
        <v>4.4805999999999999</v>
      </c>
      <c r="O1318" s="172"/>
      <c r="P1318" s="172"/>
      <c r="Q1318" s="172">
        <v>5.3654999999999999</v>
      </c>
      <c r="R1318" s="172"/>
    </row>
    <row r="1319" spans="1:18" x14ac:dyDescent="0.3">
      <c r="A1319" s="168" t="s">
        <v>1372</v>
      </c>
      <c r="B1319" s="168" t="s">
        <v>1424</v>
      </c>
      <c r="C1319" s="168">
        <v>146959</v>
      </c>
      <c r="D1319" s="171">
        <v>44026</v>
      </c>
      <c r="E1319" s="172">
        <v>1069.9936</v>
      </c>
      <c r="F1319" s="172">
        <v>2.8553999999999999</v>
      </c>
      <c r="G1319" s="172">
        <v>2.8616000000000001</v>
      </c>
      <c r="H1319" s="172">
        <v>2.9392</v>
      </c>
      <c r="I1319" s="172">
        <v>2.927</v>
      </c>
      <c r="J1319" s="172">
        <v>2.7437</v>
      </c>
      <c r="K1319" s="172">
        <v>2.9260999999999999</v>
      </c>
      <c r="L1319" s="172">
        <v>3.5663999999999998</v>
      </c>
      <c r="M1319" s="172">
        <v>3.9975000000000001</v>
      </c>
      <c r="N1319" s="172">
        <v>4.3712</v>
      </c>
      <c r="O1319" s="172"/>
      <c r="P1319" s="172"/>
      <c r="Q1319" s="172">
        <v>5.2565999999999997</v>
      </c>
      <c r="R1319" s="172"/>
    </row>
    <row r="1320" spans="1:18" x14ac:dyDescent="0.3">
      <c r="A1320" s="168" t="s">
        <v>1372</v>
      </c>
      <c r="B1320" s="168" t="s">
        <v>1425</v>
      </c>
      <c r="C1320" s="168">
        <v>146980</v>
      </c>
      <c r="D1320" s="171">
        <v>44026</v>
      </c>
      <c r="E1320" s="172">
        <v>1062.5957000000001</v>
      </c>
      <c r="F1320" s="172">
        <v>3.0436999999999999</v>
      </c>
      <c r="G1320" s="172">
        <v>3.0602</v>
      </c>
      <c r="H1320" s="172">
        <v>3.0948000000000002</v>
      </c>
      <c r="I1320" s="172">
        <v>3.0579999999999998</v>
      </c>
      <c r="J1320" s="172">
        <v>2.9264999999999999</v>
      </c>
      <c r="K1320" s="172">
        <v>3.0236000000000001</v>
      </c>
      <c r="L1320" s="172">
        <v>3.5813000000000001</v>
      </c>
      <c r="M1320" s="172">
        <v>4.0162000000000004</v>
      </c>
      <c r="N1320" s="172">
        <v>4.3794000000000004</v>
      </c>
      <c r="O1320" s="172"/>
      <c r="P1320" s="172"/>
      <c r="Q1320" s="172">
        <v>4.7489999999999997</v>
      </c>
      <c r="R1320" s="172"/>
    </row>
    <row r="1321" spans="1:18" x14ac:dyDescent="0.3">
      <c r="A1321" s="168" t="s">
        <v>1372</v>
      </c>
      <c r="B1321" s="168" t="s">
        <v>1426</v>
      </c>
      <c r="C1321" s="168">
        <v>146977</v>
      </c>
      <c r="D1321" s="171">
        <v>44026</v>
      </c>
      <c r="E1321" s="172">
        <v>1061.1775</v>
      </c>
      <c r="F1321" s="172">
        <v>2.9445000000000001</v>
      </c>
      <c r="G1321" s="172">
        <v>2.9599000000000002</v>
      </c>
      <c r="H1321" s="172">
        <v>2.9946000000000002</v>
      </c>
      <c r="I1321" s="172">
        <v>2.9577</v>
      </c>
      <c r="J1321" s="172">
        <v>2.8268</v>
      </c>
      <c r="K1321" s="172">
        <v>2.9226000000000001</v>
      </c>
      <c r="L1321" s="172">
        <v>3.4761000000000002</v>
      </c>
      <c r="M1321" s="172">
        <v>3.9113000000000002</v>
      </c>
      <c r="N1321" s="172">
        <v>4.2724000000000002</v>
      </c>
      <c r="O1321" s="172"/>
      <c r="P1321" s="172"/>
      <c r="Q1321" s="172">
        <v>4.6417999999999999</v>
      </c>
      <c r="R1321" s="172"/>
    </row>
    <row r="1322" spans="1:18" x14ac:dyDescent="0.3">
      <c r="A1322" s="168" t="s">
        <v>1372</v>
      </c>
      <c r="B1322" s="168" t="s">
        <v>1427</v>
      </c>
      <c r="C1322" s="168">
        <v>147003</v>
      </c>
      <c r="D1322" s="171">
        <v>44026</v>
      </c>
      <c r="E1322" s="172">
        <v>1060.8197</v>
      </c>
      <c r="F1322" s="172">
        <v>3.004</v>
      </c>
      <c r="G1322" s="172">
        <v>3.024</v>
      </c>
      <c r="H1322" s="172">
        <v>3.0310999999999999</v>
      </c>
      <c r="I1322" s="172">
        <v>3.0577000000000001</v>
      </c>
      <c r="J1322" s="172">
        <v>2.8687999999999998</v>
      </c>
      <c r="K1322" s="172">
        <v>2.9472999999999998</v>
      </c>
      <c r="L1322" s="172">
        <v>3.4790999999999999</v>
      </c>
      <c r="M1322" s="172">
        <v>3.9344000000000001</v>
      </c>
      <c r="N1322" s="172">
        <v>4.2568999999999999</v>
      </c>
      <c r="O1322" s="172"/>
      <c r="P1322" s="172"/>
      <c r="Q1322" s="172">
        <v>4.6283000000000003</v>
      </c>
      <c r="R1322" s="172"/>
    </row>
    <row r="1323" spans="1:18" x14ac:dyDescent="0.3">
      <c r="A1323" s="168" t="s">
        <v>1372</v>
      </c>
      <c r="B1323" s="168" t="s">
        <v>1428</v>
      </c>
      <c r="C1323" s="168">
        <v>146997</v>
      </c>
      <c r="D1323" s="171">
        <v>44026</v>
      </c>
      <c r="E1323" s="172">
        <v>1059.4389000000001</v>
      </c>
      <c r="F1323" s="172">
        <v>2.9079999999999999</v>
      </c>
      <c r="G1323" s="172">
        <v>2.9245000000000001</v>
      </c>
      <c r="H1323" s="172">
        <v>2.9310999999999998</v>
      </c>
      <c r="I1323" s="172">
        <v>2.9575999999999998</v>
      </c>
      <c r="J1323" s="172">
        <v>2.7637999999999998</v>
      </c>
      <c r="K1323" s="172">
        <v>2.8449</v>
      </c>
      <c r="L1323" s="172">
        <v>3.3765999999999998</v>
      </c>
      <c r="M1323" s="172">
        <v>3.831</v>
      </c>
      <c r="N1323" s="172">
        <v>4.1524000000000001</v>
      </c>
      <c r="O1323" s="172"/>
      <c r="P1323" s="172"/>
      <c r="Q1323" s="172">
        <v>4.5239000000000003</v>
      </c>
      <c r="R1323" s="172"/>
    </row>
    <row r="1324" spans="1:18" x14ac:dyDescent="0.3">
      <c r="A1324" s="168" t="s">
        <v>1372</v>
      </c>
      <c r="B1324" s="168" t="s">
        <v>1429</v>
      </c>
      <c r="C1324" s="168">
        <v>120785</v>
      </c>
      <c r="D1324" s="171">
        <v>44026</v>
      </c>
      <c r="E1324" s="172">
        <v>2757.6253000000002</v>
      </c>
      <c r="F1324" s="172">
        <v>3.0379</v>
      </c>
      <c r="G1324" s="172">
        <v>3.0543</v>
      </c>
      <c r="H1324" s="172">
        <v>3.0710999999999999</v>
      </c>
      <c r="I1324" s="172">
        <v>3.0421</v>
      </c>
      <c r="J1324" s="172">
        <v>2.9373999999999998</v>
      </c>
      <c r="K1324" s="172">
        <v>3.0524</v>
      </c>
      <c r="L1324" s="172">
        <v>3.6349999999999998</v>
      </c>
      <c r="M1324" s="172">
        <v>4.0511999999999997</v>
      </c>
      <c r="N1324" s="172">
        <v>4.4063999999999997</v>
      </c>
      <c r="O1324" s="172">
        <v>5.2474999999999996</v>
      </c>
      <c r="P1324" s="172">
        <v>6.3201999999999998</v>
      </c>
      <c r="Q1324" s="172">
        <v>7.0854999999999997</v>
      </c>
      <c r="R1324" s="172">
        <v>5.3605</v>
      </c>
    </row>
    <row r="1325" spans="1:18" x14ac:dyDescent="0.3">
      <c r="A1325" s="168" t="s">
        <v>1372</v>
      </c>
      <c r="B1325" s="168" t="s">
        <v>1430</v>
      </c>
      <c r="C1325" s="168">
        <v>100814</v>
      </c>
      <c r="D1325" s="171">
        <v>44026</v>
      </c>
      <c r="E1325" s="172">
        <v>2735.2705999999998</v>
      </c>
      <c r="F1325" s="172">
        <v>2.988</v>
      </c>
      <c r="G1325" s="172">
        <v>3.0045000000000002</v>
      </c>
      <c r="H1325" s="172">
        <v>3.0209999999999999</v>
      </c>
      <c r="I1325" s="172">
        <v>2.9836</v>
      </c>
      <c r="J1325" s="172">
        <v>2.8725999999999998</v>
      </c>
      <c r="K1325" s="172">
        <v>2.9834999999999998</v>
      </c>
      <c r="L1325" s="172">
        <v>3.5596999999999999</v>
      </c>
      <c r="M1325" s="172">
        <v>3.9763000000000002</v>
      </c>
      <c r="N1325" s="172">
        <v>4.3181000000000003</v>
      </c>
      <c r="O1325" s="172">
        <v>5.1516000000000002</v>
      </c>
      <c r="P1325" s="172">
        <v>6.1939000000000002</v>
      </c>
      <c r="Q1325" s="172">
        <v>6.2458999999999998</v>
      </c>
      <c r="R1325" s="172">
        <v>5.2861000000000002</v>
      </c>
    </row>
    <row r="1326" spans="1:18" x14ac:dyDescent="0.3">
      <c r="A1326" s="168" t="s">
        <v>1372</v>
      </c>
      <c r="B1326" s="168" t="s">
        <v>1431</v>
      </c>
      <c r="C1326" s="168">
        <v>147593</v>
      </c>
      <c r="D1326" s="171">
        <v>44026</v>
      </c>
      <c r="E1326" s="172">
        <v>1037.4015999999999</v>
      </c>
      <c r="F1326" s="172">
        <v>2.9064000000000001</v>
      </c>
      <c r="G1326" s="172">
        <v>2.9283000000000001</v>
      </c>
      <c r="H1326" s="172">
        <v>2.9304999999999999</v>
      </c>
      <c r="I1326" s="172">
        <v>2.8754</v>
      </c>
      <c r="J1326" s="172">
        <v>2.6932</v>
      </c>
      <c r="K1326" s="172">
        <v>2.7921</v>
      </c>
      <c r="L1326" s="172">
        <v>3.4369000000000001</v>
      </c>
      <c r="M1326" s="172">
        <v>3.8826999999999998</v>
      </c>
      <c r="N1326" s="172"/>
      <c r="O1326" s="172"/>
      <c r="P1326" s="172"/>
      <c r="Q1326" s="172">
        <v>4.1875999999999998</v>
      </c>
      <c r="R1326" s="172"/>
    </row>
    <row r="1327" spans="1:18" x14ac:dyDescent="0.3">
      <c r="A1327" s="168" t="s">
        <v>1372</v>
      </c>
      <c r="B1327" s="168" t="s">
        <v>1432</v>
      </c>
      <c r="C1327" s="168">
        <v>147590</v>
      </c>
      <c r="D1327" s="171">
        <v>44026</v>
      </c>
      <c r="E1327" s="172">
        <v>1036.8451</v>
      </c>
      <c r="F1327" s="172">
        <v>2.8411</v>
      </c>
      <c r="G1327" s="172">
        <v>2.8980999999999999</v>
      </c>
      <c r="H1327" s="172">
        <v>2.8881999999999999</v>
      </c>
      <c r="I1327" s="172">
        <v>2.7869999999999999</v>
      </c>
      <c r="J1327" s="172">
        <v>2.6185</v>
      </c>
      <c r="K1327" s="172">
        <v>2.7240000000000002</v>
      </c>
      <c r="L1327" s="172">
        <v>3.3715999999999999</v>
      </c>
      <c r="M1327" s="172">
        <v>3.8239999999999998</v>
      </c>
      <c r="N1327" s="172"/>
      <c r="O1327" s="172"/>
      <c r="P1327" s="172"/>
      <c r="Q1327" s="172">
        <v>4.1253000000000002</v>
      </c>
      <c r="R1327" s="172"/>
    </row>
    <row r="1328" spans="1:18" x14ac:dyDescent="0.3">
      <c r="A1328" s="173" t="s">
        <v>27</v>
      </c>
      <c r="B1328" s="168"/>
      <c r="C1328" s="168"/>
      <c r="D1328" s="168"/>
      <c r="E1328" s="168"/>
      <c r="F1328" s="174">
        <v>2.9835699999999994</v>
      </c>
      <c r="G1328" s="174">
        <v>3.0039483333333346</v>
      </c>
      <c r="H1328" s="174">
        <v>3.0200566666666666</v>
      </c>
      <c r="I1328" s="174">
        <v>3.0050600000000003</v>
      </c>
      <c r="J1328" s="174">
        <v>2.8753233333333323</v>
      </c>
      <c r="K1328" s="174">
        <v>2.9845449999999993</v>
      </c>
      <c r="L1328" s="174">
        <v>3.5610706896551712</v>
      </c>
      <c r="M1328" s="174">
        <v>3.9786180000000013</v>
      </c>
      <c r="N1328" s="174">
        <v>4.3103999999999996</v>
      </c>
      <c r="O1328" s="174">
        <v>5.360262500000001</v>
      </c>
      <c r="P1328" s="174">
        <v>5.9792749999999995</v>
      </c>
      <c r="Q1328" s="174">
        <v>4.8045516666666659</v>
      </c>
      <c r="R1328" s="174">
        <v>5.2006500000000004</v>
      </c>
    </row>
    <row r="1329" spans="1:18" x14ac:dyDescent="0.3">
      <c r="A1329" s="173" t="s">
        <v>409</v>
      </c>
      <c r="B1329" s="168"/>
      <c r="C1329" s="168"/>
      <c r="D1329" s="168"/>
      <c r="E1329" s="168"/>
      <c r="F1329" s="174">
        <v>2.9868999999999999</v>
      </c>
      <c r="G1329" s="174">
        <v>3.0048000000000004</v>
      </c>
      <c r="H1329" s="174">
        <v>3.02555</v>
      </c>
      <c r="I1329" s="174">
        <v>3.0130499999999998</v>
      </c>
      <c r="J1329" s="174">
        <v>2.8706999999999998</v>
      </c>
      <c r="K1329" s="174">
        <v>2.9648500000000002</v>
      </c>
      <c r="L1329" s="174">
        <v>3.5560999999999998</v>
      </c>
      <c r="M1329" s="174">
        <v>3.9763000000000002</v>
      </c>
      <c r="N1329" s="174">
        <v>4.3264999999999993</v>
      </c>
      <c r="O1329" s="174">
        <v>5.4432</v>
      </c>
      <c r="P1329" s="174">
        <v>5.9652000000000003</v>
      </c>
      <c r="Q1329" s="174">
        <v>4.6193</v>
      </c>
      <c r="R1329" s="174">
        <v>5.2812999999999999</v>
      </c>
    </row>
    <row r="1330" spans="1:18" x14ac:dyDescent="0.3">
      <c r="A1330" s="117"/>
      <c r="B1330" s="117"/>
      <c r="C1330" s="117"/>
      <c r="D1330" s="117"/>
      <c r="E1330" s="117"/>
      <c r="F1330" s="117"/>
      <c r="G1330" s="117"/>
      <c r="H1330" s="117"/>
      <c r="I1330" s="117"/>
      <c r="J1330" s="117"/>
      <c r="K1330" s="117"/>
      <c r="L1330" s="117"/>
      <c r="M1330" s="117"/>
      <c r="N1330" s="117"/>
      <c r="O1330" s="117"/>
      <c r="P1330" s="117"/>
      <c r="Q1330" s="117"/>
      <c r="R1330" s="117"/>
    </row>
    <row r="1331" spans="1:18" x14ac:dyDescent="0.3">
      <c r="A1331" s="170" t="s">
        <v>1433</v>
      </c>
      <c r="B1331" s="170"/>
      <c r="C1331" s="170"/>
      <c r="D1331" s="170"/>
      <c r="E1331" s="170"/>
      <c r="F1331" s="170"/>
      <c r="G1331" s="170"/>
      <c r="H1331" s="170"/>
      <c r="I1331" s="170"/>
      <c r="J1331" s="170"/>
      <c r="K1331" s="170"/>
      <c r="L1331" s="170"/>
      <c r="M1331" s="170"/>
      <c r="N1331" s="170"/>
      <c r="O1331" s="170"/>
      <c r="P1331" s="170"/>
      <c r="Q1331" s="170"/>
      <c r="R1331" s="170"/>
    </row>
    <row r="1332" spans="1:18" x14ac:dyDescent="0.3">
      <c r="A1332" s="168" t="s">
        <v>1434</v>
      </c>
      <c r="B1332" s="168" t="s">
        <v>1435</v>
      </c>
      <c r="C1332" s="168">
        <v>100058</v>
      </c>
      <c r="D1332" s="171">
        <v>44026</v>
      </c>
      <c r="E1332" s="172">
        <v>62.309699999999999</v>
      </c>
      <c r="F1332" s="172">
        <v>-59.885800000000003</v>
      </c>
      <c r="G1332" s="172">
        <v>-13.920400000000001</v>
      </c>
      <c r="H1332" s="172">
        <v>12.8771</v>
      </c>
      <c r="I1332" s="172">
        <v>21.447299999999998</v>
      </c>
      <c r="J1332" s="172">
        <v>14.1198</v>
      </c>
      <c r="K1332" s="172">
        <v>28.9953</v>
      </c>
      <c r="L1332" s="172">
        <v>19.838899999999999</v>
      </c>
      <c r="M1332" s="172">
        <v>13.9937</v>
      </c>
      <c r="N1332" s="172">
        <v>11.156000000000001</v>
      </c>
      <c r="O1332" s="172">
        <v>8.5728000000000009</v>
      </c>
      <c r="P1332" s="172">
        <v>10.458600000000001</v>
      </c>
      <c r="Q1332" s="172">
        <v>9.2068999999999992</v>
      </c>
      <c r="R1332" s="172">
        <v>13.3972</v>
      </c>
    </row>
    <row r="1333" spans="1:18" x14ac:dyDescent="0.3">
      <c r="A1333" s="168" t="s">
        <v>1434</v>
      </c>
      <c r="B1333" s="168" t="s">
        <v>1436</v>
      </c>
      <c r="C1333" s="168"/>
      <c r="D1333" s="171">
        <v>44026</v>
      </c>
      <c r="E1333" s="172">
        <v>64.837199999999996</v>
      </c>
      <c r="F1333" s="172">
        <v>-59.294600000000003</v>
      </c>
      <c r="G1333" s="172">
        <v>-13.3224</v>
      </c>
      <c r="H1333" s="172">
        <v>13.481199999999999</v>
      </c>
      <c r="I1333" s="172">
        <v>22.055599999999998</v>
      </c>
      <c r="J1333" s="172">
        <v>14.727600000000001</v>
      </c>
      <c r="K1333" s="172">
        <v>29.635100000000001</v>
      </c>
      <c r="L1333" s="172">
        <v>20.495200000000001</v>
      </c>
      <c r="M1333" s="172">
        <v>14.6548</v>
      </c>
      <c r="N1333" s="172">
        <v>11.821899999999999</v>
      </c>
      <c r="O1333" s="172">
        <v>9.2020999999999997</v>
      </c>
      <c r="P1333" s="172">
        <v>11.067500000000001</v>
      </c>
      <c r="Q1333" s="172">
        <v>10.6844</v>
      </c>
      <c r="R1333" s="172">
        <v>14.0771</v>
      </c>
    </row>
    <row r="1334" spans="1:18" x14ac:dyDescent="0.3">
      <c r="A1334" s="168" t="s">
        <v>1434</v>
      </c>
      <c r="B1334" s="168" t="s">
        <v>1437</v>
      </c>
      <c r="C1334" s="168">
        <v>120447</v>
      </c>
      <c r="D1334" s="171">
        <v>44026</v>
      </c>
      <c r="E1334" s="172">
        <v>19.977</v>
      </c>
      <c r="F1334" s="172">
        <v>-55.277299999999997</v>
      </c>
      <c r="G1334" s="172">
        <v>-8.8984000000000005</v>
      </c>
      <c r="H1334" s="172">
        <v>21.412500000000001</v>
      </c>
      <c r="I1334" s="172">
        <v>25.8062</v>
      </c>
      <c r="J1334" s="172">
        <v>12.1411</v>
      </c>
      <c r="K1334" s="172">
        <v>23.127700000000001</v>
      </c>
      <c r="L1334" s="172">
        <v>19.974900000000002</v>
      </c>
      <c r="M1334" s="172">
        <v>14.466200000000001</v>
      </c>
      <c r="N1334" s="172">
        <v>12.604799999999999</v>
      </c>
      <c r="O1334" s="172">
        <v>8.8771000000000004</v>
      </c>
      <c r="P1334" s="172">
        <v>9.6254000000000008</v>
      </c>
      <c r="Q1334" s="172">
        <v>8.6554000000000002</v>
      </c>
      <c r="R1334" s="172">
        <v>14.044499999999999</v>
      </c>
    </row>
    <row r="1335" spans="1:18" x14ac:dyDescent="0.3">
      <c r="A1335" s="168" t="s">
        <v>1434</v>
      </c>
      <c r="B1335" s="168" t="s">
        <v>1438</v>
      </c>
      <c r="C1335" s="168">
        <v>116471</v>
      </c>
      <c r="D1335" s="171">
        <v>44026</v>
      </c>
      <c r="E1335" s="172">
        <v>19.232199999999999</v>
      </c>
      <c r="F1335" s="172">
        <v>-55.7119</v>
      </c>
      <c r="G1335" s="172">
        <v>-9.3374000000000006</v>
      </c>
      <c r="H1335" s="172">
        <v>20.9604</v>
      </c>
      <c r="I1335" s="172">
        <v>25.350100000000001</v>
      </c>
      <c r="J1335" s="172">
        <v>11.6775</v>
      </c>
      <c r="K1335" s="172">
        <v>22.641300000000001</v>
      </c>
      <c r="L1335" s="172">
        <v>19.476299999999998</v>
      </c>
      <c r="M1335" s="172">
        <v>13.9636</v>
      </c>
      <c r="N1335" s="172">
        <v>12.097899999999999</v>
      </c>
      <c r="O1335" s="172">
        <v>8.3472000000000008</v>
      </c>
      <c r="P1335" s="172">
        <v>9.0805000000000007</v>
      </c>
      <c r="Q1335" s="172">
        <v>8.0180000000000007</v>
      </c>
      <c r="R1335" s="172">
        <v>13.5158</v>
      </c>
    </row>
    <row r="1336" spans="1:18" x14ac:dyDescent="0.3">
      <c r="A1336" s="168" t="s">
        <v>1434</v>
      </c>
      <c r="B1336" s="168" t="s">
        <v>1439</v>
      </c>
      <c r="C1336" s="168">
        <v>101187</v>
      </c>
      <c r="D1336" s="171">
        <v>44026</v>
      </c>
      <c r="E1336" s="172">
        <v>32.870399999999997</v>
      </c>
      <c r="F1336" s="172">
        <v>-53.7761</v>
      </c>
      <c r="G1336" s="172">
        <v>-9.0963999999999992</v>
      </c>
      <c r="H1336" s="172">
        <v>17.236599999999999</v>
      </c>
      <c r="I1336" s="172">
        <v>21.786200000000001</v>
      </c>
      <c r="J1336" s="172">
        <v>16.0961</v>
      </c>
      <c r="K1336" s="172">
        <v>22.800599999999999</v>
      </c>
      <c r="L1336" s="172">
        <v>16.3337</v>
      </c>
      <c r="M1336" s="172">
        <v>11.398899999999999</v>
      </c>
      <c r="N1336" s="172">
        <v>8.9379000000000008</v>
      </c>
      <c r="O1336" s="172">
        <v>7.3558000000000003</v>
      </c>
      <c r="P1336" s="172">
        <v>8.2423000000000002</v>
      </c>
      <c r="Q1336" s="172">
        <v>6.7079000000000004</v>
      </c>
      <c r="R1336" s="172">
        <v>11.4869</v>
      </c>
    </row>
    <row r="1337" spans="1:18" x14ac:dyDescent="0.3">
      <c r="A1337" s="168" t="s">
        <v>1434</v>
      </c>
      <c r="B1337" s="168" t="s">
        <v>1440</v>
      </c>
      <c r="C1337" s="168">
        <v>119341</v>
      </c>
      <c r="D1337" s="171">
        <v>44026</v>
      </c>
      <c r="E1337" s="172">
        <v>35.098399999999998</v>
      </c>
      <c r="F1337" s="172">
        <v>-52.959699999999998</v>
      </c>
      <c r="G1337" s="172">
        <v>-8.3377999999999997</v>
      </c>
      <c r="H1337" s="172">
        <v>18.008299999999998</v>
      </c>
      <c r="I1337" s="172">
        <v>22.5595</v>
      </c>
      <c r="J1337" s="172">
        <v>16.8719</v>
      </c>
      <c r="K1337" s="172">
        <v>23.630400000000002</v>
      </c>
      <c r="L1337" s="172">
        <v>17.197900000000001</v>
      </c>
      <c r="M1337" s="172">
        <v>12.277200000000001</v>
      </c>
      <c r="N1337" s="172">
        <v>9.8034999999999997</v>
      </c>
      <c r="O1337" s="172">
        <v>8.2096999999999998</v>
      </c>
      <c r="P1337" s="172">
        <v>9.09</v>
      </c>
      <c r="Q1337" s="172">
        <v>9.2567000000000004</v>
      </c>
      <c r="R1337" s="172">
        <v>12.354900000000001</v>
      </c>
    </row>
    <row r="1338" spans="1:18" x14ac:dyDescent="0.3">
      <c r="A1338" s="168" t="s">
        <v>1434</v>
      </c>
      <c r="B1338" s="168" t="s">
        <v>1441</v>
      </c>
      <c r="C1338" s="168">
        <v>118299</v>
      </c>
      <c r="D1338" s="171">
        <v>44026</v>
      </c>
      <c r="E1338" s="172">
        <v>61.621899999999997</v>
      </c>
      <c r="F1338" s="172">
        <v>-72.415499999999994</v>
      </c>
      <c r="G1338" s="172">
        <v>-20.8612</v>
      </c>
      <c r="H1338" s="172">
        <v>9.0612999999999992</v>
      </c>
      <c r="I1338" s="172">
        <v>21.237100000000002</v>
      </c>
      <c r="J1338" s="172">
        <v>12.6402</v>
      </c>
      <c r="K1338" s="172">
        <v>26.213799999999999</v>
      </c>
      <c r="L1338" s="172">
        <v>17.6402</v>
      </c>
      <c r="M1338" s="172">
        <v>12.685499999999999</v>
      </c>
      <c r="N1338" s="172">
        <v>10.016500000000001</v>
      </c>
      <c r="O1338" s="172">
        <v>7.8244999999999996</v>
      </c>
      <c r="P1338" s="172">
        <v>10.019399999999999</v>
      </c>
      <c r="Q1338" s="172">
        <v>9.8009000000000004</v>
      </c>
      <c r="R1338" s="172">
        <v>12.035299999999999</v>
      </c>
    </row>
    <row r="1339" spans="1:18" x14ac:dyDescent="0.3">
      <c r="A1339" s="168" t="s">
        <v>1434</v>
      </c>
      <c r="B1339" s="168" t="s">
        <v>1442</v>
      </c>
      <c r="C1339" s="168">
        <v>100597</v>
      </c>
      <c r="D1339" s="171">
        <v>44026</v>
      </c>
      <c r="E1339" s="172">
        <v>59.277700000000003</v>
      </c>
      <c r="F1339" s="172">
        <v>-73.126999999999995</v>
      </c>
      <c r="G1339" s="172">
        <v>-21.515599999999999</v>
      </c>
      <c r="H1339" s="172">
        <v>8.3963999999999999</v>
      </c>
      <c r="I1339" s="172">
        <v>20.573</v>
      </c>
      <c r="J1339" s="172">
        <v>11.977600000000001</v>
      </c>
      <c r="K1339" s="172">
        <v>25.512</v>
      </c>
      <c r="L1339" s="172">
        <v>16.962399999999999</v>
      </c>
      <c r="M1339" s="172">
        <v>11.990399999999999</v>
      </c>
      <c r="N1339" s="172">
        <v>9.3139000000000003</v>
      </c>
      <c r="O1339" s="172">
        <v>7.1439000000000004</v>
      </c>
      <c r="P1339" s="172">
        <v>9.3478999999999992</v>
      </c>
      <c r="Q1339" s="172">
        <v>9.0433000000000003</v>
      </c>
      <c r="R1339" s="172">
        <v>11.3171</v>
      </c>
    </row>
    <row r="1340" spans="1:18" x14ac:dyDescent="0.3">
      <c r="A1340" s="168" t="s">
        <v>1434</v>
      </c>
      <c r="B1340" s="168" t="s">
        <v>1443</v>
      </c>
      <c r="C1340" s="168">
        <v>119099</v>
      </c>
      <c r="D1340" s="171">
        <v>44026</v>
      </c>
      <c r="E1340" s="172">
        <v>74.680700000000002</v>
      </c>
      <c r="F1340" s="172">
        <v>-61.673299999999998</v>
      </c>
      <c r="G1340" s="172">
        <v>-16.209800000000001</v>
      </c>
      <c r="H1340" s="172">
        <v>12.2895</v>
      </c>
      <c r="I1340" s="172">
        <v>21.9145</v>
      </c>
      <c r="J1340" s="172">
        <v>13.5242</v>
      </c>
      <c r="K1340" s="172">
        <v>27.789100000000001</v>
      </c>
      <c r="L1340" s="172">
        <v>22.1767</v>
      </c>
      <c r="M1340" s="172">
        <v>15.6793</v>
      </c>
      <c r="N1340" s="172">
        <v>13.642099999999999</v>
      </c>
      <c r="O1340" s="172">
        <v>10.1191</v>
      </c>
      <c r="P1340" s="172">
        <v>10.7043</v>
      </c>
      <c r="Q1340" s="172">
        <v>9.6130999999999993</v>
      </c>
      <c r="R1340" s="172">
        <v>15.144</v>
      </c>
    </row>
    <row r="1341" spans="1:18" x14ac:dyDescent="0.3">
      <c r="A1341" s="168" t="s">
        <v>1434</v>
      </c>
      <c r="B1341" s="168" t="s">
        <v>1444</v>
      </c>
      <c r="C1341" s="168">
        <v>100084</v>
      </c>
      <c r="D1341" s="171">
        <v>44026</v>
      </c>
      <c r="E1341" s="172">
        <v>72.044700000000006</v>
      </c>
      <c r="F1341" s="172">
        <v>-62.209299999999999</v>
      </c>
      <c r="G1341" s="172">
        <v>-16.738700000000001</v>
      </c>
      <c r="H1341" s="172">
        <v>11.758599999999999</v>
      </c>
      <c r="I1341" s="172">
        <v>21.38</v>
      </c>
      <c r="J1341" s="172">
        <v>12.9861</v>
      </c>
      <c r="K1341" s="172">
        <v>27.222000000000001</v>
      </c>
      <c r="L1341" s="172">
        <v>21.511099999999999</v>
      </c>
      <c r="M1341" s="172">
        <v>15.011200000000001</v>
      </c>
      <c r="N1341" s="172">
        <v>12.988799999999999</v>
      </c>
      <c r="O1341" s="172">
        <v>9.3415999999999997</v>
      </c>
      <c r="P1341" s="172">
        <v>10.054399999999999</v>
      </c>
      <c r="Q1341" s="172">
        <v>9.9575999999999993</v>
      </c>
      <c r="R1341" s="172">
        <v>14.389799999999999</v>
      </c>
    </row>
    <row r="1342" spans="1:18" x14ac:dyDescent="0.3">
      <c r="A1342" s="168" t="s">
        <v>1434</v>
      </c>
      <c r="B1342" s="168" t="s">
        <v>1445</v>
      </c>
      <c r="C1342" s="168">
        <v>140298</v>
      </c>
      <c r="D1342" s="171">
        <v>44026</v>
      </c>
      <c r="E1342" s="172">
        <v>18.836099999999998</v>
      </c>
      <c r="F1342" s="172">
        <v>-66.923900000000003</v>
      </c>
      <c r="G1342" s="172">
        <v>-18.709499999999998</v>
      </c>
      <c r="H1342" s="172">
        <v>8.4013000000000009</v>
      </c>
      <c r="I1342" s="172">
        <v>17.9923</v>
      </c>
      <c r="J1342" s="172">
        <v>14.410299999999999</v>
      </c>
      <c r="K1342" s="172">
        <v>24.584499999999998</v>
      </c>
      <c r="L1342" s="172">
        <v>20.2332</v>
      </c>
      <c r="M1342" s="172">
        <v>13.431900000000001</v>
      </c>
      <c r="N1342" s="172">
        <v>10.0105</v>
      </c>
      <c r="O1342" s="172">
        <v>10.035399999999999</v>
      </c>
      <c r="P1342" s="172">
        <v>9.8581000000000003</v>
      </c>
      <c r="Q1342" s="172">
        <v>10.366899999999999</v>
      </c>
      <c r="R1342" s="172">
        <v>13.1442</v>
      </c>
    </row>
    <row r="1343" spans="1:18" x14ac:dyDescent="0.3">
      <c r="A1343" s="168" t="s">
        <v>1434</v>
      </c>
      <c r="B1343" s="168" t="s">
        <v>1446</v>
      </c>
      <c r="C1343" s="168">
        <v>140297</v>
      </c>
      <c r="D1343" s="171">
        <v>44026</v>
      </c>
      <c r="E1343" s="172">
        <v>18.2849</v>
      </c>
      <c r="F1343" s="172">
        <v>-67.545400000000001</v>
      </c>
      <c r="G1343" s="172">
        <v>-19.2226</v>
      </c>
      <c r="H1343" s="172">
        <v>7.9112</v>
      </c>
      <c r="I1343" s="172">
        <v>17.4832</v>
      </c>
      <c r="J1343" s="172">
        <v>13.903700000000001</v>
      </c>
      <c r="K1343" s="172">
        <v>24.063099999999999</v>
      </c>
      <c r="L1343" s="172">
        <v>19.802199999999999</v>
      </c>
      <c r="M1343" s="172">
        <v>12.9618</v>
      </c>
      <c r="N1343" s="172">
        <v>9.5211000000000006</v>
      </c>
      <c r="O1343" s="172">
        <v>9.5222999999999995</v>
      </c>
      <c r="P1343" s="172">
        <v>9.3318999999999992</v>
      </c>
      <c r="Q1343" s="172">
        <v>9.8574999999999999</v>
      </c>
      <c r="R1343" s="172">
        <v>12.6343</v>
      </c>
    </row>
    <row r="1344" spans="1:18" x14ac:dyDescent="0.3">
      <c r="A1344" s="168" t="s">
        <v>1434</v>
      </c>
      <c r="B1344" s="168" t="s">
        <v>1447</v>
      </c>
      <c r="C1344" s="168">
        <v>100493</v>
      </c>
      <c r="D1344" s="171">
        <v>44026</v>
      </c>
      <c r="E1344" s="172">
        <v>47.038400000000003</v>
      </c>
      <c r="F1344" s="172">
        <v>-88.014099999999999</v>
      </c>
      <c r="G1344" s="172">
        <v>-26.962399999999999</v>
      </c>
      <c r="H1344" s="172">
        <v>0.75390000000000001</v>
      </c>
      <c r="I1344" s="172">
        <v>11.3729</v>
      </c>
      <c r="J1344" s="172">
        <v>6.7394999999999996</v>
      </c>
      <c r="K1344" s="172">
        <v>19.569099999999999</v>
      </c>
      <c r="L1344" s="172">
        <v>15.232799999999999</v>
      </c>
      <c r="M1344" s="172">
        <v>10.7643</v>
      </c>
      <c r="N1344" s="172">
        <v>8.2563999999999993</v>
      </c>
      <c r="O1344" s="172">
        <v>5.3121999999999998</v>
      </c>
      <c r="P1344" s="172">
        <v>7.5472999999999999</v>
      </c>
      <c r="Q1344" s="172">
        <v>8.6743000000000006</v>
      </c>
      <c r="R1344" s="172">
        <v>10.835900000000001</v>
      </c>
    </row>
    <row r="1345" spans="1:18" x14ac:dyDescent="0.3">
      <c r="A1345" s="168" t="s">
        <v>1434</v>
      </c>
      <c r="B1345" s="168" t="s">
        <v>1448</v>
      </c>
      <c r="C1345" s="168">
        <v>118498</v>
      </c>
      <c r="D1345" s="171">
        <v>44026</v>
      </c>
      <c r="E1345" s="172">
        <v>50.333500000000001</v>
      </c>
      <c r="F1345" s="172">
        <v>-87.606499999999997</v>
      </c>
      <c r="G1345" s="172">
        <v>-26.5</v>
      </c>
      <c r="H1345" s="172">
        <v>1.2122999999999999</v>
      </c>
      <c r="I1345" s="172">
        <v>11.837400000000001</v>
      </c>
      <c r="J1345" s="172">
        <v>7.2384000000000004</v>
      </c>
      <c r="K1345" s="172">
        <v>20.140999999999998</v>
      </c>
      <c r="L1345" s="172">
        <v>15.8285</v>
      </c>
      <c r="M1345" s="172">
        <v>11.3446</v>
      </c>
      <c r="N1345" s="172">
        <v>8.8012999999999995</v>
      </c>
      <c r="O1345" s="172">
        <v>6.1311999999999998</v>
      </c>
      <c r="P1345" s="172">
        <v>8.4962999999999997</v>
      </c>
      <c r="Q1345" s="172">
        <v>8.7085000000000008</v>
      </c>
      <c r="R1345" s="172">
        <v>11.584</v>
      </c>
    </row>
    <row r="1346" spans="1:18" x14ac:dyDescent="0.3">
      <c r="A1346" s="168" t="s">
        <v>1434</v>
      </c>
      <c r="B1346" s="168" t="s">
        <v>1449</v>
      </c>
      <c r="C1346" s="168">
        <v>101083</v>
      </c>
      <c r="D1346" s="171">
        <v>44026</v>
      </c>
      <c r="E1346" s="172">
        <v>42.881700000000002</v>
      </c>
      <c r="F1346" s="172">
        <v>-54.224499999999999</v>
      </c>
      <c r="G1346" s="172">
        <v>-12.8772</v>
      </c>
      <c r="H1346" s="172">
        <v>15.562099999999999</v>
      </c>
      <c r="I1346" s="172">
        <v>23.025300000000001</v>
      </c>
      <c r="J1346" s="172">
        <v>17.202000000000002</v>
      </c>
      <c r="K1346" s="172">
        <v>22.0242</v>
      </c>
      <c r="L1346" s="172">
        <v>16.840499999999999</v>
      </c>
      <c r="M1346" s="172">
        <v>12.1143</v>
      </c>
      <c r="N1346" s="172">
        <v>10.4697</v>
      </c>
      <c r="O1346" s="172">
        <v>6.9257999999999997</v>
      </c>
      <c r="P1346" s="172">
        <v>8.6990999999999996</v>
      </c>
      <c r="Q1346" s="172">
        <v>7.9707999999999997</v>
      </c>
      <c r="R1346" s="172">
        <v>10.785600000000001</v>
      </c>
    </row>
    <row r="1347" spans="1:18" x14ac:dyDescent="0.3">
      <c r="A1347" s="168" t="s">
        <v>1434</v>
      </c>
      <c r="B1347" s="168" t="s">
        <v>1450</v>
      </c>
      <c r="C1347" s="168">
        <v>119116</v>
      </c>
      <c r="D1347" s="171">
        <v>44026</v>
      </c>
      <c r="E1347" s="172">
        <v>44.171199999999999</v>
      </c>
      <c r="F1347" s="172">
        <v>-53.7973</v>
      </c>
      <c r="G1347" s="172">
        <v>-12.4605</v>
      </c>
      <c r="H1347" s="172">
        <v>15.961499999999999</v>
      </c>
      <c r="I1347" s="172">
        <v>23.4406</v>
      </c>
      <c r="J1347" s="172">
        <v>17.613</v>
      </c>
      <c r="K1347" s="172">
        <v>22.4498</v>
      </c>
      <c r="L1347" s="172">
        <v>17.3019</v>
      </c>
      <c r="M1347" s="172">
        <v>12.580299999999999</v>
      </c>
      <c r="N1347" s="172">
        <v>10.920500000000001</v>
      </c>
      <c r="O1347" s="172">
        <v>7.3361000000000001</v>
      </c>
      <c r="P1347" s="172">
        <v>9.1548999999999996</v>
      </c>
      <c r="Q1347" s="172">
        <v>9.1417999999999999</v>
      </c>
      <c r="R1347" s="172">
        <v>11.2056</v>
      </c>
    </row>
    <row r="1348" spans="1:18" x14ac:dyDescent="0.3">
      <c r="A1348" s="168" t="s">
        <v>1434</v>
      </c>
      <c r="B1348" s="168" t="s">
        <v>1451</v>
      </c>
      <c r="C1348" s="168">
        <v>100369</v>
      </c>
      <c r="D1348" s="171">
        <v>44026</v>
      </c>
      <c r="E1348" s="172">
        <v>76.258200000000002</v>
      </c>
      <c r="F1348" s="172">
        <v>-55.5807</v>
      </c>
      <c r="G1348" s="172">
        <v>-8.7028999999999996</v>
      </c>
      <c r="H1348" s="172">
        <v>17.150400000000001</v>
      </c>
      <c r="I1348" s="172">
        <v>25.508900000000001</v>
      </c>
      <c r="J1348" s="172">
        <v>14.287599999999999</v>
      </c>
      <c r="K1348" s="172">
        <v>30.4893</v>
      </c>
      <c r="L1348" s="172">
        <v>22.278700000000001</v>
      </c>
      <c r="M1348" s="172">
        <v>16.5487</v>
      </c>
      <c r="N1348" s="172">
        <v>12.93</v>
      </c>
      <c r="O1348" s="172">
        <v>8.4521999999999995</v>
      </c>
      <c r="P1348" s="172">
        <v>10.2064</v>
      </c>
      <c r="Q1348" s="172">
        <v>10.199299999999999</v>
      </c>
      <c r="R1348" s="172">
        <v>12.7658</v>
      </c>
    </row>
    <row r="1349" spans="1:18" x14ac:dyDescent="0.3">
      <c r="A1349" s="168" t="s">
        <v>1434</v>
      </c>
      <c r="B1349" s="168" t="s">
        <v>1452</v>
      </c>
      <c r="C1349" s="168">
        <v>120590</v>
      </c>
      <c r="D1349" s="171">
        <v>44026</v>
      </c>
      <c r="E1349" s="172">
        <v>79.910499999999999</v>
      </c>
      <c r="F1349" s="172">
        <v>-54.956800000000001</v>
      </c>
      <c r="G1349" s="172">
        <v>-8.0889000000000006</v>
      </c>
      <c r="H1349" s="172">
        <v>17.763100000000001</v>
      </c>
      <c r="I1349" s="172">
        <v>26.1249</v>
      </c>
      <c r="J1349" s="172">
        <v>14.8764</v>
      </c>
      <c r="K1349" s="172">
        <v>30.914999999999999</v>
      </c>
      <c r="L1349" s="172">
        <v>22.718</v>
      </c>
      <c r="M1349" s="172">
        <v>17.025099999999998</v>
      </c>
      <c r="N1349" s="172">
        <v>13.4373</v>
      </c>
      <c r="O1349" s="172">
        <v>9.0054999999999996</v>
      </c>
      <c r="P1349" s="172">
        <v>10.819000000000001</v>
      </c>
      <c r="Q1349" s="172">
        <v>9.9931000000000001</v>
      </c>
      <c r="R1349" s="172">
        <v>13.313800000000001</v>
      </c>
    </row>
    <row r="1350" spans="1:18" x14ac:dyDescent="0.3">
      <c r="A1350" s="168" t="s">
        <v>1434</v>
      </c>
      <c r="B1350" s="168" t="s">
        <v>1453</v>
      </c>
      <c r="C1350" s="168">
        <v>118030</v>
      </c>
      <c r="D1350" s="171">
        <v>44026</v>
      </c>
      <c r="E1350" s="172">
        <v>16.927700000000002</v>
      </c>
      <c r="F1350" s="172">
        <v>-96.344099999999997</v>
      </c>
      <c r="G1350" s="172">
        <v>-30.6767</v>
      </c>
      <c r="H1350" s="172">
        <v>0.64690000000000003</v>
      </c>
      <c r="I1350" s="172">
        <v>11.9756</v>
      </c>
      <c r="J1350" s="172">
        <v>6.0968</v>
      </c>
      <c r="K1350" s="172">
        <v>18.747299999999999</v>
      </c>
      <c r="L1350" s="172">
        <v>14.304399999999999</v>
      </c>
      <c r="M1350" s="172">
        <v>9.8755000000000006</v>
      </c>
      <c r="N1350" s="172">
        <v>7.3651</v>
      </c>
      <c r="O1350" s="172">
        <v>5.2983000000000002</v>
      </c>
      <c r="P1350" s="172">
        <v>6.5827999999999998</v>
      </c>
      <c r="Q1350" s="172">
        <v>7.2035999999999998</v>
      </c>
      <c r="R1350" s="172">
        <v>10.045299999999999</v>
      </c>
    </row>
    <row r="1351" spans="1:18" x14ac:dyDescent="0.3">
      <c r="A1351" s="168" t="s">
        <v>1434</v>
      </c>
      <c r="B1351" s="168" t="s">
        <v>1454</v>
      </c>
      <c r="C1351" s="168">
        <v>118341</v>
      </c>
      <c r="D1351" s="171">
        <v>44026</v>
      </c>
      <c r="E1351" s="172">
        <v>17.796700000000001</v>
      </c>
      <c r="F1351" s="172">
        <v>-95.324299999999994</v>
      </c>
      <c r="G1351" s="172">
        <v>-29.794899999999998</v>
      </c>
      <c r="H1351" s="172">
        <v>1.524</v>
      </c>
      <c r="I1351" s="172">
        <v>12.837300000000001</v>
      </c>
      <c r="J1351" s="172">
        <v>6.9771999999999998</v>
      </c>
      <c r="K1351" s="172">
        <v>19.712599999999998</v>
      </c>
      <c r="L1351" s="172">
        <v>15.306800000000001</v>
      </c>
      <c r="M1351" s="172">
        <v>10.885400000000001</v>
      </c>
      <c r="N1351" s="172">
        <v>8.3132999999999999</v>
      </c>
      <c r="O1351" s="172">
        <v>6.2308000000000003</v>
      </c>
      <c r="P1351" s="172">
        <v>7.5044000000000004</v>
      </c>
      <c r="Q1351" s="172">
        <v>7.8616000000000001</v>
      </c>
      <c r="R1351" s="172">
        <v>10.9117</v>
      </c>
    </row>
    <row r="1352" spans="1:18" x14ac:dyDescent="0.3">
      <c r="A1352" s="168" t="s">
        <v>1434</v>
      </c>
      <c r="B1352" s="168" t="s">
        <v>1455</v>
      </c>
      <c r="C1352" s="168">
        <v>118464</v>
      </c>
      <c r="D1352" s="171">
        <v>44026</v>
      </c>
      <c r="E1352" s="172">
        <v>28.558299999999999</v>
      </c>
      <c r="F1352" s="172">
        <v>-65.830399999999997</v>
      </c>
      <c r="G1352" s="172">
        <v>-17.730899999999998</v>
      </c>
      <c r="H1352" s="172">
        <v>16.337499999999999</v>
      </c>
      <c r="I1352" s="172">
        <v>25.796199999999999</v>
      </c>
      <c r="J1352" s="172">
        <v>20.6861</v>
      </c>
      <c r="K1352" s="172">
        <v>31.133500000000002</v>
      </c>
      <c r="L1352" s="172">
        <v>24.905799999999999</v>
      </c>
      <c r="M1352" s="172">
        <v>17.534199999999998</v>
      </c>
      <c r="N1352" s="172">
        <v>14.301500000000001</v>
      </c>
      <c r="O1352" s="172">
        <v>10.5441</v>
      </c>
      <c r="P1352" s="172">
        <v>11.1271</v>
      </c>
      <c r="Q1352" s="172">
        <v>10.8477</v>
      </c>
      <c r="R1352" s="172">
        <v>16.312799999999999</v>
      </c>
    </row>
    <row r="1353" spans="1:18" x14ac:dyDescent="0.3">
      <c r="A1353" s="168" t="s">
        <v>1434</v>
      </c>
      <c r="B1353" s="168" t="s">
        <v>1456</v>
      </c>
      <c r="C1353" s="168">
        <v>111525</v>
      </c>
      <c r="D1353" s="171">
        <v>44026</v>
      </c>
      <c r="E1353" s="172">
        <v>27.248000000000001</v>
      </c>
      <c r="F1353" s="172">
        <v>-66.454300000000003</v>
      </c>
      <c r="G1353" s="172">
        <v>-18.348299999999998</v>
      </c>
      <c r="H1353" s="172">
        <v>15.72</v>
      </c>
      <c r="I1353" s="172">
        <v>25.165800000000001</v>
      </c>
      <c r="J1353" s="172">
        <v>20.054600000000001</v>
      </c>
      <c r="K1353" s="172">
        <v>30.476400000000002</v>
      </c>
      <c r="L1353" s="172">
        <v>24.226400000000002</v>
      </c>
      <c r="M1353" s="172">
        <v>16.8581</v>
      </c>
      <c r="N1353" s="172">
        <v>13.6317</v>
      </c>
      <c r="O1353" s="172">
        <v>9.8940000000000001</v>
      </c>
      <c r="P1353" s="172">
        <v>10.4628</v>
      </c>
      <c r="Q1353" s="172">
        <v>9.0183</v>
      </c>
      <c r="R1353" s="172">
        <v>15.640700000000001</v>
      </c>
    </row>
    <row r="1354" spans="1:18" x14ac:dyDescent="0.3">
      <c r="A1354" s="168" t="s">
        <v>1434</v>
      </c>
      <c r="B1354" s="168" t="s">
        <v>1457</v>
      </c>
      <c r="C1354" s="168">
        <v>107477</v>
      </c>
      <c r="D1354" s="171">
        <v>44026</v>
      </c>
      <c r="E1354" s="172">
        <v>2244.7626</v>
      </c>
      <c r="F1354" s="172">
        <v>-63.067700000000002</v>
      </c>
      <c r="G1354" s="172">
        <v>-15.113099999999999</v>
      </c>
      <c r="H1354" s="172">
        <v>15.599299999999999</v>
      </c>
      <c r="I1354" s="172">
        <v>24.092400000000001</v>
      </c>
      <c r="J1354" s="172">
        <v>14.548</v>
      </c>
      <c r="K1354" s="172">
        <v>22.130700000000001</v>
      </c>
      <c r="L1354" s="172">
        <v>15.534599999999999</v>
      </c>
      <c r="M1354" s="172">
        <v>10.4969</v>
      </c>
      <c r="N1354" s="172">
        <v>7.5282999999999998</v>
      </c>
      <c r="O1354" s="172">
        <v>6.6321000000000003</v>
      </c>
      <c r="P1354" s="172">
        <v>8.6531000000000002</v>
      </c>
      <c r="Q1354" s="172">
        <v>6.7183000000000002</v>
      </c>
      <c r="R1354" s="172">
        <v>11.440099999999999</v>
      </c>
    </row>
    <row r="1355" spans="1:18" x14ac:dyDescent="0.3">
      <c r="A1355" s="168" t="s">
        <v>1434</v>
      </c>
      <c r="B1355" s="168" t="s">
        <v>1458</v>
      </c>
      <c r="C1355" s="168">
        <v>120520</v>
      </c>
      <c r="D1355" s="171">
        <v>44026</v>
      </c>
      <c r="E1355" s="172">
        <v>2390.2628</v>
      </c>
      <c r="F1355" s="172">
        <v>-62.2986</v>
      </c>
      <c r="G1355" s="172">
        <v>-14.344099999999999</v>
      </c>
      <c r="H1355" s="172">
        <v>16.371700000000001</v>
      </c>
      <c r="I1355" s="172">
        <v>24.8567</v>
      </c>
      <c r="J1355" s="172">
        <v>15.3277</v>
      </c>
      <c r="K1355" s="172">
        <v>23.076899999999998</v>
      </c>
      <c r="L1355" s="172">
        <v>16.519100000000002</v>
      </c>
      <c r="M1355" s="172">
        <v>11.4246</v>
      </c>
      <c r="N1355" s="172">
        <v>8.4244000000000003</v>
      </c>
      <c r="O1355" s="172">
        <v>7.4627999999999997</v>
      </c>
      <c r="P1355" s="172">
        <v>9.4909999999999997</v>
      </c>
      <c r="Q1355" s="172">
        <v>9.0386000000000006</v>
      </c>
      <c r="R1355" s="172">
        <v>12.322800000000001</v>
      </c>
    </row>
    <row r="1356" spans="1:18" x14ac:dyDescent="0.3">
      <c r="A1356" s="168" t="s">
        <v>1434</v>
      </c>
      <c r="B1356" s="168" t="s">
        <v>1459</v>
      </c>
      <c r="C1356" s="168">
        <v>119757</v>
      </c>
      <c r="D1356" s="171">
        <v>44026</v>
      </c>
      <c r="E1356" s="172">
        <v>82.067899999999995</v>
      </c>
      <c r="F1356" s="172">
        <v>-79.614800000000002</v>
      </c>
      <c r="G1356" s="172">
        <v>-19.294799999999999</v>
      </c>
      <c r="H1356" s="172">
        <v>7.9859999999999998</v>
      </c>
      <c r="I1356" s="172">
        <v>20.823799999999999</v>
      </c>
      <c r="J1356" s="172">
        <v>10.1974</v>
      </c>
      <c r="K1356" s="172">
        <v>24.718</v>
      </c>
      <c r="L1356" s="172">
        <v>22.178699999999999</v>
      </c>
      <c r="M1356" s="172">
        <v>15.6654</v>
      </c>
      <c r="N1356" s="172">
        <v>11.904</v>
      </c>
      <c r="O1356" s="172">
        <v>9.1674000000000007</v>
      </c>
      <c r="P1356" s="172">
        <v>10.594900000000001</v>
      </c>
      <c r="Q1356" s="172">
        <v>9.7331000000000003</v>
      </c>
      <c r="R1356" s="172">
        <v>14.0588</v>
      </c>
    </row>
    <row r="1357" spans="1:18" x14ac:dyDescent="0.3">
      <c r="A1357" s="168" t="s">
        <v>1434</v>
      </c>
      <c r="B1357" s="168" t="s">
        <v>1460</v>
      </c>
      <c r="C1357" s="168">
        <v>100265</v>
      </c>
      <c r="D1357" s="171">
        <v>44026</v>
      </c>
      <c r="E1357" s="172">
        <v>74.337699999999998</v>
      </c>
      <c r="F1357" s="172">
        <v>-80.640500000000003</v>
      </c>
      <c r="G1357" s="172">
        <v>-20.306799999999999</v>
      </c>
      <c r="H1357" s="172">
        <v>6.9744999999999999</v>
      </c>
      <c r="I1357" s="172">
        <v>19.799900000000001</v>
      </c>
      <c r="J1357" s="172">
        <v>9.1767000000000003</v>
      </c>
      <c r="K1357" s="172">
        <v>23.6509</v>
      </c>
      <c r="L1357" s="172">
        <v>21.063099999999999</v>
      </c>
      <c r="M1357" s="172">
        <v>14.545</v>
      </c>
      <c r="N1357" s="172">
        <v>10.7662</v>
      </c>
      <c r="O1357" s="172">
        <v>8.0596999999999994</v>
      </c>
      <c r="P1357" s="172">
        <v>9.3739000000000008</v>
      </c>
      <c r="Q1357" s="172">
        <v>9.7528000000000006</v>
      </c>
      <c r="R1357" s="172">
        <v>12.894600000000001</v>
      </c>
    </row>
    <row r="1358" spans="1:18" x14ac:dyDescent="0.3">
      <c r="A1358" s="168" t="s">
        <v>1434</v>
      </c>
      <c r="B1358" s="168" t="s">
        <v>1461</v>
      </c>
      <c r="C1358" s="168">
        <v>119425</v>
      </c>
      <c r="D1358" s="171">
        <v>44026</v>
      </c>
      <c r="E1358" s="172">
        <v>57.3718</v>
      </c>
      <c r="F1358" s="172">
        <v>-49.175600000000003</v>
      </c>
      <c r="G1358" s="172">
        <v>-8.8187999999999995</v>
      </c>
      <c r="H1358" s="172">
        <v>17.673400000000001</v>
      </c>
      <c r="I1358" s="172">
        <v>27.150200000000002</v>
      </c>
      <c r="J1358" s="172">
        <v>18.3733</v>
      </c>
      <c r="K1358" s="172">
        <v>27.148</v>
      </c>
      <c r="L1358" s="172">
        <v>19.1526</v>
      </c>
      <c r="M1358" s="172">
        <v>14.383699999999999</v>
      </c>
      <c r="N1358" s="172">
        <v>11.1439</v>
      </c>
      <c r="O1358" s="172">
        <v>8.7039000000000009</v>
      </c>
      <c r="P1358" s="172">
        <v>10.2668</v>
      </c>
      <c r="Q1358" s="172">
        <v>10.7286</v>
      </c>
      <c r="R1358" s="172">
        <v>12.687799999999999</v>
      </c>
    </row>
    <row r="1359" spans="1:18" x14ac:dyDescent="0.3">
      <c r="A1359" s="168" t="s">
        <v>1434</v>
      </c>
      <c r="B1359" s="168" t="s">
        <v>1462</v>
      </c>
      <c r="C1359" s="168">
        <v>112429</v>
      </c>
      <c r="D1359" s="171">
        <v>44026</v>
      </c>
      <c r="E1359" s="172">
        <v>53.1096</v>
      </c>
      <c r="F1359" s="172">
        <v>-50.375100000000003</v>
      </c>
      <c r="G1359" s="172">
        <v>-10.0229</v>
      </c>
      <c r="H1359" s="172">
        <v>16.467500000000001</v>
      </c>
      <c r="I1359" s="172">
        <v>25.939399999999999</v>
      </c>
      <c r="J1359" s="172">
        <v>17.154299999999999</v>
      </c>
      <c r="K1359" s="172">
        <v>25.863199999999999</v>
      </c>
      <c r="L1359" s="172">
        <v>17.813300000000002</v>
      </c>
      <c r="M1359" s="172">
        <v>13.023</v>
      </c>
      <c r="N1359" s="172">
        <v>9.7757000000000005</v>
      </c>
      <c r="O1359" s="172">
        <v>7.2812000000000001</v>
      </c>
      <c r="P1359" s="172">
        <v>8.8135999999999992</v>
      </c>
      <c r="Q1359" s="172">
        <v>8.5701999999999998</v>
      </c>
      <c r="R1359" s="172">
        <v>11.2903</v>
      </c>
    </row>
    <row r="1360" spans="1:18" x14ac:dyDescent="0.3">
      <c r="A1360" s="168" t="s">
        <v>1434</v>
      </c>
      <c r="B1360" s="168" t="s">
        <v>1463</v>
      </c>
      <c r="C1360" s="168">
        <v>120282</v>
      </c>
      <c r="D1360" s="171">
        <v>44026</v>
      </c>
      <c r="E1360" s="172">
        <v>50.235100000000003</v>
      </c>
      <c r="F1360" s="172">
        <v>-50.427799999999998</v>
      </c>
      <c r="G1360" s="172">
        <v>-11.501799999999999</v>
      </c>
      <c r="H1360" s="172">
        <v>15.0733</v>
      </c>
      <c r="I1360" s="172">
        <v>22.308499999999999</v>
      </c>
      <c r="J1360" s="172">
        <v>16.8383</v>
      </c>
      <c r="K1360" s="172">
        <v>24.527100000000001</v>
      </c>
      <c r="L1360" s="172">
        <v>18.969000000000001</v>
      </c>
      <c r="M1360" s="172">
        <v>13.489699999999999</v>
      </c>
      <c r="N1360" s="172">
        <v>11.509399999999999</v>
      </c>
      <c r="O1360" s="172">
        <v>9.3690999999999995</v>
      </c>
      <c r="P1360" s="172">
        <v>9.9756</v>
      </c>
      <c r="Q1360" s="172">
        <v>9.0488999999999997</v>
      </c>
      <c r="R1360" s="172">
        <v>14.0267</v>
      </c>
    </row>
    <row r="1361" spans="1:18" x14ac:dyDescent="0.3">
      <c r="A1361" s="168" t="s">
        <v>1434</v>
      </c>
      <c r="B1361" s="168" t="s">
        <v>1464</v>
      </c>
      <c r="C1361" s="168">
        <v>100317</v>
      </c>
      <c r="D1361" s="171">
        <v>44026</v>
      </c>
      <c r="E1361" s="172">
        <v>47.2577</v>
      </c>
      <c r="F1361" s="172">
        <v>-51.135800000000003</v>
      </c>
      <c r="G1361" s="172">
        <v>-12.206300000000001</v>
      </c>
      <c r="H1361" s="172">
        <v>14.350099999999999</v>
      </c>
      <c r="I1361" s="172">
        <v>21.582599999999999</v>
      </c>
      <c r="J1361" s="172">
        <v>15.9992</v>
      </c>
      <c r="K1361" s="172">
        <v>23.581199999999999</v>
      </c>
      <c r="L1361" s="172">
        <v>17.987400000000001</v>
      </c>
      <c r="M1361" s="172">
        <v>12.8203</v>
      </c>
      <c r="N1361" s="172">
        <v>10.7469</v>
      </c>
      <c r="O1361" s="172">
        <v>8.4512999999999998</v>
      </c>
      <c r="P1361" s="172">
        <v>8.9587000000000003</v>
      </c>
      <c r="Q1361" s="172">
        <v>7.8152999999999997</v>
      </c>
      <c r="R1361" s="172">
        <v>13.1136</v>
      </c>
    </row>
    <row r="1362" spans="1:18" x14ac:dyDescent="0.3">
      <c r="A1362" s="168" t="s">
        <v>1434</v>
      </c>
      <c r="B1362" s="168" t="s">
        <v>1465</v>
      </c>
      <c r="C1362" s="168">
        <v>109720</v>
      </c>
      <c r="D1362" s="171">
        <v>44026</v>
      </c>
      <c r="E1362" s="172">
        <v>29.8369</v>
      </c>
      <c r="F1362" s="172">
        <v>-73.495400000000004</v>
      </c>
      <c r="G1362" s="172">
        <v>-20.1097</v>
      </c>
      <c r="H1362" s="172">
        <v>12.0161</v>
      </c>
      <c r="I1362" s="172">
        <v>21.238900000000001</v>
      </c>
      <c r="J1362" s="172">
        <v>15.9314</v>
      </c>
      <c r="K1362" s="172">
        <v>25.698599999999999</v>
      </c>
      <c r="L1362" s="172">
        <v>20.0749</v>
      </c>
      <c r="M1362" s="172">
        <v>14.1145</v>
      </c>
      <c r="N1362" s="172">
        <v>11.6305</v>
      </c>
      <c r="O1362" s="172">
        <v>9.3472000000000008</v>
      </c>
      <c r="P1362" s="172">
        <v>10.6692</v>
      </c>
      <c r="Q1362" s="172">
        <v>9.6202000000000005</v>
      </c>
      <c r="R1362" s="172">
        <v>14.146800000000001</v>
      </c>
    </row>
    <row r="1363" spans="1:18" x14ac:dyDescent="0.3">
      <c r="A1363" s="168" t="s">
        <v>1434</v>
      </c>
      <c r="B1363" s="168" t="s">
        <v>1466</v>
      </c>
      <c r="C1363" s="168">
        <v>118673</v>
      </c>
      <c r="D1363" s="171">
        <v>44026</v>
      </c>
      <c r="E1363" s="172">
        <v>32.291200000000003</v>
      </c>
      <c r="F1363" s="172">
        <v>-72.4238</v>
      </c>
      <c r="G1363" s="172">
        <v>-19.1191</v>
      </c>
      <c r="H1363" s="172">
        <v>12.998900000000001</v>
      </c>
      <c r="I1363" s="172">
        <v>22.221299999999999</v>
      </c>
      <c r="J1363" s="172">
        <v>16.9162</v>
      </c>
      <c r="K1363" s="172">
        <v>26.737400000000001</v>
      </c>
      <c r="L1363" s="172">
        <v>21.113099999999999</v>
      </c>
      <c r="M1363" s="172">
        <v>15.142200000000001</v>
      </c>
      <c r="N1363" s="172">
        <v>12.6615</v>
      </c>
      <c r="O1363" s="172">
        <v>10.413500000000001</v>
      </c>
      <c r="P1363" s="172">
        <v>11.946</v>
      </c>
      <c r="Q1363" s="172">
        <v>11.7867</v>
      </c>
      <c r="R1363" s="172">
        <v>15.1927</v>
      </c>
    </row>
    <row r="1364" spans="1:18" x14ac:dyDescent="0.3">
      <c r="A1364" s="168" t="s">
        <v>1434</v>
      </c>
      <c r="B1364" s="168" t="s">
        <v>1467</v>
      </c>
      <c r="C1364" s="168">
        <v>138470</v>
      </c>
      <c r="D1364" s="171">
        <v>44026</v>
      </c>
      <c r="E1364" s="172">
        <v>23.473700000000001</v>
      </c>
      <c r="F1364" s="172">
        <v>-58.371899999999997</v>
      </c>
      <c r="G1364" s="172">
        <v>-15.2517</v>
      </c>
      <c r="H1364" s="172">
        <v>8.9228000000000005</v>
      </c>
      <c r="I1364" s="172">
        <v>19.560099999999998</v>
      </c>
      <c r="J1364" s="172">
        <v>11.4948</v>
      </c>
      <c r="K1364" s="172">
        <v>21.2881</v>
      </c>
      <c r="L1364" s="172">
        <v>15.4924</v>
      </c>
      <c r="M1364" s="172">
        <v>11.065200000000001</v>
      </c>
      <c r="N1364" s="172">
        <v>8.3111999999999995</v>
      </c>
      <c r="O1364" s="172">
        <v>7.9421999999999997</v>
      </c>
      <c r="P1364" s="172">
        <v>8.7053999999999991</v>
      </c>
      <c r="Q1364" s="172">
        <v>7.5518999999999998</v>
      </c>
      <c r="R1364" s="172">
        <v>11.313499999999999</v>
      </c>
    </row>
    <row r="1365" spans="1:18" x14ac:dyDescent="0.3">
      <c r="A1365" s="168" t="s">
        <v>1434</v>
      </c>
      <c r="B1365" s="168" t="s">
        <v>1468</v>
      </c>
      <c r="C1365" s="168">
        <v>138472</v>
      </c>
      <c r="D1365" s="171">
        <v>44026</v>
      </c>
      <c r="E1365" s="172">
        <v>24.088200000000001</v>
      </c>
      <c r="F1365" s="172">
        <v>-57.1873</v>
      </c>
      <c r="G1365" s="172">
        <v>-13.9192</v>
      </c>
      <c r="H1365" s="172">
        <v>10.259</v>
      </c>
      <c r="I1365" s="172">
        <v>20.9038</v>
      </c>
      <c r="J1365" s="172">
        <v>12.242699999999999</v>
      </c>
      <c r="K1365" s="172">
        <v>21.850300000000001</v>
      </c>
      <c r="L1365" s="172">
        <v>16.0031</v>
      </c>
      <c r="M1365" s="172">
        <v>11.6022</v>
      </c>
      <c r="N1365" s="172">
        <v>8.8277000000000001</v>
      </c>
      <c r="O1365" s="172">
        <v>8.4916</v>
      </c>
      <c r="P1365" s="172">
        <v>9.1355000000000004</v>
      </c>
      <c r="Q1365" s="172">
        <v>8.8855000000000004</v>
      </c>
      <c r="R1365" s="172">
        <v>11.911199999999999</v>
      </c>
    </row>
    <row r="1366" spans="1:18" x14ac:dyDescent="0.3">
      <c r="A1366" s="168" t="s">
        <v>1434</v>
      </c>
      <c r="B1366" s="168" t="s">
        <v>1469</v>
      </c>
      <c r="C1366" s="168">
        <v>119707</v>
      </c>
      <c r="D1366" s="171">
        <v>44026</v>
      </c>
      <c r="E1366" s="172">
        <v>51.031399999999998</v>
      </c>
      <c r="F1366" s="172">
        <v>-75.872600000000006</v>
      </c>
      <c r="G1366" s="172">
        <v>-21.104500000000002</v>
      </c>
      <c r="H1366" s="172">
        <v>8.8431999999999995</v>
      </c>
      <c r="I1366" s="172">
        <v>22.123799999999999</v>
      </c>
      <c r="J1366" s="172">
        <v>11.4505</v>
      </c>
      <c r="K1366" s="172">
        <v>26.3338</v>
      </c>
      <c r="L1366" s="172">
        <v>19.526900000000001</v>
      </c>
      <c r="M1366" s="172">
        <v>15.114800000000001</v>
      </c>
      <c r="N1366" s="172">
        <v>12.2631</v>
      </c>
      <c r="O1366" s="172">
        <v>9.2476000000000003</v>
      </c>
      <c r="P1366" s="172">
        <v>10.8217</v>
      </c>
      <c r="Q1366" s="172">
        <v>11.078799999999999</v>
      </c>
      <c r="R1366" s="172">
        <v>14.200799999999999</v>
      </c>
    </row>
    <row r="1367" spans="1:18" x14ac:dyDescent="0.3">
      <c r="A1367" s="168" t="s">
        <v>1434</v>
      </c>
      <c r="B1367" s="168" t="s">
        <v>1470</v>
      </c>
      <c r="C1367" s="168">
        <v>101001</v>
      </c>
      <c r="D1367" s="171">
        <v>44026</v>
      </c>
      <c r="E1367" s="172">
        <v>49.3459</v>
      </c>
      <c r="F1367" s="172">
        <v>-76.248999999999995</v>
      </c>
      <c r="G1367" s="172">
        <v>-21.547499999999999</v>
      </c>
      <c r="H1367" s="172">
        <v>8.3930000000000007</v>
      </c>
      <c r="I1367" s="172">
        <v>21.671500000000002</v>
      </c>
      <c r="J1367" s="172">
        <v>10.996700000000001</v>
      </c>
      <c r="K1367" s="172">
        <v>25.851700000000001</v>
      </c>
      <c r="L1367" s="172">
        <v>19.034400000000002</v>
      </c>
      <c r="M1367" s="172">
        <v>14.615600000000001</v>
      </c>
      <c r="N1367" s="172">
        <v>11.7597</v>
      </c>
      <c r="O1367" s="172">
        <v>8.6776</v>
      </c>
      <c r="P1367" s="172">
        <v>10.2372</v>
      </c>
      <c r="Q1367" s="172">
        <v>8.4986999999999995</v>
      </c>
      <c r="R1367" s="172">
        <v>13.65</v>
      </c>
    </row>
    <row r="1368" spans="1:18" x14ac:dyDescent="0.3">
      <c r="A1368" s="168" t="s">
        <v>1434</v>
      </c>
      <c r="B1368" s="168" t="s">
        <v>1471</v>
      </c>
      <c r="C1368" s="168">
        <v>119953</v>
      </c>
      <c r="D1368" s="171">
        <v>44026</v>
      </c>
      <c r="E1368" s="172">
        <v>65.606999999999999</v>
      </c>
      <c r="F1368" s="172">
        <v>-42.732700000000001</v>
      </c>
      <c r="G1368" s="172">
        <v>-6.5461999999999998</v>
      </c>
      <c r="H1368" s="172">
        <v>14.3613</v>
      </c>
      <c r="I1368" s="172">
        <v>24.901499999999999</v>
      </c>
      <c r="J1368" s="172">
        <v>14.9861</v>
      </c>
      <c r="K1368" s="172">
        <v>23.276399999999999</v>
      </c>
      <c r="L1368" s="172">
        <v>18.2927</v>
      </c>
      <c r="M1368" s="172">
        <v>12.123100000000001</v>
      </c>
      <c r="N1368" s="172">
        <v>8.9306000000000001</v>
      </c>
      <c r="O1368" s="172">
        <v>7.7119999999999997</v>
      </c>
      <c r="P1368" s="172">
        <v>9.3649000000000004</v>
      </c>
      <c r="Q1368" s="172">
        <v>9.7585999999999995</v>
      </c>
      <c r="R1368" s="172">
        <v>13.1578</v>
      </c>
    </row>
    <row r="1369" spans="1:18" x14ac:dyDescent="0.3">
      <c r="A1369" s="168" t="s">
        <v>1434</v>
      </c>
      <c r="B1369" s="168" t="s">
        <v>1472</v>
      </c>
      <c r="C1369" s="168">
        <v>101042</v>
      </c>
      <c r="D1369" s="171">
        <v>44026</v>
      </c>
      <c r="E1369" s="172">
        <v>61.381700000000002</v>
      </c>
      <c r="F1369" s="172">
        <v>-43.416499999999999</v>
      </c>
      <c r="G1369" s="172">
        <v>-7.234</v>
      </c>
      <c r="H1369" s="172">
        <v>13.67</v>
      </c>
      <c r="I1369" s="172">
        <v>24.169</v>
      </c>
      <c r="J1369" s="172">
        <v>14.2483</v>
      </c>
      <c r="K1369" s="172">
        <v>22.5154</v>
      </c>
      <c r="L1369" s="172">
        <v>17.543600000000001</v>
      </c>
      <c r="M1369" s="172">
        <v>11.3874</v>
      </c>
      <c r="N1369" s="172">
        <v>8.1952999999999996</v>
      </c>
      <c r="O1369" s="172">
        <v>6.6985000000000001</v>
      </c>
      <c r="P1369" s="172">
        <v>8.3641000000000005</v>
      </c>
      <c r="Q1369" s="172">
        <v>9.0817999999999994</v>
      </c>
      <c r="R1369" s="172">
        <v>12.254799999999999</v>
      </c>
    </row>
    <row r="1370" spans="1:18" x14ac:dyDescent="0.3">
      <c r="A1370" s="168" t="s">
        <v>1434</v>
      </c>
      <c r="B1370" s="168" t="s">
        <v>1473</v>
      </c>
      <c r="C1370" s="168">
        <v>120792</v>
      </c>
      <c r="D1370" s="171">
        <v>44026</v>
      </c>
      <c r="E1370" s="172">
        <v>49.802900000000001</v>
      </c>
      <c r="F1370" s="172">
        <v>-81.242699999999999</v>
      </c>
      <c r="G1370" s="172">
        <v>-21.2773</v>
      </c>
      <c r="H1370" s="172">
        <v>7.8852000000000002</v>
      </c>
      <c r="I1370" s="172">
        <v>19.4876</v>
      </c>
      <c r="J1370" s="172">
        <v>11.3409</v>
      </c>
      <c r="K1370" s="172">
        <v>25.777999999999999</v>
      </c>
      <c r="L1370" s="172">
        <v>19.069600000000001</v>
      </c>
      <c r="M1370" s="172">
        <v>13.3855</v>
      </c>
      <c r="N1370" s="172">
        <v>10.882099999999999</v>
      </c>
      <c r="O1370" s="172">
        <v>8.6639999999999997</v>
      </c>
      <c r="P1370" s="172">
        <v>10.3398</v>
      </c>
      <c r="Q1370" s="172">
        <v>10.2712</v>
      </c>
      <c r="R1370" s="172">
        <v>13.0642</v>
      </c>
    </row>
    <row r="1371" spans="1:18" x14ac:dyDescent="0.3">
      <c r="A1371" s="168" t="s">
        <v>1434</v>
      </c>
      <c r="B1371" s="168" t="s">
        <v>1474</v>
      </c>
      <c r="C1371" s="168">
        <v>102510</v>
      </c>
      <c r="D1371" s="171">
        <v>44026</v>
      </c>
      <c r="E1371" s="172">
        <v>48.761499999999998</v>
      </c>
      <c r="F1371" s="172">
        <v>-81.483599999999996</v>
      </c>
      <c r="G1371" s="172">
        <v>-21.563099999999999</v>
      </c>
      <c r="H1371" s="172">
        <v>7.6140999999999996</v>
      </c>
      <c r="I1371" s="172">
        <v>19.206900000000001</v>
      </c>
      <c r="J1371" s="172">
        <v>11.058299999999999</v>
      </c>
      <c r="K1371" s="172">
        <v>25.480499999999999</v>
      </c>
      <c r="L1371" s="172">
        <v>18.763400000000001</v>
      </c>
      <c r="M1371" s="172">
        <v>13.077400000000001</v>
      </c>
      <c r="N1371" s="172">
        <v>10.540900000000001</v>
      </c>
      <c r="O1371" s="172">
        <v>8.3666</v>
      </c>
      <c r="P1371" s="172">
        <v>10.026199999999999</v>
      </c>
      <c r="Q1371" s="172">
        <v>8.9463000000000008</v>
      </c>
      <c r="R1371" s="172">
        <v>12.7506</v>
      </c>
    </row>
    <row r="1372" spans="1:18" x14ac:dyDescent="0.3">
      <c r="A1372" s="173" t="s">
        <v>27</v>
      </c>
      <c r="B1372" s="168"/>
      <c r="C1372" s="168"/>
      <c r="D1372" s="168"/>
      <c r="E1372" s="168"/>
      <c r="F1372" s="174">
        <v>-65.203604999999996</v>
      </c>
      <c r="G1372" s="174">
        <v>-16.189844999999998</v>
      </c>
      <c r="H1372" s="174">
        <v>11.997137499999999</v>
      </c>
      <c r="I1372" s="174">
        <v>21.467694999999999</v>
      </c>
      <c r="J1372" s="174">
        <v>13.628212499999998</v>
      </c>
      <c r="K1372" s="174">
        <v>24.784482500000003</v>
      </c>
      <c r="L1372" s="174">
        <v>18.867960000000004</v>
      </c>
      <c r="M1372" s="174">
        <v>13.388037499999999</v>
      </c>
      <c r="N1372" s="174">
        <v>10.653577499999999</v>
      </c>
      <c r="O1372" s="174">
        <v>8.2592499999999998</v>
      </c>
      <c r="P1372" s="174">
        <v>9.580449999999999</v>
      </c>
      <c r="Q1372" s="174">
        <v>9.1918274999999987</v>
      </c>
      <c r="R1372" s="174">
        <v>12.860485000000001</v>
      </c>
    </row>
    <row r="1373" spans="1:18" x14ac:dyDescent="0.3">
      <c r="A1373" s="173" t="s">
        <v>409</v>
      </c>
      <c r="B1373" s="168"/>
      <c r="C1373" s="168"/>
      <c r="D1373" s="168"/>
      <c r="E1373" s="168"/>
      <c r="F1373" s="174">
        <v>-62.253950000000003</v>
      </c>
      <c r="G1373" s="174">
        <v>-15.73075</v>
      </c>
      <c r="H1373" s="174">
        <v>12.938000000000001</v>
      </c>
      <c r="I1373" s="174">
        <v>21.850349999999999</v>
      </c>
      <c r="J1373" s="174">
        <v>14.184049999999999</v>
      </c>
      <c r="K1373" s="174">
        <v>24.555799999999998</v>
      </c>
      <c r="L1373" s="174">
        <v>19.0017</v>
      </c>
      <c r="M1373" s="174">
        <v>13.231450000000001</v>
      </c>
      <c r="N1373" s="174">
        <v>10.756550000000001</v>
      </c>
      <c r="O1373" s="174">
        <v>8.4517500000000005</v>
      </c>
      <c r="P1373" s="174">
        <v>9.5581999999999994</v>
      </c>
      <c r="Q1373" s="174">
        <v>9.1117999999999988</v>
      </c>
      <c r="R1373" s="174">
        <v>12.830200000000001</v>
      </c>
    </row>
    <row r="1374" spans="1:18" x14ac:dyDescent="0.3">
      <c r="A1374" s="117"/>
      <c r="B1374" s="117"/>
      <c r="C1374" s="117"/>
      <c r="D1374" s="117"/>
      <c r="E1374" s="117"/>
      <c r="F1374" s="117"/>
      <c r="G1374" s="117"/>
      <c r="H1374" s="117"/>
      <c r="I1374" s="117"/>
      <c r="J1374" s="117"/>
      <c r="K1374" s="117"/>
      <c r="L1374" s="117"/>
      <c r="M1374" s="117"/>
      <c r="N1374" s="117"/>
      <c r="O1374" s="117"/>
      <c r="P1374" s="117"/>
      <c r="Q1374" s="117"/>
      <c r="R1374" s="117"/>
    </row>
    <row r="1375" spans="1:18" x14ac:dyDescent="0.3">
      <c r="A1375" s="170" t="s">
        <v>1475</v>
      </c>
      <c r="B1375" s="170"/>
      <c r="C1375" s="170"/>
      <c r="D1375" s="170"/>
      <c r="E1375" s="170"/>
      <c r="F1375" s="170"/>
      <c r="G1375" s="170"/>
      <c r="H1375" s="170"/>
      <c r="I1375" s="170"/>
      <c r="J1375" s="170"/>
      <c r="K1375" s="170"/>
      <c r="L1375" s="170"/>
      <c r="M1375" s="170"/>
      <c r="N1375" s="170"/>
      <c r="O1375" s="170"/>
      <c r="P1375" s="170"/>
      <c r="Q1375" s="170"/>
      <c r="R1375" s="170"/>
    </row>
    <row r="1376" spans="1:18" x14ac:dyDescent="0.3">
      <c r="A1376" s="168" t="s">
        <v>1476</v>
      </c>
      <c r="B1376" s="168" t="s">
        <v>1477</v>
      </c>
      <c r="C1376" s="168">
        <v>101844</v>
      </c>
      <c r="D1376" s="171">
        <v>44026</v>
      </c>
      <c r="E1376" s="172">
        <v>34.958500000000001</v>
      </c>
      <c r="F1376" s="172">
        <v>-13.1509</v>
      </c>
      <c r="G1376" s="172">
        <v>-2.9224999999999999</v>
      </c>
      <c r="H1376" s="172">
        <v>19.9436</v>
      </c>
      <c r="I1376" s="172">
        <v>34.709800000000001</v>
      </c>
      <c r="J1376" s="172">
        <v>32.072800000000001</v>
      </c>
      <c r="K1376" s="172">
        <v>23.650300000000001</v>
      </c>
      <c r="L1376" s="172">
        <v>12.162699999999999</v>
      </c>
      <c r="M1376" s="172">
        <v>10.052300000000001</v>
      </c>
      <c r="N1376" s="172">
        <v>9.7479999999999993</v>
      </c>
      <c r="O1376" s="172">
        <v>7.8509000000000002</v>
      </c>
      <c r="P1376" s="172">
        <v>8.4638000000000009</v>
      </c>
      <c r="Q1376" s="172">
        <v>7.5503999999999998</v>
      </c>
      <c r="R1376" s="172">
        <v>9.6098999999999997</v>
      </c>
    </row>
    <row r="1377" spans="1:18" x14ac:dyDescent="0.3">
      <c r="A1377" s="168" t="s">
        <v>1476</v>
      </c>
      <c r="B1377" s="168" t="s">
        <v>1478</v>
      </c>
      <c r="C1377" s="168">
        <v>119498</v>
      </c>
      <c r="D1377" s="171">
        <v>44026</v>
      </c>
      <c r="E1377" s="172">
        <v>36.582000000000001</v>
      </c>
      <c r="F1377" s="172">
        <v>-12.467700000000001</v>
      </c>
      <c r="G1377" s="172">
        <v>-2.2195</v>
      </c>
      <c r="H1377" s="172">
        <v>20.6495</v>
      </c>
      <c r="I1377" s="172">
        <v>35.424900000000001</v>
      </c>
      <c r="J1377" s="172">
        <v>32.781700000000001</v>
      </c>
      <c r="K1377" s="172">
        <v>24.3916</v>
      </c>
      <c r="L1377" s="172">
        <v>12.891500000000001</v>
      </c>
      <c r="M1377" s="172">
        <v>10.801600000000001</v>
      </c>
      <c r="N1377" s="172">
        <v>10.5181</v>
      </c>
      <c r="O1377" s="172">
        <v>8.5723000000000003</v>
      </c>
      <c r="P1377" s="172">
        <v>9.1849000000000007</v>
      </c>
      <c r="Q1377" s="172">
        <v>9.7020999999999997</v>
      </c>
      <c r="R1377" s="172">
        <v>10.370799999999999</v>
      </c>
    </row>
    <row r="1378" spans="1:18" x14ac:dyDescent="0.3">
      <c r="A1378" s="168" t="s">
        <v>1476</v>
      </c>
      <c r="B1378" s="168" t="s">
        <v>1479</v>
      </c>
      <c r="C1378" s="168">
        <v>120510</v>
      </c>
      <c r="D1378" s="171">
        <v>44026</v>
      </c>
      <c r="E1378" s="172">
        <v>24.516100000000002</v>
      </c>
      <c r="F1378" s="172">
        <v>-21.575099999999999</v>
      </c>
      <c r="G1378" s="172">
        <v>3.4256000000000002</v>
      </c>
      <c r="H1378" s="172">
        <v>16.7925</v>
      </c>
      <c r="I1378" s="172">
        <v>22.7849</v>
      </c>
      <c r="J1378" s="172">
        <v>24.319500000000001</v>
      </c>
      <c r="K1378" s="172">
        <v>21.963200000000001</v>
      </c>
      <c r="L1378" s="172">
        <v>14.2789</v>
      </c>
      <c r="M1378" s="172">
        <v>12.6508</v>
      </c>
      <c r="N1378" s="172">
        <v>12.066700000000001</v>
      </c>
      <c r="O1378" s="172">
        <v>9.1479999999999997</v>
      </c>
      <c r="P1378" s="172">
        <v>9.2688000000000006</v>
      </c>
      <c r="Q1378" s="172">
        <v>9.3213000000000008</v>
      </c>
      <c r="R1378" s="172">
        <v>10.966699999999999</v>
      </c>
    </row>
    <row r="1379" spans="1:18" x14ac:dyDescent="0.3">
      <c r="A1379" s="168" t="s">
        <v>1476</v>
      </c>
      <c r="B1379" s="168" t="s">
        <v>1480</v>
      </c>
      <c r="C1379" s="168">
        <v>112354</v>
      </c>
      <c r="D1379" s="171">
        <v>44026</v>
      </c>
      <c r="E1379" s="172">
        <v>23.174600000000002</v>
      </c>
      <c r="F1379" s="172">
        <v>-22.193999999999999</v>
      </c>
      <c r="G1379" s="172">
        <v>2.7570999999999999</v>
      </c>
      <c r="H1379" s="172">
        <v>16.091999999999999</v>
      </c>
      <c r="I1379" s="172">
        <v>22.089300000000001</v>
      </c>
      <c r="J1379" s="172">
        <v>23.616800000000001</v>
      </c>
      <c r="K1379" s="172">
        <v>21.250699999999998</v>
      </c>
      <c r="L1379" s="172">
        <v>13.56</v>
      </c>
      <c r="M1379" s="172">
        <v>11.924899999999999</v>
      </c>
      <c r="N1379" s="172">
        <v>11.3376</v>
      </c>
      <c r="O1379" s="172">
        <v>8.4251000000000005</v>
      </c>
      <c r="P1379" s="172">
        <v>8.5066000000000006</v>
      </c>
      <c r="Q1379" s="172">
        <v>8.3483000000000001</v>
      </c>
      <c r="R1379" s="172">
        <v>10.2532</v>
      </c>
    </row>
    <row r="1380" spans="1:18" x14ac:dyDescent="0.3">
      <c r="A1380" s="168" t="s">
        <v>1476</v>
      </c>
      <c r="B1380" s="168" t="s">
        <v>1481</v>
      </c>
      <c r="C1380" s="168">
        <v>113036</v>
      </c>
      <c r="D1380" s="171">
        <v>44026</v>
      </c>
      <c r="E1380" s="172">
        <v>22.129200000000001</v>
      </c>
      <c r="F1380" s="172">
        <v>7.0937999999999999</v>
      </c>
      <c r="G1380" s="172">
        <v>3.7126999999999999</v>
      </c>
      <c r="H1380" s="172">
        <v>16.1907</v>
      </c>
      <c r="I1380" s="172">
        <v>17.673400000000001</v>
      </c>
      <c r="J1380" s="172">
        <v>17.293500000000002</v>
      </c>
      <c r="K1380" s="172">
        <v>11.758800000000001</v>
      </c>
      <c r="L1380" s="172">
        <v>8.8493999999999993</v>
      </c>
      <c r="M1380" s="172">
        <v>8.5406999999999993</v>
      </c>
      <c r="N1380" s="172">
        <v>8.2446000000000002</v>
      </c>
      <c r="O1380" s="172">
        <v>7.8036000000000003</v>
      </c>
      <c r="P1380" s="172">
        <v>8.2926000000000002</v>
      </c>
      <c r="Q1380" s="172">
        <v>8.2272999999999996</v>
      </c>
      <c r="R1380" s="172">
        <v>8.6221999999999994</v>
      </c>
    </row>
    <row r="1381" spans="1:18" x14ac:dyDescent="0.3">
      <c r="A1381" s="168" t="s">
        <v>1476</v>
      </c>
      <c r="B1381" s="168" t="s">
        <v>1482</v>
      </c>
      <c r="C1381" s="168">
        <v>119400</v>
      </c>
      <c r="D1381" s="171">
        <v>44026</v>
      </c>
      <c r="E1381" s="172">
        <v>23.2058</v>
      </c>
      <c r="F1381" s="172">
        <v>7.7088000000000001</v>
      </c>
      <c r="G1381" s="172">
        <v>4.4455999999999998</v>
      </c>
      <c r="H1381" s="172">
        <v>16.907</v>
      </c>
      <c r="I1381" s="172">
        <v>18.396799999999999</v>
      </c>
      <c r="J1381" s="172">
        <v>18.029599999999999</v>
      </c>
      <c r="K1381" s="172">
        <v>12.492599999999999</v>
      </c>
      <c r="L1381" s="172">
        <v>9.5859000000000005</v>
      </c>
      <c r="M1381" s="172">
        <v>9.2825000000000006</v>
      </c>
      <c r="N1381" s="172">
        <v>8.9954000000000001</v>
      </c>
      <c r="O1381" s="172">
        <v>8.5439000000000007</v>
      </c>
      <c r="P1381" s="172">
        <v>9.0528999999999993</v>
      </c>
      <c r="Q1381" s="172">
        <v>9.1585999999999999</v>
      </c>
      <c r="R1381" s="172">
        <v>9.3561999999999994</v>
      </c>
    </row>
    <row r="1382" spans="1:18" x14ac:dyDescent="0.3">
      <c r="A1382" s="168" t="s">
        <v>1476</v>
      </c>
      <c r="B1382" s="168" t="s">
        <v>1483</v>
      </c>
      <c r="C1382" s="168">
        <v>117953</v>
      </c>
      <c r="D1382" s="171">
        <v>44026</v>
      </c>
      <c r="E1382" s="172">
        <v>23.7559</v>
      </c>
      <c r="F1382" s="172">
        <v>-29.476199999999999</v>
      </c>
      <c r="G1382" s="172">
        <v>-0.26889999999999997</v>
      </c>
      <c r="H1382" s="172">
        <v>23.503599999999999</v>
      </c>
      <c r="I1382" s="172">
        <v>23.598800000000001</v>
      </c>
      <c r="J1382" s="172">
        <v>23.527200000000001</v>
      </c>
      <c r="K1382" s="172">
        <v>21.63</v>
      </c>
      <c r="L1382" s="172">
        <v>13.215</v>
      </c>
      <c r="M1382" s="172">
        <v>11.6839</v>
      </c>
      <c r="N1382" s="172">
        <v>11.1393</v>
      </c>
      <c r="O1382" s="172">
        <v>7.5121000000000002</v>
      </c>
      <c r="P1382" s="172">
        <v>7.8799000000000001</v>
      </c>
      <c r="Q1382" s="172">
        <v>5.6130000000000004</v>
      </c>
      <c r="R1382" s="172">
        <v>8.6590000000000007</v>
      </c>
    </row>
    <row r="1383" spans="1:18" x14ac:dyDescent="0.3">
      <c r="A1383" s="168" t="s">
        <v>1476</v>
      </c>
      <c r="B1383" s="168" t="s">
        <v>1484</v>
      </c>
      <c r="C1383" s="168">
        <v>120131</v>
      </c>
      <c r="D1383" s="171">
        <v>44026</v>
      </c>
      <c r="E1383" s="172">
        <v>24.865200000000002</v>
      </c>
      <c r="F1383" s="172">
        <v>-28.895</v>
      </c>
      <c r="G1383" s="172">
        <v>0.33029999999999998</v>
      </c>
      <c r="H1383" s="172">
        <v>24.1008</v>
      </c>
      <c r="I1383" s="172">
        <v>24.202000000000002</v>
      </c>
      <c r="J1383" s="172">
        <v>24.143000000000001</v>
      </c>
      <c r="K1383" s="172">
        <v>22.309799999999999</v>
      </c>
      <c r="L1383" s="172">
        <v>14.0053</v>
      </c>
      <c r="M1383" s="172">
        <v>12.526400000000001</v>
      </c>
      <c r="N1383" s="172">
        <v>12.0212</v>
      </c>
      <c r="O1383" s="172">
        <v>8.3120999999999992</v>
      </c>
      <c r="P1383" s="172">
        <v>8.5792000000000002</v>
      </c>
      <c r="Q1383" s="172">
        <v>8.8223000000000003</v>
      </c>
      <c r="R1383" s="172">
        <v>9.5774000000000008</v>
      </c>
    </row>
    <row r="1384" spans="1:18" x14ac:dyDescent="0.3">
      <c r="A1384" s="168" t="s">
        <v>1476</v>
      </c>
      <c r="B1384" s="168" t="s">
        <v>1485</v>
      </c>
      <c r="C1384" s="168">
        <v>119382</v>
      </c>
      <c r="D1384" s="171">
        <v>44026</v>
      </c>
      <c r="E1384" s="172">
        <v>17.6784</v>
      </c>
      <c r="F1384" s="172">
        <v>-15.2721</v>
      </c>
      <c r="G1384" s="172">
        <v>0.92920000000000003</v>
      </c>
      <c r="H1384" s="172">
        <v>15.1158</v>
      </c>
      <c r="I1384" s="172">
        <v>15.4581</v>
      </c>
      <c r="J1384" s="172">
        <v>14.2081</v>
      </c>
      <c r="K1384" s="172">
        <v>-24.3764</v>
      </c>
      <c r="L1384" s="172">
        <v>-6.21</v>
      </c>
      <c r="M1384" s="172">
        <v>-0.97099999999999997</v>
      </c>
      <c r="N1384" s="172">
        <v>-7.4168000000000003</v>
      </c>
      <c r="O1384" s="172">
        <v>-2.5857000000000001</v>
      </c>
      <c r="P1384" s="172">
        <v>2.3915999999999999</v>
      </c>
      <c r="Q1384" s="172">
        <v>4.6628999999999996</v>
      </c>
      <c r="R1384" s="172">
        <v>-6.4474999999999998</v>
      </c>
    </row>
    <row r="1385" spans="1:18" x14ac:dyDescent="0.3">
      <c r="A1385" s="168" t="s">
        <v>1476</v>
      </c>
      <c r="B1385" s="168" t="s">
        <v>1486</v>
      </c>
      <c r="C1385" s="168">
        <v>111585</v>
      </c>
      <c r="D1385" s="171">
        <v>44026</v>
      </c>
      <c r="E1385" s="172">
        <v>16.636099999999999</v>
      </c>
      <c r="F1385" s="172">
        <v>-16.0093</v>
      </c>
      <c r="G1385" s="172">
        <v>0.3291</v>
      </c>
      <c r="H1385" s="172">
        <v>14.5524</v>
      </c>
      <c r="I1385" s="172">
        <v>14.894299999999999</v>
      </c>
      <c r="J1385" s="172">
        <v>13.6478</v>
      </c>
      <c r="K1385" s="172">
        <v>-24.891100000000002</v>
      </c>
      <c r="L1385" s="172">
        <v>-6.7643000000000004</v>
      </c>
      <c r="M1385" s="172">
        <v>-1.5293000000000001</v>
      </c>
      <c r="N1385" s="172">
        <v>-7.9321999999999999</v>
      </c>
      <c r="O1385" s="172">
        <v>-3.1737000000000002</v>
      </c>
      <c r="P1385" s="172">
        <v>1.6387</v>
      </c>
      <c r="Q1385" s="172">
        <v>4.4942000000000002</v>
      </c>
      <c r="R1385" s="172">
        <v>-6.9618000000000002</v>
      </c>
    </row>
    <row r="1386" spans="1:18" x14ac:dyDescent="0.3">
      <c r="A1386" s="168" t="s">
        <v>1476</v>
      </c>
      <c r="B1386" s="168" t="s">
        <v>1487</v>
      </c>
      <c r="C1386" s="168">
        <v>118320</v>
      </c>
      <c r="D1386" s="171">
        <v>44026</v>
      </c>
      <c r="E1386" s="172">
        <v>20.928000000000001</v>
      </c>
      <c r="F1386" s="172">
        <v>-14.2958</v>
      </c>
      <c r="G1386" s="172">
        <v>-1.2643</v>
      </c>
      <c r="H1386" s="172">
        <v>16.6968</v>
      </c>
      <c r="I1386" s="172">
        <v>21.807400000000001</v>
      </c>
      <c r="J1386" s="172">
        <v>23.4222</v>
      </c>
      <c r="K1386" s="172">
        <v>20.226700000000001</v>
      </c>
      <c r="L1386" s="172">
        <v>13.1325</v>
      </c>
      <c r="M1386" s="172">
        <v>11.3049</v>
      </c>
      <c r="N1386" s="172">
        <v>10.802099999999999</v>
      </c>
      <c r="O1386" s="172">
        <v>8.3238000000000003</v>
      </c>
      <c r="P1386" s="172">
        <v>8.7890999999999995</v>
      </c>
      <c r="Q1386" s="172">
        <v>8.2782</v>
      </c>
      <c r="R1386" s="172">
        <v>9.9335000000000004</v>
      </c>
    </row>
    <row r="1387" spans="1:18" x14ac:dyDescent="0.3">
      <c r="A1387" s="168" t="s">
        <v>1476</v>
      </c>
      <c r="B1387" s="168" t="s">
        <v>1488</v>
      </c>
      <c r="C1387" s="168">
        <v>115077</v>
      </c>
      <c r="D1387" s="171">
        <v>44026</v>
      </c>
      <c r="E1387" s="172">
        <v>19.7727</v>
      </c>
      <c r="F1387" s="172">
        <v>-14.946300000000001</v>
      </c>
      <c r="G1387" s="172">
        <v>-1.9379</v>
      </c>
      <c r="H1387" s="172">
        <v>16.03</v>
      </c>
      <c r="I1387" s="172">
        <v>21.148399999999999</v>
      </c>
      <c r="J1387" s="172">
        <v>22.776499999999999</v>
      </c>
      <c r="K1387" s="172">
        <v>19.528400000000001</v>
      </c>
      <c r="L1387" s="172">
        <v>12.4634</v>
      </c>
      <c r="M1387" s="172">
        <v>10.5961</v>
      </c>
      <c r="N1387" s="172">
        <v>10.0472</v>
      </c>
      <c r="O1387" s="172">
        <v>7.5510999999999999</v>
      </c>
      <c r="P1387" s="172">
        <v>8.0137999999999998</v>
      </c>
      <c r="Q1387" s="172">
        <v>7.6677</v>
      </c>
      <c r="R1387" s="172">
        <v>9.1583000000000006</v>
      </c>
    </row>
    <row r="1388" spans="1:18" x14ac:dyDescent="0.3">
      <c r="A1388" s="168" t="s">
        <v>1476</v>
      </c>
      <c r="B1388" s="168" t="s">
        <v>1489</v>
      </c>
      <c r="C1388" s="168">
        <v>119226</v>
      </c>
      <c r="D1388" s="171">
        <v>44026</v>
      </c>
      <c r="E1388" s="172">
        <v>37.647100000000002</v>
      </c>
      <c r="F1388" s="172">
        <v>-22.382400000000001</v>
      </c>
      <c r="G1388" s="172">
        <v>-6.6364999999999998</v>
      </c>
      <c r="H1388" s="172">
        <v>9.4770000000000003</v>
      </c>
      <c r="I1388" s="172">
        <v>17.421800000000001</v>
      </c>
      <c r="J1388" s="172">
        <v>18.563800000000001</v>
      </c>
      <c r="K1388" s="172">
        <v>21.462700000000002</v>
      </c>
      <c r="L1388" s="172">
        <v>13.3849</v>
      </c>
      <c r="M1388" s="172">
        <v>11.6356</v>
      </c>
      <c r="N1388" s="172">
        <v>11.3598</v>
      </c>
      <c r="O1388" s="172">
        <v>8.5413999999999994</v>
      </c>
      <c r="P1388" s="172">
        <v>8.8018999999999998</v>
      </c>
      <c r="Q1388" s="172">
        <v>9.0730000000000004</v>
      </c>
      <c r="R1388" s="172">
        <v>10.472099999999999</v>
      </c>
    </row>
    <row r="1389" spans="1:18" x14ac:dyDescent="0.3">
      <c r="A1389" s="168" t="s">
        <v>1476</v>
      </c>
      <c r="B1389" s="168" t="s">
        <v>1490</v>
      </c>
      <c r="C1389" s="168">
        <v>101304</v>
      </c>
      <c r="D1389" s="171">
        <v>44026</v>
      </c>
      <c r="E1389" s="172">
        <v>35.731400000000001</v>
      </c>
      <c r="F1389" s="172">
        <v>-23.0715</v>
      </c>
      <c r="G1389" s="172">
        <v>-7.2725</v>
      </c>
      <c r="H1389" s="172">
        <v>8.8437000000000001</v>
      </c>
      <c r="I1389" s="172">
        <v>16.787199999999999</v>
      </c>
      <c r="J1389" s="172">
        <v>17.9206</v>
      </c>
      <c r="K1389" s="172">
        <v>20.798999999999999</v>
      </c>
      <c r="L1389" s="172">
        <v>12.719200000000001</v>
      </c>
      <c r="M1389" s="172">
        <v>10.9163</v>
      </c>
      <c r="N1389" s="172">
        <v>10.6022</v>
      </c>
      <c r="O1389" s="172">
        <v>7.7549999999999999</v>
      </c>
      <c r="P1389" s="172">
        <v>7.9669999999999996</v>
      </c>
      <c r="Q1389" s="172">
        <v>7.3916000000000004</v>
      </c>
      <c r="R1389" s="172">
        <v>9.6813000000000002</v>
      </c>
    </row>
    <row r="1390" spans="1:18" x14ac:dyDescent="0.3">
      <c r="A1390" s="168" t="s">
        <v>1476</v>
      </c>
      <c r="B1390" s="168" t="s">
        <v>1491</v>
      </c>
      <c r="C1390" s="168">
        <v>140251</v>
      </c>
      <c r="D1390" s="171">
        <v>44013</v>
      </c>
      <c r="E1390" s="172">
        <v>17.182700000000001</v>
      </c>
      <c r="F1390" s="172">
        <v>9.1364999999999998</v>
      </c>
      <c r="G1390" s="172">
        <v>7.1870000000000003</v>
      </c>
      <c r="H1390" s="172">
        <v>11.0999</v>
      </c>
      <c r="I1390" s="172">
        <v>10.4352</v>
      </c>
      <c r="J1390" s="172">
        <v>-22.203199999999999</v>
      </c>
      <c r="K1390" s="172">
        <v>2.1263000000000001</v>
      </c>
      <c r="L1390" s="172">
        <v>6.6092000000000004</v>
      </c>
      <c r="M1390" s="172">
        <v>7.9378000000000002</v>
      </c>
      <c r="N1390" s="172">
        <v>8.6312999999999995</v>
      </c>
      <c r="O1390" s="172">
        <v>4.0823</v>
      </c>
      <c r="P1390" s="172">
        <v>1.6990000000000001</v>
      </c>
      <c r="Q1390" s="172">
        <v>4.2779999999999996</v>
      </c>
      <c r="R1390" s="172">
        <v>3.2141999999999999</v>
      </c>
    </row>
    <row r="1391" spans="1:18" x14ac:dyDescent="0.3">
      <c r="A1391" s="168" t="s">
        <v>1476</v>
      </c>
      <c r="B1391" s="168" t="s">
        <v>1492</v>
      </c>
      <c r="C1391" s="168">
        <v>140244</v>
      </c>
      <c r="D1391" s="171">
        <v>44013</v>
      </c>
      <c r="E1391" s="172">
        <v>16.666</v>
      </c>
      <c r="F1391" s="172">
        <v>8.3241999999999994</v>
      </c>
      <c r="G1391" s="172">
        <v>6.5323000000000002</v>
      </c>
      <c r="H1391" s="172">
        <v>10.439399999999999</v>
      </c>
      <c r="I1391" s="172">
        <v>9.7508999999999997</v>
      </c>
      <c r="J1391" s="172">
        <v>-22.878699999999998</v>
      </c>
      <c r="K1391" s="172">
        <v>1.4335</v>
      </c>
      <c r="L1391" s="172">
        <v>5.8989000000000003</v>
      </c>
      <c r="M1391" s="172">
        <v>7.2115999999999998</v>
      </c>
      <c r="N1391" s="172">
        <v>7.8874000000000004</v>
      </c>
      <c r="O1391" s="172">
        <v>3.5074000000000001</v>
      </c>
      <c r="P1391" s="172">
        <v>1.3252999999999999</v>
      </c>
      <c r="Q1391" s="172">
        <v>5.0959000000000003</v>
      </c>
      <c r="R1391" s="172">
        <v>2.5709</v>
      </c>
    </row>
    <row r="1392" spans="1:18" x14ac:dyDescent="0.3">
      <c r="A1392" s="168" t="s">
        <v>1476</v>
      </c>
      <c r="B1392" s="168" t="s">
        <v>1493</v>
      </c>
      <c r="C1392" s="168">
        <v>148002</v>
      </c>
      <c r="D1392" s="171">
        <v>44026</v>
      </c>
      <c r="E1392" s="172">
        <v>36.867100000000001</v>
      </c>
      <c r="F1392" s="172">
        <v>0</v>
      </c>
      <c r="G1392" s="172">
        <v>0</v>
      </c>
      <c r="H1392" s="172"/>
      <c r="I1392" s="172"/>
      <c r="J1392" s="172"/>
      <c r="K1392" s="172"/>
      <c r="L1392" s="172"/>
      <c r="M1392" s="172"/>
      <c r="N1392" s="172"/>
      <c r="O1392" s="172"/>
      <c r="P1392" s="172"/>
      <c r="Q1392" s="172">
        <v>0</v>
      </c>
      <c r="R1392" s="172"/>
    </row>
    <row r="1393" spans="1:18" x14ac:dyDescent="0.3">
      <c r="A1393" s="168" t="s">
        <v>1476</v>
      </c>
      <c r="B1393" s="168" t="s">
        <v>1494</v>
      </c>
      <c r="C1393" s="168">
        <v>148010</v>
      </c>
      <c r="D1393" s="171"/>
      <c r="E1393" s="172"/>
      <c r="F1393" s="172"/>
      <c r="G1393" s="172"/>
      <c r="H1393" s="172"/>
      <c r="I1393" s="172"/>
      <c r="J1393" s="172"/>
      <c r="K1393" s="172"/>
      <c r="L1393" s="172"/>
      <c r="M1393" s="172"/>
      <c r="N1393" s="172"/>
      <c r="O1393" s="172"/>
      <c r="P1393" s="172"/>
      <c r="Q1393" s="172"/>
      <c r="R1393" s="172"/>
    </row>
    <row r="1394" spans="1:18" x14ac:dyDescent="0.3">
      <c r="A1394" s="168" t="s">
        <v>1476</v>
      </c>
      <c r="B1394" s="168" t="s">
        <v>1495</v>
      </c>
      <c r="C1394" s="168">
        <v>148015</v>
      </c>
      <c r="D1394" s="171"/>
      <c r="E1394" s="172"/>
      <c r="F1394" s="172"/>
      <c r="G1394" s="172"/>
      <c r="H1394" s="172"/>
      <c r="I1394" s="172"/>
      <c r="J1394" s="172"/>
      <c r="K1394" s="172"/>
      <c r="L1394" s="172"/>
      <c r="M1394" s="172"/>
      <c r="N1394" s="172"/>
      <c r="O1394" s="172"/>
      <c r="P1394" s="172"/>
      <c r="Q1394" s="172"/>
      <c r="R1394" s="172"/>
    </row>
    <row r="1395" spans="1:18" x14ac:dyDescent="0.3">
      <c r="A1395" s="168" t="s">
        <v>1476</v>
      </c>
      <c r="B1395" s="168" t="s">
        <v>1496</v>
      </c>
      <c r="C1395" s="168">
        <v>148318</v>
      </c>
      <c r="D1395" s="171"/>
      <c r="E1395" s="172"/>
      <c r="F1395" s="172"/>
      <c r="G1395" s="172"/>
      <c r="H1395" s="172"/>
      <c r="I1395" s="172"/>
      <c r="J1395" s="172"/>
      <c r="K1395" s="172"/>
      <c r="L1395" s="172"/>
      <c r="M1395" s="172"/>
      <c r="N1395" s="172"/>
      <c r="O1395" s="172"/>
      <c r="P1395" s="172"/>
      <c r="Q1395" s="172"/>
      <c r="R1395" s="172"/>
    </row>
    <row r="1396" spans="1:18" x14ac:dyDescent="0.3">
      <c r="A1396" s="168" t="s">
        <v>1476</v>
      </c>
      <c r="B1396" s="168" t="s">
        <v>1497</v>
      </c>
      <c r="C1396" s="168">
        <v>148313</v>
      </c>
      <c r="D1396" s="171"/>
      <c r="E1396" s="172"/>
      <c r="F1396" s="172"/>
      <c r="G1396" s="172"/>
      <c r="H1396" s="172"/>
      <c r="I1396" s="172"/>
      <c r="J1396" s="172"/>
      <c r="K1396" s="172"/>
      <c r="L1396" s="172"/>
      <c r="M1396" s="172"/>
      <c r="N1396" s="172"/>
      <c r="O1396" s="172"/>
      <c r="P1396" s="172"/>
      <c r="Q1396" s="172"/>
      <c r="R1396" s="172"/>
    </row>
    <row r="1397" spans="1:18" x14ac:dyDescent="0.3">
      <c r="A1397" s="168" t="s">
        <v>1476</v>
      </c>
      <c r="B1397" s="168" t="s">
        <v>1498</v>
      </c>
      <c r="C1397" s="168">
        <v>101232</v>
      </c>
      <c r="D1397" s="171">
        <v>44026</v>
      </c>
      <c r="E1397" s="172">
        <v>3796.2400602409598</v>
      </c>
      <c r="F1397" s="172">
        <v>6.0507999999999997</v>
      </c>
      <c r="G1397" s="172">
        <v>-35.9099</v>
      </c>
      <c r="H1397" s="172">
        <v>-1.0942000000000001</v>
      </c>
      <c r="I1397" s="172">
        <v>20.869700000000002</v>
      </c>
      <c r="J1397" s="172">
        <v>4.6388999999999996</v>
      </c>
      <c r="K1397" s="172">
        <v>-3.4238</v>
      </c>
      <c r="L1397" s="172">
        <v>-15.3344</v>
      </c>
      <c r="M1397" s="172">
        <v>-9.6030999999999995</v>
      </c>
      <c r="N1397" s="172">
        <v>-6.4755000000000003</v>
      </c>
      <c r="O1397" s="172">
        <v>2.6981999999999999</v>
      </c>
      <c r="P1397" s="172">
        <v>5.1623999999999999</v>
      </c>
      <c r="Q1397" s="172">
        <v>7.4927000000000001</v>
      </c>
      <c r="R1397" s="172">
        <v>0.77300000000000002</v>
      </c>
    </row>
    <row r="1398" spans="1:18" x14ac:dyDescent="0.3">
      <c r="A1398" s="168" t="s">
        <v>1476</v>
      </c>
      <c r="B1398" s="168" t="s">
        <v>1499</v>
      </c>
      <c r="C1398" s="168">
        <v>118565</v>
      </c>
      <c r="D1398" s="171">
        <v>44026</v>
      </c>
      <c r="E1398" s="172">
        <v>4007.4077000000002</v>
      </c>
      <c r="F1398" s="172">
        <v>6.8014000000000001</v>
      </c>
      <c r="G1398" s="172">
        <v>-35.162799999999997</v>
      </c>
      <c r="H1398" s="172">
        <v>-0.34429999999999999</v>
      </c>
      <c r="I1398" s="172">
        <v>21.625800000000002</v>
      </c>
      <c r="J1398" s="172">
        <v>5.3921999999999999</v>
      </c>
      <c r="K1398" s="172">
        <v>-2.6829000000000001</v>
      </c>
      <c r="L1398" s="172">
        <v>-14.6647</v>
      </c>
      <c r="M1398" s="172">
        <v>-8.9228000000000005</v>
      </c>
      <c r="N1398" s="172">
        <v>-5.7813999999999997</v>
      </c>
      <c r="O1398" s="172">
        <v>3.4645999999999999</v>
      </c>
      <c r="P1398" s="172">
        <v>5.9440999999999997</v>
      </c>
      <c r="Q1398" s="172">
        <v>7.6227999999999998</v>
      </c>
      <c r="R1398" s="172">
        <v>1.5385</v>
      </c>
    </row>
    <row r="1399" spans="1:18" x14ac:dyDescent="0.3">
      <c r="A1399" s="168" t="s">
        <v>1476</v>
      </c>
      <c r="B1399" s="168" t="s">
        <v>1500</v>
      </c>
      <c r="C1399" s="168">
        <v>113047</v>
      </c>
      <c r="D1399" s="171">
        <v>44026</v>
      </c>
      <c r="E1399" s="172">
        <v>23.7591</v>
      </c>
      <c r="F1399" s="172">
        <v>-10.29</v>
      </c>
      <c r="G1399" s="172">
        <v>2.0743999999999998</v>
      </c>
      <c r="H1399" s="172">
        <v>27.134599999999999</v>
      </c>
      <c r="I1399" s="172">
        <v>32.373100000000001</v>
      </c>
      <c r="J1399" s="172">
        <v>29.930099999999999</v>
      </c>
      <c r="K1399" s="172">
        <v>23.572700000000001</v>
      </c>
      <c r="L1399" s="172">
        <v>14.380800000000001</v>
      </c>
      <c r="M1399" s="172">
        <v>12.6417</v>
      </c>
      <c r="N1399" s="172">
        <v>11.923</v>
      </c>
      <c r="O1399" s="172">
        <v>8.8877000000000006</v>
      </c>
      <c r="P1399" s="172">
        <v>8.7637999999999998</v>
      </c>
      <c r="Q1399" s="172">
        <v>8.9827999999999992</v>
      </c>
      <c r="R1399" s="172">
        <v>10.503299999999999</v>
      </c>
    </row>
    <row r="1400" spans="1:18" x14ac:dyDescent="0.3">
      <c r="A1400" s="168" t="s">
        <v>1476</v>
      </c>
      <c r="B1400" s="168" t="s">
        <v>1501</v>
      </c>
      <c r="C1400" s="168">
        <v>119016</v>
      </c>
      <c r="D1400" s="171">
        <v>44026</v>
      </c>
      <c r="E1400" s="172">
        <v>24.0383</v>
      </c>
      <c r="F1400" s="172">
        <v>-9.5634999999999994</v>
      </c>
      <c r="G1400" s="172">
        <v>2.62</v>
      </c>
      <c r="H1400" s="172">
        <v>27.672699999999999</v>
      </c>
      <c r="I1400" s="172">
        <v>32.9041</v>
      </c>
      <c r="J1400" s="172">
        <v>30.398099999999999</v>
      </c>
      <c r="K1400" s="172">
        <v>23.8626</v>
      </c>
      <c r="L1400" s="172">
        <v>14.635199999999999</v>
      </c>
      <c r="M1400" s="172">
        <v>12.880599999999999</v>
      </c>
      <c r="N1400" s="172">
        <v>12.1479</v>
      </c>
      <c r="O1400" s="172">
        <v>9.0694999999999997</v>
      </c>
      <c r="P1400" s="172">
        <v>8.9443999999999999</v>
      </c>
      <c r="Q1400" s="172">
        <v>9.1242999999999999</v>
      </c>
      <c r="R1400" s="172">
        <v>10.6974</v>
      </c>
    </row>
    <row r="1401" spans="1:18" x14ac:dyDescent="0.3">
      <c r="A1401" s="168" t="s">
        <v>1476</v>
      </c>
      <c r="B1401" s="168" t="s">
        <v>1502</v>
      </c>
      <c r="C1401" s="168">
        <v>101599</v>
      </c>
      <c r="D1401" s="171">
        <v>44026</v>
      </c>
      <c r="E1401" s="172">
        <v>30.3992</v>
      </c>
      <c r="F1401" s="172">
        <v>-25.916499999999999</v>
      </c>
      <c r="G1401" s="172">
        <v>-6.4192</v>
      </c>
      <c r="H1401" s="172">
        <v>9.9331999999999994</v>
      </c>
      <c r="I1401" s="172">
        <v>234.029</v>
      </c>
      <c r="J1401" s="172">
        <v>117.01309999999999</v>
      </c>
      <c r="K1401" s="172">
        <v>7.8388999999999998</v>
      </c>
      <c r="L1401" s="172">
        <v>6.6883999999999997</v>
      </c>
      <c r="M1401" s="172">
        <v>6.5713999999999997</v>
      </c>
      <c r="N1401" s="172">
        <v>6.9550999999999998</v>
      </c>
      <c r="O1401" s="172">
        <v>3.4033000000000002</v>
      </c>
      <c r="P1401" s="172">
        <v>5.2186000000000003</v>
      </c>
      <c r="Q1401" s="172">
        <v>6.5189000000000004</v>
      </c>
      <c r="R1401" s="172">
        <v>2.9701</v>
      </c>
    </row>
    <row r="1402" spans="1:18" x14ac:dyDescent="0.3">
      <c r="A1402" s="168" t="s">
        <v>1476</v>
      </c>
      <c r="B1402" s="168" t="s">
        <v>1503</v>
      </c>
      <c r="C1402" s="168">
        <v>120062</v>
      </c>
      <c r="D1402" s="171">
        <v>44026</v>
      </c>
      <c r="E1402" s="172">
        <v>32.5456</v>
      </c>
      <c r="F1402" s="172">
        <v>-24.880400000000002</v>
      </c>
      <c r="G1402" s="172">
        <v>-5.38</v>
      </c>
      <c r="H1402" s="172">
        <v>10.9818</v>
      </c>
      <c r="I1402" s="172">
        <v>235.15199999999999</v>
      </c>
      <c r="J1402" s="172">
        <v>118.1643</v>
      </c>
      <c r="K1402" s="172">
        <v>8.8672000000000004</v>
      </c>
      <c r="L1402" s="172">
        <v>7.7022000000000004</v>
      </c>
      <c r="M1402" s="172">
        <v>7.5914000000000001</v>
      </c>
      <c r="N1402" s="172">
        <v>7.9913999999999996</v>
      </c>
      <c r="O1402" s="172">
        <v>4.3897000000000004</v>
      </c>
      <c r="P1402" s="172">
        <v>6.2180999999999997</v>
      </c>
      <c r="Q1402" s="172">
        <v>7.2164999999999999</v>
      </c>
      <c r="R1402" s="172">
        <v>3.9594999999999998</v>
      </c>
    </row>
    <row r="1403" spans="1:18" x14ac:dyDescent="0.3">
      <c r="A1403" s="168" t="s">
        <v>1476</v>
      </c>
      <c r="B1403" s="168" t="s">
        <v>1504</v>
      </c>
      <c r="C1403" s="168">
        <v>101758</v>
      </c>
      <c r="D1403" s="171">
        <v>44026</v>
      </c>
      <c r="E1403" s="172">
        <v>44.274700000000003</v>
      </c>
      <c r="F1403" s="172">
        <v>-12.361800000000001</v>
      </c>
      <c r="G1403" s="172">
        <v>1.7727999999999999</v>
      </c>
      <c r="H1403" s="172">
        <v>22.330400000000001</v>
      </c>
      <c r="I1403" s="172">
        <v>27.7867</v>
      </c>
      <c r="J1403" s="172">
        <v>26.8569</v>
      </c>
      <c r="K1403" s="172">
        <v>23.1739</v>
      </c>
      <c r="L1403" s="172">
        <v>13.9878</v>
      </c>
      <c r="M1403" s="172">
        <v>12.3172</v>
      </c>
      <c r="N1403" s="172">
        <v>11.414199999999999</v>
      </c>
      <c r="O1403" s="172">
        <v>8.1351999999999993</v>
      </c>
      <c r="P1403" s="172">
        <v>8.7464999999999993</v>
      </c>
      <c r="Q1403" s="172">
        <v>8.2668999999999997</v>
      </c>
      <c r="R1403" s="172">
        <v>10.160299999999999</v>
      </c>
    </row>
    <row r="1404" spans="1:18" x14ac:dyDescent="0.3">
      <c r="A1404" s="168" t="s">
        <v>1476</v>
      </c>
      <c r="B1404" s="168" t="s">
        <v>1505</v>
      </c>
      <c r="C1404" s="168">
        <v>120754</v>
      </c>
      <c r="D1404" s="171">
        <v>44026</v>
      </c>
      <c r="E1404" s="172">
        <v>46.681699999999999</v>
      </c>
      <c r="F1404" s="172">
        <v>-11.6465</v>
      </c>
      <c r="G1404" s="172">
        <v>2.5223</v>
      </c>
      <c r="H1404" s="172">
        <v>23.078099999999999</v>
      </c>
      <c r="I1404" s="172">
        <v>28.540900000000001</v>
      </c>
      <c r="J1404" s="172">
        <v>27.6235</v>
      </c>
      <c r="K1404" s="172">
        <v>23.969000000000001</v>
      </c>
      <c r="L1404" s="172">
        <v>14.7905</v>
      </c>
      <c r="M1404" s="172">
        <v>13.1374</v>
      </c>
      <c r="N1404" s="172">
        <v>12.251899999999999</v>
      </c>
      <c r="O1404" s="172">
        <v>9.0104000000000006</v>
      </c>
      <c r="P1404" s="172">
        <v>9.5902999999999992</v>
      </c>
      <c r="Q1404" s="172">
        <v>9.5724999999999998</v>
      </c>
      <c r="R1404" s="172">
        <v>10.997199999999999</v>
      </c>
    </row>
    <row r="1405" spans="1:18" x14ac:dyDescent="0.3">
      <c r="A1405" s="168" t="s">
        <v>1476</v>
      </c>
      <c r="B1405" s="168" t="s">
        <v>1506</v>
      </c>
      <c r="C1405" s="168">
        <v>115005</v>
      </c>
      <c r="D1405" s="171">
        <v>44026</v>
      </c>
      <c r="E1405" s="172">
        <v>19.217300000000002</v>
      </c>
      <c r="F1405" s="172">
        <v>2.4693000000000001</v>
      </c>
      <c r="G1405" s="172">
        <v>-1.2343999999999999</v>
      </c>
      <c r="H1405" s="172">
        <v>15.4574</v>
      </c>
      <c r="I1405" s="172">
        <v>24.567900000000002</v>
      </c>
      <c r="J1405" s="172">
        <v>23.244299999999999</v>
      </c>
      <c r="K1405" s="172">
        <v>22.334900000000001</v>
      </c>
      <c r="L1405" s="172">
        <v>11.615500000000001</v>
      </c>
      <c r="M1405" s="172">
        <v>6.4414999999999996</v>
      </c>
      <c r="N1405" s="172">
        <v>6.1784999999999997</v>
      </c>
      <c r="O1405" s="172">
        <v>4.8948999999999998</v>
      </c>
      <c r="P1405" s="172">
        <v>5.8893000000000004</v>
      </c>
      <c r="Q1405" s="172">
        <v>7.2621000000000002</v>
      </c>
      <c r="R1405" s="172">
        <v>4.7249999999999996</v>
      </c>
    </row>
    <row r="1406" spans="1:18" x14ac:dyDescent="0.3">
      <c r="A1406" s="168" t="s">
        <v>1476</v>
      </c>
      <c r="B1406" s="168" t="s">
        <v>1507</v>
      </c>
      <c r="C1406" s="168">
        <v>118349</v>
      </c>
      <c r="D1406" s="171">
        <v>44026</v>
      </c>
      <c r="E1406" s="172">
        <v>20.51</v>
      </c>
      <c r="F1406" s="172">
        <v>2.8475999999999999</v>
      </c>
      <c r="G1406" s="172">
        <v>-0.80079999999999996</v>
      </c>
      <c r="H1406" s="172">
        <v>15.9125</v>
      </c>
      <c r="I1406" s="172">
        <v>25.025500000000001</v>
      </c>
      <c r="J1406" s="172">
        <v>23.84</v>
      </c>
      <c r="K1406" s="172">
        <v>23.0852</v>
      </c>
      <c r="L1406" s="172">
        <v>12.4034</v>
      </c>
      <c r="M1406" s="172">
        <v>7.2339000000000002</v>
      </c>
      <c r="N1406" s="172">
        <v>6.9120999999999997</v>
      </c>
      <c r="O1406" s="172">
        <v>5.8971999999999998</v>
      </c>
      <c r="P1406" s="172">
        <v>6.9031000000000002</v>
      </c>
      <c r="Q1406" s="172">
        <v>7.6733000000000002</v>
      </c>
      <c r="R1406" s="172">
        <v>5.5953999999999997</v>
      </c>
    </row>
    <row r="1407" spans="1:18" x14ac:dyDescent="0.3">
      <c r="A1407" s="168" t="s">
        <v>1476</v>
      </c>
      <c r="B1407" s="168" t="s">
        <v>1508</v>
      </c>
      <c r="C1407" s="168">
        <v>118407</v>
      </c>
      <c r="D1407" s="171">
        <v>44026</v>
      </c>
      <c r="E1407" s="172">
        <v>45.420900000000003</v>
      </c>
      <c r="F1407" s="172">
        <v>-13.3348</v>
      </c>
      <c r="G1407" s="172">
        <v>-3.3538000000000001</v>
      </c>
      <c r="H1407" s="172">
        <v>8.8660999999999994</v>
      </c>
      <c r="I1407" s="172">
        <v>17.061</v>
      </c>
      <c r="J1407" s="172">
        <v>22.143899999999999</v>
      </c>
      <c r="K1407" s="172">
        <v>21.0306</v>
      </c>
      <c r="L1407" s="172">
        <v>13.745900000000001</v>
      </c>
      <c r="M1407" s="172">
        <v>12.040100000000001</v>
      </c>
      <c r="N1407" s="172">
        <v>11.757099999999999</v>
      </c>
      <c r="O1407" s="172">
        <v>8.9246999999999996</v>
      </c>
      <c r="P1407" s="172">
        <v>8.8721999999999994</v>
      </c>
      <c r="Q1407" s="172">
        <v>9.0929000000000002</v>
      </c>
      <c r="R1407" s="172">
        <v>10.8606</v>
      </c>
    </row>
    <row r="1408" spans="1:18" x14ac:dyDescent="0.3">
      <c r="A1408" s="168" t="s">
        <v>1476</v>
      </c>
      <c r="B1408" s="168" t="s">
        <v>1509</v>
      </c>
      <c r="C1408" s="168">
        <v>108768</v>
      </c>
      <c r="D1408" s="171">
        <v>44026</v>
      </c>
      <c r="E1408" s="172">
        <v>43.449800000000003</v>
      </c>
      <c r="F1408" s="172">
        <v>-13.855600000000001</v>
      </c>
      <c r="G1408" s="172">
        <v>-3.8835999999999999</v>
      </c>
      <c r="H1408" s="172">
        <v>8.3417999999999992</v>
      </c>
      <c r="I1408" s="172">
        <v>16.533200000000001</v>
      </c>
      <c r="J1408" s="172">
        <v>21.613199999999999</v>
      </c>
      <c r="K1408" s="172">
        <v>20.4849</v>
      </c>
      <c r="L1408" s="172">
        <v>13.1967</v>
      </c>
      <c r="M1408" s="172">
        <v>11.4816</v>
      </c>
      <c r="N1408" s="172">
        <v>11.1868</v>
      </c>
      <c r="O1408" s="172">
        <v>8.3850999999999996</v>
      </c>
      <c r="P1408" s="172">
        <v>8.3148999999999997</v>
      </c>
      <c r="Q1408" s="172">
        <v>7.7853000000000003</v>
      </c>
      <c r="R1408" s="172">
        <v>10.307700000000001</v>
      </c>
    </row>
    <row r="1409" spans="1:18" x14ac:dyDescent="0.3">
      <c r="A1409" s="168" t="s">
        <v>1476</v>
      </c>
      <c r="B1409" s="168" t="s">
        <v>1510</v>
      </c>
      <c r="C1409" s="168">
        <v>123708</v>
      </c>
      <c r="D1409" s="171">
        <v>44026</v>
      </c>
      <c r="E1409" s="172">
        <v>1658.1768999999999</v>
      </c>
      <c r="F1409" s="172">
        <v>4.1799999999999997E-2</v>
      </c>
      <c r="G1409" s="172">
        <v>5.3735999999999997</v>
      </c>
      <c r="H1409" s="172">
        <v>17.020800000000001</v>
      </c>
      <c r="I1409" s="172">
        <v>17.914300000000001</v>
      </c>
      <c r="J1409" s="172">
        <v>14.356299999999999</v>
      </c>
      <c r="K1409" s="172">
        <v>11.484</v>
      </c>
      <c r="L1409" s="172">
        <v>8.1692999999999998</v>
      </c>
      <c r="M1409" s="172">
        <v>5.7088999999999999</v>
      </c>
      <c r="N1409" s="172">
        <v>4.4691999999999998</v>
      </c>
      <c r="O1409" s="172">
        <v>6.258</v>
      </c>
      <c r="P1409" s="172">
        <v>7.1936999999999998</v>
      </c>
      <c r="Q1409" s="172">
        <v>7.6756000000000002</v>
      </c>
      <c r="R1409" s="172">
        <v>6.5559000000000003</v>
      </c>
    </row>
    <row r="1410" spans="1:18" x14ac:dyDescent="0.3">
      <c r="A1410" s="168" t="s">
        <v>1476</v>
      </c>
      <c r="B1410" s="168" t="s">
        <v>1511</v>
      </c>
      <c r="C1410" s="168">
        <v>123704</v>
      </c>
      <c r="D1410" s="171">
        <v>44026</v>
      </c>
      <c r="E1410" s="172">
        <v>1795.0183999999999</v>
      </c>
      <c r="F1410" s="172">
        <v>1.3401000000000001</v>
      </c>
      <c r="G1410" s="172">
        <v>6.6734</v>
      </c>
      <c r="H1410" s="172">
        <v>18.326799999999999</v>
      </c>
      <c r="I1410" s="172">
        <v>19.224499999999999</v>
      </c>
      <c r="J1410" s="172">
        <v>15.6736</v>
      </c>
      <c r="K1410" s="172">
        <v>12.821300000000001</v>
      </c>
      <c r="L1410" s="172">
        <v>9.4718</v>
      </c>
      <c r="M1410" s="172">
        <v>6.9302999999999999</v>
      </c>
      <c r="N1410" s="172">
        <v>5.6498999999999997</v>
      </c>
      <c r="O1410" s="172">
        <v>7.4273999999999996</v>
      </c>
      <c r="P1410" s="172">
        <v>8.4106000000000005</v>
      </c>
      <c r="Q1410" s="172">
        <v>8.9030000000000005</v>
      </c>
      <c r="R1410" s="172">
        <v>7.7602000000000002</v>
      </c>
    </row>
    <row r="1411" spans="1:18" x14ac:dyDescent="0.3">
      <c r="A1411" s="168" t="s">
        <v>1476</v>
      </c>
      <c r="B1411" s="168" t="s">
        <v>1512</v>
      </c>
      <c r="C1411" s="168">
        <v>105185</v>
      </c>
      <c r="D1411" s="171">
        <v>44026</v>
      </c>
      <c r="E1411" s="172">
        <v>2769.9290000000001</v>
      </c>
      <c r="F1411" s="172">
        <v>-19.148299999999999</v>
      </c>
      <c r="G1411" s="172">
        <v>-1.0152000000000001</v>
      </c>
      <c r="H1411" s="172">
        <v>18.1038</v>
      </c>
      <c r="I1411" s="172">
        <v>23.2423</v>
      </c>
      <c r="J1411" s="172">
        <v>25.9269</v>
      </c>
      <c r="K1411" s="172">
        <v>22.5137</v>
      </c>
      <c r="L1411" s="172">
        <v>13.7883</v>
      </c>
      <c r="M1411" s="172">
        <v>11.5814</v>
      </c>
      <c r="N1411" s="172">
        <v>11.0442</v>
      </c>
      <c r="O1411" s="172">
        <v>7.8403</v>
      </c>
      <c r="P1411" s="172">
        <v>7.9832000000000001</v>
      </c>
      <c r="Q1411" s="172">
        <v>7.9503000000000004</v>
      </c>
      <c r="R1411" s="172">
        <v>9.8674999999999997</v>
      </c>
    </row>
    <row r="1412" spans="1:18" x14ac:dyDescent="0.3">
      <c r="A1412" s="168" t="s">
        <v>1476</v>
      </c>
      <c r="B1412" s="168" t="s">
        <v>1513</v>
      </c>
      <c r="C1412" s="168">
        <v>120560</v>
      </c>
      <c r="D1412" s="171">
        <v>44026</v>
      </c>
      <c r="E1412" s="172">
        <v>2952.1484</v>
      </c>
      <c r="F1412" s="172">
        <v>-18.295500000000001</v>
      </c>
      <c r="G1412" s="172">
        <v>-0.16600000000000001</v>
      </c>
      <c r="H1412" s="172">
        <v>18.956299999999999</v>
      </c>
      <c r="I1412" s="172">
        <v>24.097999999999999</v>
      </c>
      <c r="J1412" s="172">
        <v>26.794499999999999</v>
      </c>
      <c r="K1412" s="172">
        <v>23.410699999999999</v>
      </c>
      <c r="L1412" s="172">
        <v>14.6952</v>
      </c>
      <c r="M1412" s="172">
        <v>12.5045</v>
      </c>
      <c r="N1412" s="172">
        <v>11.9895</v>
      </c>
      <c r="O1412" s="172">
        <v>8.7509999999999994</v>
      </c>
      <c r="P1412" s="172">
        <v>8.8170999999999999</v>
      </c>
      <c r="Q1412" s="172">
        <v>8.8107000000000006</v>
      </c>
      <c r="R1412" s="172">
        <v>10.803100000000001</v>
      </c>
    </row>
    <row r="1413" spans="1:18" x14ac:dyDescent="0.3">
      <c r="A1413" s="168" t="s">
        <v>1476</v>
      </c>
      <c r="B1413" s="168" t="s">
        <v>1514</v>
      </c>
      <c r="C1413" s="168">
        <v>101521</v>
      </c>
      <c r="D1413" s="171">
        <v>44026</v>
      </c>
      <c r="E1413" s="172">
        <v>26.404299999999999</v>
      </c>
      <c r="F1413" s="172">
        <v>-36.181699999999999</v>
      </c>
      <c r="G1413" s="172">
        <v>-12.0451</v>
      </c>
      <c r="H1413" s="172">
        <v>4.8822999999999999</v>
      </c>
      <c r="I1413" s="172">
        <v>81.953100000000006</v>
      </c>
      <c r="J1413" s="172">
        <v>41.372100000000003</v>
      </c>
      <c r="K1413" s="172">
        <v>26.2072</v>
      </c>
      <c r="L1413" s="172">
        <v>15.980399999999999</v>
      </c>
      <c r="M1413" s="172">
        <v>7.2317</v>
      </c>
      <c r="N1413" s="172">
        <v>4.6661999999999999</v>
      </c>
      <c r="O1413" s="172">
        <v>3.7183999999999999</v>
      </c>
      <c r="P1413" s="172">
        <v>5.6624999999999996</v>
      </c>
      <c r="Q1413" s="172">
        <v>5.7755999999999998</v>
      </c>
      <c r="R1413" s="172">
        <v>3.2633999999999999</v>
      </c>
    </row>
    <row r="1414" spans="1:18" x14ac:dyDescent="0.3">
      <c r="A1414" s="168" t="s">
        <v>1476</v>
      </c>
      <c r="B1414" s="168" t="s">
        <v>1515</v>
      </c>
      <c r="C1414" s="168">
        <v>120471</v>
      </c>
      <c r="D1414" s="171">
        <v>44026</v>
      </c>
      <c r="E1414" s="172">
        <v>26.910499999999999</v>
      </c>
      <c r="F1414" s="172">
        <v>-35.907899999999998</v>
      </c>
      <c r="G1414" s="172">
        <v>-11.785</v>
      </c>
      <c r="H1414" s="172">
        <v>5.1398000000000001</v>
      </c>
      <c r="I1414" s="172">
        <v>82.218400000000003</v>
      </c>
      <c r="J1414" s="172">
        <v>41.635399999999997</v>
      </c>
      <c r="K1414" s="172">
        <v>26.4861</v>
      </c>
      <c r="L1414" s="172">
        <v>16.255600000000001</v>
      </c>
      <c r="M1414" s="172">
        <v>7.5057999999999998</v>
      </c>
      <c r="N1414" s="172">
        <v>4.9363000000000001</v>
      </c>
      <c r="O1414" s="172">
        <v>3.9798</v>
      </c>
      <c r="P1414" s="172">
        <v>5.9404000000000003</v>
      </c>
      <c r="Q1414" s="172">
        <v>6.7371999999999996</v>
      </c>
      <c r="R1414" s="172">
        <v>3.5247000000000002</v>
      </c>
    </row>
    <row r="1415" spans="1:18" x14ac:dyDescent="0.3">
      <c r="A1415" s="168" t="s">
        <v>1476</v>
      </c>
      <c r="B1415" s="168" t="s">
        <v>1516</v>
      </c>
      <c r="C1415" s="168">
        <v>101373</v>
      </c>
      <c r="D1415" s="171">
        <v>44026</v>
      </c>
      <c r="E1415" s="172">
        <v>39.8108</v>
      </c>
      <c r="F1415" s="172">
        <v>-15.671200000000001</v>
      </c>
      <c r="G1415" s="172">
        <v>1.6735</v>
      </c>
      <c r="H1415" s="172">
        <v>22.044499999999999</v>
      </c>
      <c r="I1415" s="172">
        <v>25.111999999999998</v>
      </c>
      <c r="J1415" s="172">
        <v>25.097200000000001</v>
      </c>
      <c r="K1415" s="172">
        <v>21.679300000000001</v>
      </c>
      <c r="L1415" s="172">
        <v>13.530099999999999</v>
      </c>
      <c r="M1415" s="172">
        <v>11.6463</v>
      </c>
      <c r="N1415" s="172">
        <v>10.988899999999999</v>
      </c>
      <c r="O1415" s="172">
        <v>8.2225999999999999</v>
      </c>
      <c r="P1415" s="172">
        <v>8.3452000000000002</v>
      </c>
      <c r="Q1415" s="172">
        <v>7.8803000000000001</v>
      </c>
      <c r="R1415" s="172">
        <v>10.185600000000001</v>
      </c>
    </row>
    <row r="1416" spans="1:18" x14ac:dyDescent="0.3">
      <c r="A1416" s="168" t="s">
        <v>1476</v>
      </c>
      <c r="B1416" s="168" t="s">
        <v>1517</v>
      </c>
      <c r="C1416" s="168">
        <v>119739</v>
      </c>
      <c r="D1416" s="171">
        <v>44026</v>
      </c>
      <c r="E1416" s="172">
        <v>42.124000000000002</v>
      </c>
      <c r="F1416" s="172">
        <v>-14.811</v>
      </c>
      <c r="G1416" s="172">
        <v>2.4918</v>
      </c>
      <c r="H1416" s="172">
        <v>22.876200000000001</v>
      </c>
      <c r="I1416" s="172">
        <v>25.940799999999999</v>
      </c>
      <c r="J1416" s="172">
        <v>25.934899999999999</v>
      </c>
      <c r="K1416" s="172">
        <v>22.544799999999999</v>
      </c>
      <c r="L1416" s="172">
        <v>14.4055</v>
      </c>
      <c r="M1416" s="172">
        <v>12.5388</v>
      </c>
      <c r="N1416" s="172">
        <v>11.9016</v>
      </c>
      <c r="O1416" s="172">
        <v>9.1280999999999999</v>
      </c>
      <c r="P1416" s="172">
        <v>9.2950999999999997</v>
      </c>
      <c r="Q1416" s="172">
        <v>9.2357999999999993</v>
      </c>
      <c r="R1416" s="172">
        <v>11.0967</v>
      </c>
    </row>
    <row r="1417" spans="1:18" x14ac:dyDescent="0.3">
      <c r="A1417" s="168" t="s">
        <v>1476</v>
      </c>
      <c r="B1417" s="168" t="s">
        <v>1518</v>
      </c>
      <c r="C1417" s="168">
        <v>119856</v>
      </c>
      <c r="D1417" s="171">
        <v>44026</v>
      </c>
      <c r="E1417" s="172">
        <v>21.076000000000001</v>
      </c>
      <c r="F1417" s="172">
        <v>-27.169499999999999</v>
      </c>
      <c r="G1417" s="172">
        <v>-4.8898000000000001</v>
      </c>
      <c r="H1417" s="172">
        <v>12.2753</v>
      </c>
      <c r="I1417" s="172">
        <v>16.870100000000001</v>
      </c>
      <c r="J1417" s="172">
        <v>18.238499999999998</v>
      </c>
      <c r="K1417" s="172">
        <v>20.343599999999999</v>
      </c>
      <c r="L1417" s="172">
        <v>14.106</v>
      </c>
      <c r="M1417" s="172">
        <v>12.1099</v>
      </c>
      <c r="N1417" s="172">
        <v>11.732200000000001</v>
      </c>
      <c r="O1417" s="172">
        <v>8.8866999999999994</v>
      </c>
      <c r="P1417" s="172">
        <v>8.8177000000000003</v>
      </c>
      <c r="Q1417" s="172">
        <v>8.9974000000000007</v>
      </c>
      <c r="R1417" s="172">
        <v>10.617599999999999</v>
      </c>
    </row>
    <row r="1418" spans="1:18" x14ac:dyDescent="0.3">
      <c r="A1418" s="168" t="s">
        <v>1476</v>
      </c>
      <c r="B1418" s="168" t="s">
        <v>1519</v>
      </c>
      <c r="C1418" s="168">
        <v>116299</v>
      </c>
      <c r="D1418" s="171">
        <v>44026</v>
      </c>
      <c r="E1418" s="172">
        <v>20.359200000000001</v>
      </c>
      <c r="F1418" s="172">
        <v>-27.767299999999999</v>
      </c>
      <c r="G1418" s="172">
        <v>-5.3752000000000004</v>
      </c>
      <c r="H1418" s="172">
        <v>11.7822</v>
      </c>
      <c r="I1418" s="172">
        <v>16.365400000000001</v>
      </c>
      <c r="J1418" s="172">
        <v>17.7287</v>
      </c>
      <c r="K1418" s="172">
        <v>19.8201</v>
      </c>
      <c r="L1418" s="172">
        <v>13.5848</v>
      </c>
      <c r="M1418" s="172">
        <v>11.581799999999999</v>
      </c>
      <c r="N1418" s="172">
        <v>11.1927</v>
      </c>
      <c r="O1418" s="172">
        <v>8.3445</v>
      </c>
      <c r="P1418" s="172">
        <v>8.2758000000000003</v>
      </c>
      <c r="Q1418" s="172">
        <v>8.6670999999999996</v>
      </c>
      <c r="R1418" s="172">
        <v>10.073499999999999</v>
      </c>
    </row>
    <row r="1419" spans="1:18" x14ac:dyDescent="0.3">
      <c r="A1419" s="168" t="s">
        <v>1476</v>
      </c>
      <c r="B1419" s="168" t="s">
        <v>1520</v>
      </c>
      <c r="C1419" s="168">
        <v>145954</v>
      </c>
      <c r="D1419" s="171">
        <v>44026</v>
      </c>
      <c r="E1419" s="172">
        <v>11.671099999999999</v>
      </c>
      <c r="F1419" s="172">
        <v>-33.432299999999998</v>
      </c>
      <c r="G1419" s="172">
        <v>-5.8601000000000001</v>
      </c>
      <c r="H1419" s="172">
        <v>13.347799999999999</v>
      </c>
      <c r="I1419" s="172">
        <v>17.971499999999999</v>
      </c>
      <c r="J1419" s="172">
        <v>18.966999999999999</v>
      </c>
      <c r="K1419" s="172">
        <v>20.788599999999999</v>
      </c>
      <c r="L1419" s="172">
        <v>12.8386</v>
      </c>
      <c r="M1419" s="172">
        <v>10.992900000000001</v>
      </c>
      <c r="N1419" s="172">
        <v>10.6732</v>
      </c>
      <c r="O1419" s="172"/>
      <c r="P1419" s="172"/>
      <c r="Q1419" s="172">
        <v>11.2515</v>
      </c>
      <c r="R1419" s="172"/>
    </row>
    <row r="1420" spans="1:18" x14ac:dyDescent="0.3">
      <c r="A1420" s="168" t="s">
        <v>1476</v>
      </c>
      <c r="B1420" s="168" t="s">
        <v>1521</v>
      </c>
      <c r="C1420" s="168">
        <v>145952</v>
      </c>
      <c r="D1420" s="171">
        <v>44026</v>
      </c>
      <c r="E1420" s="172">
        <v>11.494199999999999</v>
      </c>
      <c r="F1420" s="172">
        <v>-34.580300000000001</v>
      </c>
      <c r="G1420" s="172">
        <v>-6.8223000000000003</v>
      </c>
      <c r="H1420" s="172">
        <v>12.322800000000001</v>
      </c>
      <c r="I1420" s="172">
        <v>16.916599999999999</v>
      </c>
      <c r="J1420" s="172">
        <v>17.900700000000001</v>
      </c>
      <c r="K1420" s="172">
        <v>19.671800000000001</v>
      </c>
      <c r="L1420" s="172">
        <v>11.717499999999999</v>
      </c>
      <c r="M1420" s="172">
        <v>9.8554999999999993</v>
      </c>
      <c r="N1420" s="172">
        <v>9.5124999999999993</v>
      </c>
      <c r="O1420" s="172"/>
      <c r="P1420" s="172"/>
      <c r="Q1420" s="172">
        <v>10.0853</v>
      </c>
      <c r="R1420" s="172"/>
    </row>
    <row r="1421" spans="1:18" x14ac:dyDescent="0.3">
      <c r="A1421" s="168" t="s">
        <v>1476</v>
      </c>
      <c r="B1421" s="168" t="s">
        <v>1522</v>
      </c>
      <c r="C1421" s="168">
        <v>142642</v>
      </c>
      <c r="D1421" s="171">
        <v>44026</v>
      </c>
      <c r="E1421" s="172">
        <v>12.1127</v>
      </c>
      <c r="F1421" s="172">
        <v>-27.100200000000001</v>
      </c>
      <c r="G1421" s="172">
        <v>-3.3887999999999998</v>
      </c>
      <c r="H1421" s="172">
        <v>14.6343</v>
      </c>
      <c r="I1421" s="172">
        <v>19.210799999999999</v>
      </c>
      <c r="J1421" s="172">
        <v>18.877199999999998</v>
      </c>
      <c r="K1421" s="172">
        <v>18.035799999999998</v>
      </c>
      <c r="L1421" s="172">
        <v>11.8429</v>
      </c>
      <c r="M1421" s="172">
        <v>10.1248</v>
      </c>
      <c r="N1421" s="172">
        <v>9.7981999999999996</v>
      </c>
      <c r="O1421" s="172"/>
      <c r="P1421" s="172"/>
      <c r="Q1421" s="172">
        <v>8.5681999999999992</v>
      </c>
      <c r="R1421" s="172">
        <v>9.3391999999999999</v>
      </c>
    </row>
    <row r="1422" spans="1:18" x14ac:dyDescent="0.3">
      <c r="A1422" s="168" t="s">
        <v>1476</v>
      </c>
      <c r="B1422" s="168" t="s">
        <v>1523</v>
      </c>
      <c r="C1422" s="168">
        <v>142641</v>
      </c>
      <c r="D1422" s="171">
        <v>44026</v>
      </c>
      <c r="E1422" s="172">
        <v>12.329700000000001</v>
      </c>
      <c r="F1422" s="172">
        <v>-26.3279</v>
      </c>
      <c r="G1422" s="172">
        <v>-2.5895999999999999</v>
      </c>
      <c r="H1422" s="172">
        <v>15.439299999999999</v>
      </c>
      <c r="I1422" s="172">
        <v>20.029199999999999</v>
      </c>
      <c r="J1422" s="172">
        <v>19.687200000000001</v>
      </c>
      <c r="K1422" s="172">
        <v>18.968599999999999</v>
      </c>
      <c r="L1422" s="172">
        <v>12.7553</v>
      </c>
      <c r="M1422" s="172">
        <v>10.9979</v>
      </c>
      <c r="N1422" s="172">
        <v>10.6684</v>
      </c>
      <c r="O1422" s="172"/>
      <c r="P1422" s="172"/>
      <c r="Q1422" s="172">
        <v>9.3981999999999992</v>
      </c>
      <c r="R1422" s="172">
        <v>10.1744</v>
      </c>
    </row>
    <row r="1423" spans="1:18" x14ac:dyDescent="0.3">
      <c r="A1423" s="168" t="s">
        <v>1476</v>
      </c>
      <c r="B1423" s="168" t="s">
        <v>1524</v>
      </c>
      <c r="C1423" s="168">
        <v>101665</v>
      </c>
      <c r="D1423" s="171">
        <v>44026</v>
      </c>
      <c r="E1423" s="172">
        <v>39.356400000000001</v>
      </c>
      <c r="F1423" s="172">
        <v>-16.037400000000002</v>
      </c>
      <c r="G1423" s="172">
        <v>-5.7927</v>
      </c>
      <c r="H1423" s="172">
        <v>12.5503</v>
      </c>
      <c r="I1423" s="172">
        <v>19.9924</v>
      </c>
      <c r="J1423" s="172">
        <v>21.6921</v>
      </c>
      <c r="K1423" s="172">
        <v>18.474299999999999</v>
      </c>
      <c r="L1423" s="172">
        <v>11.896100000000001</v>
      </c>
      <c r="M1423" s="172">
        <v>10.569000000000001</v>
      </c>
      <c r="N1423" s="172">
        <v>10.428699999999999</v>
      </c>
      <c r="O1423" s="172">
        <v>7.6157000000000004</v>
      </c>
      <c r="P1423" s="172">
        <v>8.0686</v>
      </c>
      <c r="Q1423" s="172">
        <v>8.1034000000000006</v>
      </c>
      <c r="R1423" s="172">
        <v>9.4459999999999997</v>
      </c>
    </row>
    <row r="1424" spans="1:18" x14ac:dyDescent="0.3">
      <c r="A1424" s="168" t="s">
        <v>1476</v>
      </c>
      <c r="B1424" s="168" t="s">
        <v>1525</v>
      </c>
      <c r="C1424" s="168">
        <v>118796</v>
      </c>
      <c r="D1424" s="171">
        <v>44026</v>
      </c>
      <c r="E1424" s="172">
        <v>41.288600000000002</v>
      </c>
      <c r="F1424" s="172">
        <v>-15.1988</v>
      </c>
      <c r="G1424" s="172">
        <v>-4.992</v>
      </c>
      <c r="H1424" s="172">
        <v>13.3576</v>
      </c>
      <c r="I1424" s="172">
        <v>20.8002</v>
      </c>
      <c r="J1424" s="172">
        <v>22.508500000000002</v>
      </c>
      <c r="K1424" s="172">
        <v>19.311900000000001</v>
      </c>
      <c r="L1424" s="172">
        <v>12.744300000000001</v>
      </c>
      <c r="M1424" s="172">
        <v>11.4336</v>
      </c>
      <c r="N1424" s="172">
        <v>11.3147</v>
      </c>
      <c r="O1424" s="172">
        <v>8.3737999999999992</v>
      </c>
      <c r="P1424" s="172">
        <v>8.7858000000000001</v>
      </c>
      <c r="Q1424" s="172">
        <v>9.1</v>
      </c>
      <c r="R1424" s="172">
        <v>10.2629</v>
      </c>
    </row>
    <row r="1425" spans="1:18" x14ac:dyDescent="0.3">
      <c r="A1425" s="168" t="s">
        <v>1476</v>
      </c>
      <c r="B1425" s="168" t="s">
        <v>1526</v>
      </c>
      <c r="C1425" s="168">
        <v>138256</v>
      </c>
      <c r="D1425" s="171">
        <v>44026</v>
      </c>
      <c r="E1425" s="172">
        <v>34.569800000000001</v>
      </c>
      <c r="F1425" s="172">
        <v>-26.587700000000002</v>
      </c>
      <c r="G1425" s="172">
        <v>-9.1501999999999999</v>
      </c>
      <c r="H1425" s="172">
        <v>6.9325000000000001</v>
      </c>
      <c r="I1425" s="172">
        <v>15.300800000000001</v>
      </c>
      <c r="J1425" s="172">
        <v>18.5291</v>
      </c>
      <c r="K1425" s="172">
        <v>19.257200000000001</v>
      </c>
      <c r="L1425" s="172">
        <v>11.666700000000001</v>
      </c>
      <c r="M1425" s="172">
        <v>7.9824000000000002</v>
      </c>
      <c r="N1425" s="172">
        <v>14.170999999999999</v>
      </c>
      <c r="O1425" s="172">
        <v>4.1475</v>
      </c>
      <c r="P1425" s="172">
        <v>6.1497000000000002</v>
      </c>
      <c r="Q1425" s="172">
        <v>7.3564999999999996</v>
      </c>
      <c r="R1425" s="172">
        <v>3.8536999999999999</v>
      </c>
    </row>
    <row r="1426" spans="1:18" x14ac:dyDescent="0.3">
      <c r="A1426" s="168" t="s">
        <v>1476</v>
      </c>
      <c r="B1426" s="168" t="s">
        <v>1527</v>
      </c>
      <c r="C1426" s="168">
        <v>138270</v>
      </c>
      <c r="D1426" s="171">
        <v>44026</v>
      </c>
      <c r="E1426" s="172">
        <v>36.850200000000001</v>
      </c>
      <c r="F1426" s="172">
        <v>-22.569400000000002</v>
      </c>
      <c r="G1426" s="172">
        <v>-6.4831000000000003</v>
      </c>
      <c r="H1426" s="172">
        <v>9.4124999999999996</v>
      </c>
      <c r="I1426" s="172">
        <v>17.679200000000002</v>
      </c>
      <c r="J1426" s="172">
        <v>20.0671</v>
      </c>
      <c r="K1426" s="172">
        <v>20.3293</v>
      </c>
      <c r="L1426" s="172">
        <v>12.6188</v>
      </c>
      <c r="M1426" s="172">
        <v>8.8850999999999996</v>
      </c>
      <c r="N1426" s="172">
        <v>15.042199999999999</v>
      </c>
      <c r="O1426" s="172">
        <v>5.0384000000000002</v>
      </c>
      <c r="P1426" s="172">
        <v>7.0617000000000001</v>
      </c>
      <c r="Q1426" s="172">
        <v>8.0447000000000006</v>
      </c>
      <c r="R1426" s="172">
        <v>4.7314999999999996</v>
      </c>
    </row>
    <row r="1427" spans="1:18" x14ac:dyDescent="0.3">
      <c r="A1427" s="168" t="s">
        <v>1476</v>
      </c>
      <c r="B1427" s="168" t="s">
        <v>1528</v>
      </c>
      <c r="C1427" s="168">
        <v>101465</v>
      </c>
      <c r="D1427" s="171">
        <v>44026</v>
      </c>
      <c r="E1427" s="172">
        <v>33.643700000000003</v>
      </c>
      <c r="F1427" s="172">
        <v>-32.301400000000001</v>
      </c>
      <c r="G1427" s="172">
        <v>-9.6182999999999996</v>
      </c>
      <c r="H1427" s="172">
        <v>27.937799999999999</v>
      </c>
      <c r="I1427" s="172">
        <v>197.81800000000001</v>
      </c>
      <c r="J1427" s="172">
        <v>98.680400000000006</v>
      </c>
      <c r="K1427" s="172">
        <v>24.2864</v>
      </c>
      <c r="L1427" s="172">
        <v>14.906700000000001</v>
      </c>
      <c r="M1427" s="172">
        <v>12.078900000000001</v>
      </c>
      <c r="N1427" s="172">
        <v>10.9185</v>
      </c>
      <c r="O1427" s="172">
        <v>4.5201000000000002</v>
      </c>
      <c r="P1427" s="172">
        <v>6.2118000000000002</v>
      </c>
      <c r="Q1427" s="172">
        <v>7.3061999999999996</v>
      </c>
      <c r="R1427" s="172">
        <v>4.5743999999999998</v>
      </c>
    </row>
    <row r="1428" spans="1:18" x14ac:dyDescent="0.3">
      <c r="A1428" s="168" t="s">
        <v>1476</v>
      </c>
      <c r="B1428" s="168" t="s">
        <v>1529</v>
      </c>
      <c r="C1428" s="168">
        <v>119462</v>
      </c>
      <c r="D1428" s="171">
        <v>44026</v>
      </c>
      <c r="E1428" s="172">
        <v>35.468299999999999</v>
      </c>
      <c r="F1428" s="172">
        <v>-31.771100000000001</v>
      </c>
      <c r="G1428" s="172">
        <v>-9.2266999999999992</v>
      </c>
      <c r="H1428" s="172">
        <v>28.3355</v>
      </c>
      <c r="I1428" s="172">
        <v>198.24529999999999</v>
      </c>
      <c r="J1428" s="172">
        <v>99.121600000000001</v>
      </c>
      <c r="K1428" s="172">
        <v>24.762499999999999</v>
      </c>
      <c r="L1428" s="172">
        <v>15.380699999999999</v>
      </c>
      <c r="M1428" s="172">
        <v>12.525700000000001</v>
      </c>
      <c r="N1428" s="172">
        <v>11.3866</v>
      </c>
      <c r="O1428" s="172">
        <v>5.2130999999999998</v>
      </c>
      <c r="P1428" s="172">
        <v>6.9668999999999999</v>
      </c>
      <c r="Q1428" s="172">
        <v>7.7454999999999998</v>
      </c>
      <c r="R1428" s="172">
        <v>5.1608999999999998</v>
      </c>
    </row>
    <row r="1429" spans="1:18" x14ac:dyDescent="0.3">
      <c r="A1429" s="168" t="s">
        <v>1476</v>
      </c>
      <c r="B1429" s="168" t="s">
        <v>1530</v>
      </c>
      <c r="C1429" s="168">
        <v>119816</v>
      </c>
      <c r="D1429" s="171">
        <v>44026</v>
      </c>
      <c r="E1429" s="172">
        <v>25.3401</v>
      </c>
      <c r="F1429" s="172">
        <v>-22.6004</v>
      </c>
      <c r="G1429" s="172">
        <v>-2.556</v>
      </c>
      <c r="H1429" s="172">
        <v>15.3338</v>
      </c>
      <c r="I1429" s="172">
        <v>21.964500000000001</v>
      </c>
      <c r="J1429" s="172">
        <v>20.9953</v>
      </c>
      <c r="K1429" s="172">
        <v>22.458600000000001</v>
      </c>
      <c r="L1429" s="172">
        <v>13.8505</v>
      </c>
      <c r="M1429" s="172">
        <v>12.107200000000001</v>
      </c>
      <c r="N1429" s="172">
        <v>11.62</v>
      </c>
      <c r="O1429" s="172">
        <v>8.7260000000000009</v>
      </c>
      <c r="P1429" s="172">
        <v>8.9862000000000002</v>
      </c>
      <c r="Q1429" s="172">
        <v>9.0250000000000004</v>
      </c>
      <c r="R1429" s="172">
        <v>10.5715</v>
      </c>
    </row>
    <row r="1430" spans="1:18" x14ac:dyDescent="0.3">
      <c r="A1430" s="168" t="s">
        <v>1476</v>
      </c>
      <c r="B1430" s="168" t="s">
        <v>1531</v>
      </c>
      <c r="C1430" s="168">
        <v>106231</v>
      </c>
      <c r="D1430" s="171">
        <v>44026</v>
      </c>
      <c r="E1430" s="172">
        <v>24.447099999999999</v>
      </c>
      <c r="F1430" s="172">
        <v>-23.127099999999999</v>
      </c>
      <c r="G1430" s="172">
        <v>-3.097</v>
      </c>
      <c r="H1430" s="172">
        <v>14.822900000000001</v>
      </c>
      <c r="I1430" s="172">
        <v>21.461400000000001</v>
      </c>
      <c r="J1430" s="172">
        <v>20.484500000000001</v>
      </c>
      <c r="K1430" s="172">
        <v>21.927399999999999</v>
      </c>
      <c r="L1430" s="172">
        <v>13.3126</v>
      </c>
      <c r="M1430" s="172">
        <v>11.561299999999999</v>
      </c>
      <c r="N1430" s="172">
        <v>11.0626</v>
      </c>
      <c r="O1430" s="172">
        <v>8.1193000000000008</v>
      </c>
      <c r="P1430" s="172">
        <v>8.3896999999999995</v>
      </c>
      <c r="Q1430" s="172">
        <v>7.1307</v>
      </c>
      <c r="R1430" s="172">
        <v>9.9925999999999995</v>
      </c>
    </row>
    <row r="1431" spans="1:18" x14ac:dyDescent="0.3">
      <c r="A1431" s="168" t="s">
        <v>1476</v>
      </c>
      <c r="B1431" s="168" t="s">
        <v>1532</v>
      </c>
      <c r="C1431" s="168">
        <v>101563</v>
      </c>
      <c r="D1431" s="171">
        <v>44026</v>
      </c>
      <c r="E1431" s="172">
        <v>31.587499999999999</v>
      </c>
      <c r="F1431" s="172">
        <v>-22.2879</v>
      </c>
      <c r="G1431" s="172">
        <v>0.28889999999999999</v>
      </c>
      <c r="H1431" s="172">
        <v>23.279900000000001</v>
      </c>
      <c r="I1431" s="172">
        <v>26.067399999999999</v>
      </c>
      <c r="J1431" s="172">
        <v>24.220700000000001</v>
      </c>
      <c r="K1431" s="172">
        <v>21.898399999999999</v>
      </c>
      <c r="L1431" s="172">
        <v>13.505699999999999</v>
      </c>
      <c r="M1431" s="172">
        <v>11.414899999999999</v>
      </c>
      <c r="N1431" s="172">
        <v>4.9669999999999996</v>
      </c>
      <c r="O1431" s="172">
        <v>3.2326999999999999</v>
      </c>
      <c r="P1431" s="172">
        <v>5.1170999999999998</v>
      </c>
      <c r="Q1431" s="172">
        <v>6.6475</v>
      </c>
      <c r="R1431" s="172">
        <v>2.4597000000000002</v>
      </c>
    </row>
    <row r="1432" spans="1:18" x14ac:dyDescent="0.3">
      <c r="A1432" s="168" t="s">
        <v>1476</v>
      </c>
      <c r="B1432" s="168" t="s">
        <v>1533</v>
      </c>
      <c r="C1432" s="168">
        <v>119664</v>
      </c>
      <c r="D1432" s="171">
        <v>44026</v>
      </c>
      <c r="E1432" s="172">
        <v>33.596899999999998</v>
      </c>
      <c r="F1432" s="172">
        <v>-21.6068</v>
      </c>
      <c r="G1432" s="172">
        <v>1.0322</v>
      </c>
      <c r="H1432" s="172">
        <v>24.026700000000002</v>
      </c>
      <c r="I1432" s="172">
        <v>26.804500000000001</v>
      </c>
      <c r="J1432" s="172">
        <v>24.968900000000001</v>
      </c>
      <c r="K1432" s="172">
        <v>22.5791</v>
      </c>
      <c r="L1432" s="172">
        <v>14.203099999999999</v>
      </c>
      <c r="M1432" s="172">
        <v>12.126899999999999</v>
      </c>
      <c r="N1432" s="172">
        <v>5.6573000000000002</v>
      </c>
      <c r="O1432" s="172">
        <v>4.0523999999999996</v>
      </c>
      <c r="P1432" s="172">
        <v>6.0446</v>
      </c>
      <c r="Q1432" s="172">
        <v>7.4085999999999999</v>
      </c>
      <c r="R1432" s="172">
        <v>3.1684000000000001</v>
      </c>
    </row>
    <row r="1433" spans="1:18" x14ac:dyDescent="0.3">
      <c r="A1433" s="168" t="s">
        <v>1476</v>
      </c>
      <c r="B1433" s="168" t="s">
        <v>1534</v>
      </c>
      <c r="C1433" s="168">
        <v>101548</v>
      </c>
      <c r="D1433" s="171">
        <v>44026</v>
      </c>
      <c r="E1433" s="172">
        <v>37.110599999999998</v>
      </c>
      <c r="F1433" s="172">
        <v>-19.1691</v>
      </c>
      <c r="G1433" s="172">
        <v>-1.9175</v>
      </c>
      <c r="H1433" s="172">
        <v>19.080100000000002</v>
      </c>
      <c r="I1433" s="172">
        <v>25.044699999999999</v>
      </c>
      <c r="J1433" s="172">
        <v>26.9633</v>
      </c>
      <c r="K1433" s="172">
        <v>22.757100000000001</v>
      </c>
      <c r="L1433" s="172">
        <v>14.1518</v>
      </c>
      <c r="M1433" s="172">
        <v>11.7592</v>
      </c>
      <c r="N1433" s="172">
        <v>10.8299</v>
      </c>
      <c r="O1433" s="172">
        <v>5.8758999999999997</v>
      </c>
      <c r="P1433" s="172">
        <v>6.8813000000000004</v>
      </c>
      <c r="Q1433" s="172">
        <v>7.5810000000000004</v>
      </c>
      <c r="R1433" s="172">
        <v>6.7081</v>
      </c>
    </row>
    <row r="1434" spans="1:18" x14ac:dyDescent="0.3">
      <c r="A1434" s="168" t="s">
        <v>1476</v>
      </c>
      <c r="B1434" s="168" t="s">
        <v>1535</v>
      </c>
      <c r="C1434" s="168">
        <v>119949</v>
      </c>
      <c r="D1434" s="171">
        <v>44026</v>
      </c>
      <c r="E1434" s="172">
        <v>39.338500000000003</v>
      </c>
      <c r="F1434" s="172">
        <v>-18.269400000000001</v>
      </c>
      <c r="G1434" s="172">
        <v>-1.0205</v>
      </c>
      <c r="H1434" s="172">
        <v>20.011900000000001</v>
      </c>
      <c r="I1434" s="172">
        <v>25.977499999999999</v>
      </c>
      <c r="J1434" s="172">
        <v>27.913499999999999</v>
      </c>
      <c r="K1434" s="172">
        <v>23.737400000000001</v>
      </c>
      <c r="L1434" s="172">
        <v>15.1541</v>
      </c>
      <c r="M1434" s="172">
        <v>12.7736</v>
      </c>
      <c r="N1434" s="172">
        <v>11.866300000000001</v>
      </c>
      <c r="O1434" s="172">
        <v>6.8114999999999997</v>
      </c>
      <c r="P1434" s="172">
        <v>7.8052999999999999</v>
      </c>
      <c r="Q1434" s="172">
        <v>8.5760000000000005</v>
      </c>
      <c r="R1434" s="172">
        <v>7.6684999999999999</v>
      </c>
    </row>
    <row r="1435" spans="1:18" x14ac:dyDescent="0.3">
      <c r="A1435" s="168" t="s">
        <v>1476</v>
      </c>
      <c r="B1435" s="168" t="s">
        <v>1536</v>
      </c>
      <c r="C1435" s="168">
        <v>120718</v>
      </c>
      <c r="D1435" s="171">
        <v>44026</v>
      </c>
      <c r="E1435" s="172">
        <v>23.579799999999999</v>
      </c>
      <c r="F1435" s="172">
        <v>-27.996099999999998</v>
      </c>
      <c r="G1435" s="172">
        <v>-2.2440000000000002</v>
      </c>
      <c r="H1435" s="172">
        <v>14.4579</v>
      </c>
      <c r="I1435" s="172">
        <v>21.942699999999999</v>
      </c>
      <c r="J1435" s="172">
        <v>24.553999999999998</v>
      </c>
      <c r="K1435" s="172">
        <v>23.537800000000001</v>
      </c>
      <c r="L1435" s="172">
        <v>14.824199999999999</v>
      </c>
      <c r="M1435" s="172">
        <v>12.7959</v>
      </c>
      <c r="N1435" s="172">
        <v>12.2637</v>
      </c>
      <c r="O1435" s="172">
        <v>4.2072000000000003</v>
      </c>
      <c r="P1435" s="172">
        <v>6.3982000000000001</v>
      </c>
      <c r="Q1435" s="172">
        <v>7.5351999999999997</v>
      </c>
      <c r="R1435" s="172">
        <v>3.6736</v>
      </c>
    </row>
    <row r="1436" spans="1:18" x14ac:dyDescent="0.3">
      <c r="A1436" s="168" t="s">
        <v>1476</v>
      </c>
      <c r="B1436" s="168" t="s">
        <v>1537</v>
      </c>
      <c r="C1436" s="168">
        <v>106624</v>
      </c>
      <c r="D1436" s="171">
        <v>44026</v>
      </c>
      <c r="E1436" s="172">
        <v>22.784800000000001</v>
      </c>
      <c r="F1436" s="172">
        <v>-28.4924</v>
      </c>
      <c r="G1436" s="172">
        <v>-2.7225000000000001</v>
      </c>
      <c r="H1436" s="172">
        <v>13.9513</v>
      </c>
      <c r="I1436" s="172">
        <v>21.481400000000001</v>
      </c>
      <c r="J1436" s="172">
        <v>24.138999999999999</v>
      </c>
      <c r="K1436" s="172">
        <v>23.1342</v>
      </c>
      <c r="L1436" s="172">
        <v>14.415100000000001</v>
      </c>
      <c r="M1436" s="172">
        <v>12.3748</v>
      </c>
      <c r="N1436" s="172">
        <v>11.831099999999999</v>
      </c>
      <c r="O1436" s="172">
        <v>3.7328000000000001</v>
      </c>
      <c r="P1436" s="172">
        <v>5.89</v>
      </c>
      <c r="Q1436" s="172">
        <v>6.6289999999999996</v>
      </c>
      <c r="R1436" s="172">
        <v>3.2219000000000002</v>
      </c>
    </row>
    <row r="1437" spans="1:18" x14ac:dyDescent="0.3">
      <c r="A1437" s="173" t="s">
        <v>27</v>
      </c>
      <c r="B1437" s="168"/>
      <c r="C1437" s="168"/>
      <c r="D1437" s="168"/>
      <c r="E1437" s="168"/>
      <c r="F1437" s="174">
        <v>-16.634722807017539</v>
      </c>
      <c r="G1437" s="174">
        <v>-3.0044280701754391</v>
      </c>
      <c r="H1437" s="174">
        <v>15.63120892857143</v>
      </c>
      <c r="I1437" s="174">
        <v>37.691055357142865</v>
      </c>
      <c r="J1437" s="174">
        <v>27.05585535714286</v>
      </c>
      <c r="K1437" s="174">
        <v>17.519580357142861</v>
      </c>
      <c r="L1437" s="174">
        <v>11.048241071428569</v>
      </c>
      <c r="M1437" s="174">
        <v>9.4656250000000011</v>
      </c>
      <c r="N1437" s="174">
        <v>8.8767071428571427</v>
      </c>
      <c r="O1437" s="174">
        <v>6.3375634615384637</v>
      </c>
      <c r="P1437" s="174">
        <v>7.2292499999999986</v>
      </c>
      <c r="Q1437" s="174">
        <v>7.7617771929824544</v>
      </c>
      <c r="R1437" s="174">
        <v>7.0533314814814831</v>
      </c>
    </row>
    <row r="1438" spans="1:18" x14ac:dyDescent="0.3">
      <c r="A1438" s="173" t="s">
        <v>409</v>
      </c>
      <c r="B1438" s="168"/>
      <c r="C1438" s="168"/>
      <c r="D1438" s="168"/>
      <c r="E1438" s="168"/>
      <c r="F1438" s="174">
        <v>-18.295500000000001</v>
      </c>
      <c r="G1438" s="174">
        <v>-1.9379</v>
      </c>
      <c r="H1438" s="174">
        <v>15.44835</v>
      </c>
      <c r="I1438" s="174">
        <v>21.875050000000002</v>
      </c>
      <c r="J1438" s="174">
        <v>23.33325</v>
      </c>
      <c r="K1438" s="174">
        <v>21.3567</v>
      </c>
      <c r="L1438" s="174">
        <v>13.20585</v>
      </c>
      <c r="M1438" s="174">
        <v>11.3599</v>
      </c>
      <c r="N1438" s="174">
        <v>10.815999999999999</v>
      </c>
      <c r="O1438" s="174">
        <v>7.5834000000000001</v>
      </c>
      <c r="P1438" s="174">
        <v>7.9984999999999999</v>
      </c>
      <c r="Q1438" s="174">
        <v>7.8803000000000001</v>
      </c>
      <c r="R1438" s="174">
        <v>9.2487500000000011</v>
      </c>
    </row>
    <row r="1439" spans="1:18" x14ac:dyDescent="0.3">
      <c r="A1439" s="117"/>
      <c r="B1439" s="117"/>
      <c r="C1439" s="117"/>
      <c r="D1439" s="117"/>
      <c r="E1439" s="117"/>
      <c r="F1439" s="117"/>
      <c r="G1439" s="117"/>
      <c r="H1439" s="117"/>
      <c r="I1439" s="117"/>
      <c r="J1439" s="117"/>
      <c r="K1439" s="117"/>
      <c r="L1439" s="117"/>
      <c r="M1439" s="117"/>
      <c r="N1439" s="117"/>
      <c r="O1439" s="117"/>
      <c r="P1439" s="117"/>
      <c r="Q1439" s="117"/>
      <c r="R1439" s="117"/>
    </row>
    <row r="1440" spans="1:18" x14ac:dyDescent="0.3">
      <c r="A1440" s="170" t="s">
        <v>1538</v>
      </c>
      <c r="B1440" s="170"/>
      <c r="C1440" s="170"/>
      <c r="D1440" s="170"/>
      <c r="E1440" s="170"/>
      <c r="F1440" s="170"/>
      <c r="G1440" s="170"/>
      <c r="H1440" s="170"/>
      <c r="I1440" s="170"/>
      <c r="J1440" s="170"/>
      <c r="K1440" s="170"/>
      <c r="L1440" s="170"/>
      <c r="M1440" s="170"/>
      <c r="N1440" s="170"/>
      <c r="O1440" s="170"/>
      <c r="P1440" s="170"/>
      <c r="Q1440" s="170"/>
      <c r="R1440" s="170"/>
    </row>
    <row r="1441" spans="1:18" x14ac:dyDescent="0.3">
      <c r="A1441" s="168" t="s">
        <v>1539</v>
      </c>
      <c r="B1441" s="168" t="s">
        <v>1540</v>
      </c>
      <c r="C1441" s="168">
        <v>105804</v>
      </c>
      <c r="D1441" s="171">
        <v>44026</v>
      </c>
      <c r="E1441" s="172">
        <v>25.104299999999999</v>
      </c>
      <c r="F1441" s="172">
        <v>-1.4168000000000001</v>
      </c>
      <c r="G1441" s="172">
        <v>-1.4861</v>
      </c>
      <c r="H1441" s="172">
        <v>-1.4285000000000001</v>
      </c>
      <c r="I1441" s="172">
        <v>2.1692</v>
      </c>
      <c r="J1441" s="172">
        <v>5.7050000000000001</v>
      </c>
      <c r="K1441" s="172">
        <v>16.9818</v>
      </c>
      <c r="L1441" s="172">
        <v>-22.612400000000001</v>
      </c>
      <c r="M1441" s="172">
        <v>-14.660600000000001</v>
      </c>
      <c r="N1441" s="172">
        <v>-22.985099999999999</v>
      </c>
      <c r="O1441" s="172">
        <v>-12.8787</v>
      </c>
      <c r="P1441" s="172">
        <v>6.9400000000000003E-2</v>
      </c>
      <c r="Q1441" s="172">
        <v>7.1635999999999997</v>
      </c>
      <c r="R1441" s="172">
        <v>-18.5671</v>
      </c>
    </row>
    <row r="1442" spans="1:18" x14ac:dyDescent="0.3">
      <c r="A1442" s="168" t="s">
        <v>1539</v>
      </c>
      <c r="B1442" s="168" t="s">
        <v>1541</v>
      </c>
      <c r="C1442" s="168">
        <v>119556</v>
      </c>
      <c r="D1442" s="171">
        <v>44026</v>
      </c>
      <c r="E1442" s="172">
        <v>27.058599999999998</v>
      </c>
      <c r="F1442" s="172">
        <v>-1.4133</v>
      </c>
      <c r="G1442" s="172">
        <v>-1.4736</v>
      </c>
      <c r="H1442" s="172">
        <v>-1.4054</v>
      </c>
      <c r="I1442" s="172">
        <v>2.2290999999999999</v>
      </c>
      <c r="J1442" s="172">
        <v>5.8349000000000002</v>
      </c>
      <c r="K1442" s="172">
        <v>17.368500000000001</v>
      </c>
      <c r="L1442" s="172">
        <v>-22.151</v>
      </c>
      <c r="M1442" s="172">
        <v>-13.910600000000001</v>
      </c>
      <c r="N1442" s="172">
        <v>-22.075199999999999</v>
      </c>
      <c r="O1442" s="172">
        <v>-11.8163</v>
      </c>
      <c r="P1442" s="172">
        <v>1.1586000000000001</v>
      </c>
      <c r="Q1442" s="172">
        <v>9.9152000000000005</v>
      </c>
      <c r="R1442" s="172">
        <v>-17.610099999999999</v>
      </c>
    </row>
    <row r="1443" spans="1:18" x14ac:dyDescent="0.3">
      <c r="A1443" s="168" t="s">
        <v>1539</v>
      </c>
      <c r="B1443" s="168" t="s">
        <v>1542</v>
      </c>
      <c r="C1443" s="168">
        <v>125354</v>
      </c>
      <c r="D1443" s="171">
        <v>44026</v>
      </c>
      <c r="E1443" s="172">
        <v>30.99</v>
      </c>
      <c r="F1443" s="172">
        <v>-0.38569999999999999</v>
      </c>
      <c r="G1443" s="172">
        <v>-0.89539999999999997</v>
      </c>
      <c r="H1443" s="172">
        <v>-0.73670000000000002</v>
      </c>
      <c r="I1443" s="172">
        <v>3.0253000000000001</v>
      </c>
      <c r="J1443" s="172">
        <v>5.5157999999999996</v>
      </c>
      <c r="K1443" s="172">
        <v>13.891999999999999</v>
      </c>
      <c r="L1443" s="172">
        <v>-12.408099999999999</v>
      </c>
      <c r="M1443" s="172">
        <v>-3.9963000000000002</v>
      </c>
      <c r="N1443" s="172">
        <v>0.71499999999999997</v>
      </c>
      <c r="O1443" s="172">
        <v>4.8654999999999999</v>
      </c>
      <c r="P1443" s="172">
        <v>9.1323000000000008</v>
      </c>
      <c r="Q1443" s="172">
        <v>18.6096</v>
      </c>
      <c r="R1443" s="172">
        <v>4.8723000000000001</v>
      </c>
    </row>
    <row r="1444" spans="1:18" x14ac:dyDescent="0.3">
      <c r="A1444" s="168" t="s">
        <v>1539</v>
      </c>
      <c r="B1444" s="168" t="s">
        <v>1543</v>
      </c>
      <c r="C1444" s="168">
        <v>125350</v>
      </c>
      <c r="D1444" s="171">
        <v>44026</v>
      </c>
      <c r="E1444" s="172">
        <v>28.66</v>
      </c>
      <c r="F1444" s="172">
        <v>-0.38229999999999997</v>
      </c>
      <c r="G1444" s="172">
        <v>-0.89900000000000002</v>
      </c>
      <c r="H1444" s="172">
        <v>-0.76180000000000003</v>
      </c>
      <c r="I1444" s="172">
        <v>2.9453999999999998</v>
      </c>
      <c r="J1444" s="172">
        <v>5.3676000000000004</v>
      </c>
      <c r="K1444" s="172">
        <v>13.3703</v>
      </c>
      <c r="L1444" s="172">
        <v>-13.1778</v>
      </c>
      <c r="M1444" s="172">
        <v>-5.2248999999999999</v>
      </c>
      <c r="N1444" s="172">
        <v>-0.89900000000000002</v>
      </c>
      <c r="O1444" s="172">
        <v>3.5497000000000001</v>
      </c>
      <c r="P1444" s="172">
        <v>7.8318000000000003</v>
      </c>
      <c r="Q1444" s="172">
        <v>17.219000000000001</v>
      </c>
      <c r="R1444" s="172">
        <v>3.4794999999999998</v>
      </c>
    </row>
    <row r="1445" spans="1:18" x14ac:dyDescent="0.3">
      <c r="A1445" s="168" t="s">
        <v>1539</v>
      </c>
      <c r="B1445" s="168" t="s">
        <v>1544</v>
      </c>
      <c r="C1445" s="168">
        <v>145678</v>
      </c>
      <c r="D1445" s="171">
        <v>44026</v>
      </c>
      <c r="E1445" s="172">
        <v>11.2</v>
      </c>
      <c r="F1445" s="172">
        <v>-0.79720000000000002</v>
      </c>
      <c r="G1445" s="172">
        <v>-0.88500000000000001</v>
      </c>
      <c r="H1445" s="172">
        <v>-0.17829999999999999</v>
      </c>
      <c r="I1445" s="172">
        <v>3.7037</v>
      </c>
      <c r="J1445" s="172">
        <v>6.6666999999999996</v>
      </c>
      <c r="K1445" s="172">
        <v>17.032399999999999</v>
      </c>
      <c r="L1445" s="172">
        <v>1.3574999999999999</v>
      </c>
      <c r="M1445" s="172">
        <v>11.776400000000001</v>
      </c>
      <c r="N1445" s="172">
        <v>8.0038999999999998</v>
      </c>
      <c r="O1445" s="172"/>
      <c r="P1445" s="172"/>
      <c r="Q1445" s="172">
        <v>7.4859999999999998</v>
      </c>
      <c r="R1445" s="172"/>
    </row>
    <row r="1446" spans="1:18" x14ac:dyDescent="0.3">
      <c r="A1446" s="168" t="s">
        <v>1539</v>
      </c>
      <c r="B1446" s="168" t="s">
        <v>1545</v>
      </c>
      <c r="C1446" s="168">
        <v>145677</v>
      </c>
      <c r="D1446" s="171">
        <v>44026</v>
      </c>
      <c r="E1446" s="172">
        <v>10.88</v>
      </c>
      <c r="F1446" s="172">
        <v>-0.82040000000000002</v>
      </c>
      <c r="G1446" s="172">
        <v>-0.91069999999999995</v>
      </c>
      <c r="H1446" s="172">
        <v>-0.1835</v>
      </c>
      <c r="I1446" s="172">
        <v>3.6190000000000002</v>
      </c>
      <c r="J1446" s="172">
        <v>6.4579000000000004</v>
      </c>
      <c r="K1446" s="172">
        <v>16.488199999999999</v>
      </c>
      <c r="L1446" s="172">
        <v>0.4617</v>
      </c>
      <c r="M1446" s="172">
        <v>10.233000000000001</v>
      </c>
      <c r="N1446" s="172">
        <v>6.0429000000000004</v>
      </c>
      <c r="O1446" s="172"/>
      <c r="P1446" s="172"/>
      <c r="Q1446" s="172">
        <v>5.5194999999999999</v>
      </c>
      <c r="R1446" s="172"/>
    </row>
    <row r="1447" spans="1:18" x14ac:dyDescent="0.3">
      <c r="A1447" s="168" t="s">
        <v>1539</v>
      </c>
      <c r="B1447" s="168" t="s">
        <v>1546</v>
      </c>
      <c r="C1447" s="168">
        <v>146130</v>
      </c>
      <c r="D1447" s="171">
        <v>44026</v>
      </c>
      <c r="E1447" s="172">
        <v>9.6999999999999993</v>
      </c>
      <c r="F1447" s="172">
        <v>-0.61480000000000001</v>
      </c>
      <c r="G1447" s="172">
        <v>-0.91930000000000001</v>
      </c>
      <c r="H1447" s="172">
        <v>-0.10299999999999999</v>
      </c>
      <c r="I1447" s="172">
        <v>3.3014000000000001</v>
      </c>
      <c r="J1447" s="172">
        <v>6.9459999999999997</v>
      </c>
      <c r="K1447" s="172">
        <v>21.706399999999999</v>
      </c>
      <c r="L1447" s="172">
        <v>-5.5500999999999996</v>
      </c>
      <c r="M1447" s="172">
        <v>6.4763999999999999</v>
      </c>
      <c r="N1447" s="172">
        <v>-1.5227999999999999</v>
      </c>
      <c r="O1447" s="172"/>
      <c r="P1447" s="172"/>
      <c r="Q1447" s="172">
        <v>-2.1356000000000002</v>
      </c>
      <c r="R1447" s="172"/>
    </row>
    <row r="1448" spans="1:18" x14ac:dyDescent="0.3">
      <c r="A1448" s="168" t="s">
        <v>1539</v>
      </c>
      <c r="B1448" s="168" t="s">
        <v>1547</v>
      </c>
      <c r="C1448" s="168">
        <v>146127</v>
      </c>
      <c r="D1448" s="171">
        <v>44026</v>
      </c>
      <c r="E1448" s="172">
        <v>9.4600000000000009</v>
      </c>
      <c r="F1448" s="172">
        <v>-0.63029999999999997</v>
      </c>
      <c r="G1448" s="172">
        <v>-0.94240000000000002</v>
      </c>
      <c r="H1448" s="172">
        <v>-0.21099999999999999</v>
      </c>
      <c r="I1448" s="172">
        <v>3.1625000000000001</v>
      </c>
      <c r="J1448" s="172">
        <v>6.7720000000000002</v>
      </c>
      <c r="K1448" s="172">
        <v>21.126799999999999</v>
      </c>
      <c r="L1448" s="172">
        <v>-6.3365999999999998</v>
      </c>
      <c r="M1448" s="172">
        <v>5.1111000000000004</v>
      </c>
      <c r="N1448" s="172">
        <v>-3.2719999999999998</v>
      </c>
      <c r="O1448" s="172"/>
      <c r="P1448" s="172"/>
      <c r="Q1448" s="172">
        <v>-3.8580000000000001</v>
      </c>
      <c r="R1448" s="172"/>
    </row>
    <row r="1449" spans="1:18" x14ac:dyDescent="0.3">
      <c r="A1449" s="168" t="s">
        <v>1539</v>
      </c>
      <c r="B1449" s="168" t="s">
        <v>1548</v>
      </c>
      <c r="C1449" s="168">
        <v>119212</v>
      </c>
      <c r="D1449" s="171">
        <v>44026</v>
      </c>
      <c r="E1449" s="172">
        <v>52.198</v>
      </c>
      <c r="F1449" s="172">
        <v>-0.81330000000000002</v>
      </c>
      <c r="G1449" s="172">
        <v>-1.6153</v>
      </c>
      <c r="H1449" s="172">
        <v>-1.9148000000000001</v>
      </c>
      <c r="I1449" s="172">
        <v>1.7763</v>
      </c>
      <c r="J1449" s="172">
        <v>7.0509000000000004</v>
      </c>
      <c r="K1449" s="172">
        <v>21.072500000000002</v>
      </c>
      <c r="L1449" s="172">
        <v>-12.1142</v>
      </c>
      <c r="M1449" s="172">
        <v>1.2826</v>
      </c>
      <c r="N1449" s="172">
        <v>-6.3948</v>
      </c>
      <c r="O1449" s="172">
        <v>-6.5057</v>
      </c>
      <c r="P1449" s="172">
        <v>4.2674000000000003</v>
      </c>
      <c r="Q1449" s="172">
        <v>15.575699999999999</v>
      </c>
      <c r="R1449" s="172">
        <v>-6.0488999999999997</v>
      </c>
    </row>
    <row r="1450" spans="1:18" x14ac:dyDescent="0.3">
      <c r="A1450" s="168" t="s">
        <v>1539</v>
      </c>
      <c r="B1450" s="168" t="s">
        <v>1549</v>
      </c>
      <c r="C1450" s="168">
        <v>105989</v>
      </c>
      <c r="D1450" s="171">
        <v>44026</v>
      </c>
      <c r="E1450" s="172">
        <v>49.661999999999999</v>
      </c>
      <c r="F1450" s="172">
        <v>-0.81489999999999996</v>
      </c>
      <c r="G1450" s="172">
        <v>-1.6243000000000001</v>
      </c>
      <c r="H1450" s="172">
        <v>-1.9313</v>
      </c>
      <c r="I1450" s="172">
        <v>1.7414000000000001</v>
      </c>
      <c r="J1450" s="172">
        <v>6.9656000000000002</v>
      </c>
      <c r="K1450" s="172">
        <v>20.788</v>
      </c>
      <c r="L1450" s="172">
        <v>-12.5084</v>
      </c>
      <c r="M1450" s="172">
        <v>0.61180000000000001</v>
      </c>
      <c r="N1450" s="172">
        <v>-7.2241</v>
      </c>
      <c r="O1450" s="172">
        <v>-7.1208</v>
      </c>
      <c r="P1450" s="172">
        <v>3.5809000000000002</v>
      </c>
      <c r="Q1450" s="172">
        <v>13.021100000000001</v>
      </c>
      <c r="R1450" s="172">
        <v>-6.8038999999999996</v>
      </c>
    </row>
    <row r="1451" spans="1:18" x14ac:dyDescent="0.3">
      <c r="A1451" s="168" t="s">
        <v>1539</v>
      </c>
      <c r="B1451" s="168" t="s">
        <v>1550</v>
      </c>
      <c r="C1451" s="168">
        <v>146196</v>
      </c>
      <c r="D1451" s="171">
        <v>44026</v>
      </c>
      <c r="E1451" s="172">
        <v>10.645</v>
      </c>
      <c r="F1451" s="172">
        <v>-1.0871999999999999</v>
      </c>
      <c r="G1451" s="172">
        <v>-1.1881999999999999</v>
      </c>
      <c r="H1451" s="172">
        <v>-0.86609999999999998</v>
      </c>
      <c r="I1451" s="172">
        <v>2.3755000000000002</v>
      </c>
      <c r="J1451" s="172">
        <v>6.2693000000000003</v>
      </c>
      <c r="K1451" s="172">
        <v>19.311800000000002</v>
      </c>
      <c r="L1451" s="172">
        <v>-9.0249000000000006</v>
      </c>
      <c r="M1451" s="172">
        <v>0.2354</v>
      </c>
      <c r="N1451" s="172">
        <v>-2.0249000000000001</v>
      </c>
      <c r="O1451" s="172"/>
      <c r="P1451" s="172"/>
      <c r="Q1451" s="172">
        <v>4.4588000000000001</v>
      </c>
      <c r="R1451" s="172"/>
    </row>
    <row r="1452" spans="1:18" x14ac:dyDescent="0.3">
      <c r="A1452" s="168" t="s">
        <v>1539</v>
      </c>
      <c r="B1452" s="168" t="s">
        <v>1551</v>
      </c>
      <c r="C1452" s="168">
        <v>146193</v>
      </c>
      <c r="D1452" s="171">
        <v>44026</v>
      </c>
      <c r="E1452" s="172">
        <v>10.414</v>
      </c>
      <c r="F1452" s="172">
        <v>-1.0828</v>
      </c>
      <c r="G1452" s="172">
        <v>-1.2048000000000001</v>
      </c>
      <c r="H1452" s="172">
        <v>-0.89459999999999995</v>
      </c>
      <c r="I1452" s="172">
        <v>2.3087</v>
      </c>
      <c r="J1452" s="172">
        <v>6.1245000000000003</v>
      </c>
      <c r="K1452" s="172">
        <v>18.840599999999998</v>
      </c>
      <c r="L1452" s="172">
        <v>-9.7339000000000002</v>
      </c>
      <c r="M1452" s="172">
        <v>-0.94169999999999998</v>
      </c>
      <c r="N1452" s="172">
        <v>-3.5562</v>
      </c>
      <c r="O1452" s="172"/>
      <c r="P1452" s="172"/>
      <c r="Q1452" s="172">
        <v>2.8715000000000002</v>
      </c>
      <c r="R1452" s="172"/>
    </row>
    <row r="1453" spans="1:18" x14ac:dyDescent="0.3">
      <c r="A1453" s="168" t="s">
        <v>1539</v>
      </c>
      <c r="B1453" s="168" t="s">
        <v>1552</v>
      </c>
      <c r="C1453" s="168">
        <v>103360</v>
      </c>
      <c r="D1453" s="171">
        <v>44026</v>
      </c>
      <c r="E1453" s="172">
        <v>39.997500000000002</v>
      </c>
      <c r="F1453" s="172">
        <v>-1.0323</v>
      </c>
      <c r="G1453" s="172">
        <v>-1.1960999999999999</v>
      </c>
      <c r="H1453" s="172">
        <v>-2.2658999999999998</v>
      </c>
      <c r="I1453" s="172">
        <v>1.5544</v>
      </c>
      <c r="J1453" s="172">
        <v>4.657</v>
      </c>
      <c r="K1453" s="172">
        <v>12.4002</v>
      </c>
      <c r="L1453" s="172">
        <v>-22.8169</v>
      </c>
      <c r="M1453" s="172">
        <v>-16.992799999999999</v>
      </c>
      <c r="N1453" s="172">
        <v>-22.525099999999998</v>
      </c>
      <c r="O1453" s="172">
        <v>-10.2546</v>
      </c>
      <c r="P1453" s="172">
        <v>0.51129999999999998</v>
      </c>
      <c r="Q1453" s="172">
        <v>10.0252</v>
      </c>
      <c r="R1453" s="172">
        <v>-16.0824</v>
      </c>
    </row>
    <row r="1454" spans="1:18" x14ac:dyDescent="0.3">
      <c r="A1454" s="168" t="s">
        <v>1539</v>
      </c>
      <c r="B1454" s="168" t="s">
        <v>1553</v>
      </c>
      <c r="C1454" s="168">
        <v>118525</v>
      </c>
      <c r="D1454" s="171">
        <v>44026</v>
      </c>
      <c r="E1454" s="172">
        <v>43.408700000000003</v>
      </c>
      <c r="F1454" s="172">
        <v>-1.0301</v>
      </c>
      <c r="G1454" s="172">
        <v>-1.1861999999999999</v>
      </c>
      <c r="H1454" s="172">
        <v>-2.2494000000000001</v>
      </c>
      <c r="I1454" s="172">
        <v>1.5862000000000001</v>
      </c>
      <c r="J1454" s="172">
        <v>4.734</v>
      </c>
      <c r="K1454" s="172">
        <v>12.6548</v>
      </c>
      <c r="L1454" s="172">
        <v>-22.4755</v>
      </c>
      <c r="M1454" s="172">
        <v>-16.4361</v>
      </c>
      <c r="N1454" s="172">
        <v>-21.819800000000001</v>
      </c>
      <c r="O1454" s="172">
        <v>-9.2752999999999997</v>
      </c>
      <c r="P1454" s="172">
        <v>1.6876</v>
      </c>
      <c r="Q1454" s="172">
        <v>13.0678</v>
      </c>
      <c r="R1454" s="172">
        <v>-15.2323</v>
      </c>
    </row>
    <row r="1455" spans="1:18" x14ac:dyDescent="0.3">
      <c r="A1455" s="168" t="s">
        <v>1539</v>
      </c>
      <c r="B1455" s="168" t="s">
        <v>1554</v>
      </c>
      <c r="C1455" s="168">
        <v>130503</v>
      </c>
      <c r="D1455" s="171">
        <v>44026</v>
      </c>
      <c r="E1455" s="172">
        <v>35.36</v>
      </c>
      <c r="F1455" s="172">
        <v>-1.1959</v>
      </c>
      <c r="G1455" s="172">
        <v>-1.5288999999999999</v>
      </c>
      <c r="H1455" s="172">
        <v>-1.4108000000000001</v>
      </c>
      <c r="I1455" s="172">
        <v>2.0697000000000001</v>
      </c>
      <c r="J1455" s="172">
        <v>7.4348000000000001</v>
      </c>
      <c r="K1455" s="172">
        <v>20.781500000000001</v>
      </c>
      <c r="L1455" s="172">
        <v>-18.276800000000001</v>
      </c>
      <c r="M1455" s="172">
        <v>-12.6417</v>
      </c>
      <c r="N1455" s="172">
        <v>-20.308299999999999</v>
      </c>
      <c r="O1455" s="172">
        <v>-4.1075999999999997</v>
      </c>
      <c r="P1455" s="172">
        <v>5.73</v>
      </c>
      <c r="Q1455" s="172">
        <v>11.178900000000001</v>
      </c>
      <c r="R1455" s="172">
        <v>-12.4033</v>
      </c>
    </row>
    <row r="1456" spans="1:18" x14ac:dyDescent="0.3">
      <c r="A1456" s="168" t="s">
        <v>1539</v>
      </c>
      <c r="B1456" s="168" t="s">
        <v>1555</v>
      </c>
      <c r="C1456" s="168">
        <v>130502</v>
      </c>
      <c r="D1456" s="171">
        <v>44026</v>
      </c>
      <c r="E1456" s="172">
        <v>32.601999999999997</v>
      </c>
      <c r="F1456" s="172">
        <v>-1.1971000000000001</v>
      </c>
      <c r="G1456" s="172">
        <v>-1.5402</v>
      </c>
      <c r="H1456" s="172">
        <v>-1.4271</v>
      </c>
      <c r="I1456" s="172">
        <v>2.0343</v>
      </c>
      <c r="J1456" s="172">
        <v>7.3457999999999997</v>
      </c>
      <c r="K1456" s="172">
        <v>20.467099999999999</v>
      </c>
      <c r="L1456" s="172">
        <v>-18.688099999999999</v>
      </c>
      <c r="M1456" s="172">
        <v>-13.3087</v>
      </c>
      <c r="N1456" s="172">
        <v>-21.121600000000001</v>
      </c>
      <c r="O1456" s="172">
        <v>-5.2904999999999998</v>
      </c>
      <c r="P1456" s="172">
        <v>4.4301000000000004</v>
      </c>
      <c r="Q1456" s="172">
        <v>10.0954</v>
      </c>
      <c r="R1456" s="172">
        <v>-13.438499999999999</v>
      </c>
    </row>
    <row r="1457" spans="1:18" x14ac:dyDescent="0.3">
      <c r="A1457" s="168" t="s">
        <v>1539</v>
      </c>
      <c r="B1457" s="168" t="s">
        <v>1556</v>
      </c>
      <c r="C1457" s="168">
        <v>103006</v>
      </c>
      <c r="D1457" s="171">
        <v>44026</v>
      </c>
      <c r="E1457" s="172">
        <v>39.953600000000002</v>
      </c>
      <c r="F1457" s="172">
        <v>-1.3421000000000001</v>
      </c>
      <c r="G1457" s="172">
        <v>-1.5392999999999999</v>
      </c>
      <c r="H1457" s="172">
        <v>-1.1084000000000001</v>
      </c>
      <c r="I1457" s="172">
        <v>3.3441999999999998</v>
      </c>
      <c r="J1457" s="172">
        <v>7.0381999999999998</v>
      </c>
      <c r="K1457" s="172">
        <v>23.8096</v>
      </c>
      <c r="L1457" s="172">
        <v>-13.024699999999999</v>
      </c>
      <c r="M1457" s="172">
        <v>-7.9871999999999996</v>
      </c>
      <c r="N1457" s="172">
        <v>-14.0406</v>
      </c>
      <c r="O1457" s="172">
        <v>-9.3148</v>
      </c>
      <c r="P1457" s="172">
        <v>7.4999999999999997E-2</v>
      </c>
      <c r="Q1457" s="172">
        <v>9.5642999999999994</v>
      </c>
      <c r="R1457" s="172">
        <v>-13.220800000000001</v>
      </c>
    </row>
    <row r="1458" spans="1:18" x14ac:dyDescent="0.3">
      <c r="A1458" s="168" t="s">
        <v>1539</v>
      </c>
      <c r="B1458" s="168" t="s">
        <v>1557</v>
      </c>
      <c r="C1458" s="168">
        <v>120069</v>
      </c>
      <c r="D1458" s="171">
        <v>44026</v>
      </c>
      <c r="E1458" s="172">
        <v>42.598300000000002</v>
      </c>
      <c r="F1458" s="172">
        <v>-1.3382000000000001</v>
      </c>
      <c r="G1458" s="172">
        <v>-1.5241</v>
      </c>
      <c r="H1458" s="172">
        <v>-1.0819000000000001</v>
      </c>
      <c r="I1458" s="172">
        <v>3.4</v>
      </c>
      <c r="J1458" s="172">
        <v>7.1696</v>
      </c>
      <c r="K1458" s="172">
        <v>24.247599999999998</v>
      </c>
      <c r="L1458" s="172">
        <v>-12.3996</v>
      </c>
      <c r="M1458" s="172">
        <v>-7.0095000000000001</v>
      </c>
      <c r="N1458" s="172">
        <v>-12.8268</v>
      </c>
      <c r="O1458" s="172">
        <v>-8.3957999999999995</v>
      </c>
      <c r="P1458" s="172">
        <v>0.98199999999999998</v>
      </c>
      <c r="Q1458" s="172">
        <v>10.058299999999999</v>
      </c>
      <c r="R1458" s="172">
        <v>-12.2311</v>
      </c>
    </row>
    <row r="1459" spans="1:18" x14ac:dyDescent="0.3">
      <c r="A1459" s="168" t="s">
        <v>1539</v>
      </c>
      <c r="B1459" s="168" t="s">
        <v>1558</v>
      </c>
      <c r="C1459" s="168">
        <v>106823</v>
      </c>
      <c r="D1459" s="171">
        <v>44026</v>
      </c>
      <c r="E1459" s="172">
        <v>21.84</v>
      </c>
      <c r="F1459" s="172">
        <v>-1.444</v>
      </c>
      <c r="G1459" s="172">
        <v>-1.6658999999999999</v>
      </c>
      <c r="H1459" s="172">
        <v>-0.36499999999999999</v>
      </c>
      <c r="I1459" s="172">
        <v>3.7037</v>
      </c>
      <c r="J1459" s="172">
        <v>8.7649000000000008</v>
      </c>
      <c r="K1459" s="172">
        <v>20.663</v>
      </c>
      <c r="L1459" s="172">
        <v>-18.5379</v>
      </c>
      <c r="M1459" s="172">
        <v>-9.64</v>
      </c>
      <c r="N1459" s="172">
        <v>-13.2989</v>
      </c>
      <c r="O1459" s="172">
        <v>-6.0603999999999996</v>
      </c>
      <c r="P1459" s="172">
        <v>0.80579999999999996</v>
      </c>
      <c r="Q1459" s="172">
        <v>6.3193999999999999</v>
      </c>
      <c r="R1459" s="172">
        <v>-6.8315000000000001</v>
      </c>
    </row>
    <row r="1460" spans="1:18" x14ac:dyDescent="0.3">
      <c r="A1460" s="168" t="s">
        <v>1539</v>
      </c>
      <c r="B1460" s="168" t="s">
        <v>1559</v>
      </c>
      <c r="C1460" s="168">
        <v>120591</v>
      </c>
      <c r="D1460" s="171">
        <v>44026</v>
      </c>
      <c r="E1460" s="172">
        <v>23.03</v>
      </c>
      <c r="F1460" s="172">
        <v>-1.4549000000000001</v>
      </c>
      <c r="G1460" s="172">
        <v>-1.6652</v>
      </c>
      <c r="H1460" s="172">
        <v>-0.34620000000000001</v>
      </c>
      <c r="I1460" s="172">
        <v>3.7387000000000001</v>
      </c>
      <c r="J1460" s="172">
        <v>8.8888999999999996</v>
      </c>
      <c r="K1460" s="172">
        <v>21.146799999999999</v>
      </c>
      <c r="L1460" s="172">
        <v>-17.925899999999999</v>
      </c>
      <c r="M1460" s="172">
        <v>-8.6473999999999993</v>
      </c>
      <c r="N1460" s="172">
        <v>-12.0657</v>
      </c>
      <c r="O1460" s="172">
        <v>-5.1234999999999999</v>
      </c>
      <c r="P1460" s="172">
        <v>1.5913999999999999</v>
      </c>
      <c r="Q1460" s="172">
        <v>8.6927000000000003</v>
      </c>
      <c r="R1460" s="172">
        <v>-5.7243000000000004</v>
      </c>
    </row>
    <row r="1461" spans="1:18" x14ac:dyDescent="0.3">
      <c r="A1461" s="168" t="s">
        <v>1539</v>
      </c>
      <c r="B1461" s="168" t="s">
        <v>1560</v>
      </c>
      <c r="C1461" s="168">
        <v>141462</v>
      </c>
      <c r="D1461" s="171">
        <v>44026</v>
      </c>
      <c r="E1461" s="172">
        <v>7.76</v>
      </c>
      <c r="F1461" s="172">
        <v>-0.51280000000000003</v>
      </c>
      <c r="G1461" s="172">
        <v>-0.3851</v>
      </c>
      <c r="H1461" s="172">
        <v>0</v>
      </c>
      <c r="I1461" s="172">
        <v>2.9178000000000002</v>
      </c>
      <c r="J1461" s="172">
        <v>6.3014000000000001</v>
      </c>
      <c r="K1461" s="172">
        <v>15.304600000000001</v>
      </c>
      <c r="L1461" s="172">
        <v>-17.270800000000001</v>
      </c>
      <c r="M1461" s="172">
        <v>-10.907</v>
      </c>
      <c r="N1461" s="172">
        <v>-14.818899999999999</v>
      </c>
      <c r="O1461" s="172">
        <v>-8.2210000000000001</v>
      </c>
      <c r="P1461" s="172"/>
      <c r="Q1461" s="172">
        <v>-7.9391999999999996</v>
      </c>
      <c r="R1461" s="172">
        <v>-13.041499999999999</v>
      </c>
    </row>
    <row r="1462" spans="1:18" x14ac:dyDescent="0.3">
      <c r="A1462" s="168" t="s">
        <v>1539</v>
      </c>
      <c r="B1462" s="168" t="s">
        <v>1561</v>
      </c>
      <c r="C1462" s="168">
        <v>141475</v>
      </c>
      <c r="D1462" s="171">
        <v>44026</v>
      </c>
      <c r="E1462" s="172">
        <v>8.25</v>
      </c>
      <c r="F1462" s="172">
        <v>-0.48249999999999998</v>
      </c>
      <c r="G1462" s="172">
        <v>-0.36230000000000001</v>
      </c>
      <c r="H1462" s="172">
        <v>0</v>
      </c>
      <c r="I1462" s="172">
        <v>2.8677999999999999</v>
      </c>
      <c r="J1462" s="172">
        <v>6.3144</v>
      </c>
      <c r="K1462" s="172">
        <v>15.708299999999999</v>
      </c>
      <c r="L1462" s="172">
        <v>-16.834700000000002</v>
      </c>
      <c r="M1462" s="172">
        <v>-10.2285</v>
      </c>
      <c r="N1462" s="172">
        <v>-13.883100000000001</v>
      </c>
      <c r="O1462" s="172">
        <v>-6.3922999999999996</v>
      </c>
      <c r="P1462" s="172"/>
      <c r="Q1462" s="172">
        <v>-6.0819999999999999</v>
      </c>
      <c r="R1462" s="172">
        <v>-11.6652</v>
      </c>
    </row>
    <row r="1463" spans="1:18" x14ac:dyDescent="0.3">
      <c r="A1463" s="168" t="s">
        <v>1539</v>
      </c>
      <c r="B1463" s="168" t="s">
        <v>1562</v>
      </c>
      <c r="C1463" s="168">
        <v>147946</v>
      </c>
      <c r="D1463" s="171">
        <v>44026</v>
      </c>
      <c r="E1463" s="172">
        <v>10.25</v>
      </c>
      <c r="F1463" s="172">
        <v>9.7699999999999995E-2</v>
      </c>
      <c r="G1463" s="172">
        <v>-0.4854</v>
      </c>
      <c r="H1463" s="172">
        <v>-9.7500000000000003E-2</v>
      </c>
      <c r="I1463" s="172">
        <v>1.99</v>
      </c>
      <c r="J1463" s="172">
        <v>4.2725999999999997</v>
      </c>
      <c r="K1463" s="172">
        <v>13.2597</v>
      </c>
      <c r="L1463" s="172"/>
      <c r="M1463" s="172"/>
      <c r="N1463" s="172"/>
      <c r="O1463" s="172"/>
      <c r="P1463" s="172"/>
      <c r="Q1463" s="172">
        <v>2.5</v>
      </c>
      <c r="R1463" s="172"/>
    </row>
    <row r="1464" spans="1:18" x14ac:dyDescent="0.3">
      <c r="A1464" s="168" t="s">
        <v>1539</v>
      </c>
      <c r="B1464" s="168" t="s">
        <v>1563</v>
      </c>
      <c r="C1464" s="168">
        <v>147944</v>
      </c>
      <c r="D1464" s="171">
        <v>44026</v>
      </c>
      <c r="E1464" s="172">
        <v>10.17</v>
      </c>
      <c r="F1464" s="172">
        <v>0</v>
      </c>
      <c r="G1464" s="172">
        <v>-0.58650000000000002</v>
      </c>
      <c r="H1464" s="172">
        <v>-0.1963</v>
      </c>
      <c r="I1464" s="172">
        <v>1.9037999999999999</v>
      </c>
      <c r="J1464" s="172">
        <v>4.0941999999999998</v>
      </c>
      <c r="K1464" s="172">
        <v>12.624599999999999</v>
      </c>
      <c r="L1464" s="172"/>
      <c r="M1464" s="172"/>
      <c r="N1464" s="172"/>
      <c r="O1464" s="172"/>
      <c r="P1464" s="172"/>
      <c r="Q1464" s="172">
        <v>1.7</v>
      </c>
      <c r="R1464" s="172"/>
    </row>
    <row r="1465" spans="1:18" x14ac:dyDescent="0.3">
      <c r="A1465" s="168" t="s">
        <v>1539</v>
      </c>
      <c r="B1465" s="168" t="s">
        <v>1564</v>
      </c>
      <c r="C1465" s="168">
        <v>145137</v>
      </c>
      <c r="D1465" s="171">
        <v>44026</v>
      </c>
      <c r="E1465" s="172">
        <v>10.3</v>
      </c>
      <c r="F1465" s="172">
        <v>-0.48309999999999997</v>
      </c>
      <c r="G1465" s="172">
        <v>-0.96150000000000002</v>
      </c>
      <c r="H1465" s="172">
        <v>-1.2464</v>
      </c>
      <c r="I1465" s="172">
        <v>1.8793</v>
      </c>
      <c r="J1465" s="172">
        <v>5.7495000000000003</v>
      </c>
      <c r="K1465" s="172">
        <v>17.579899999999999</v>
      </c>
      <c r="L1465" s="172">
        <v>-10.122199999999999</v>
      </c>
      <c r="M1465" s="172">
        <v>0.88149999999999995</v>
      </c>
      <c r="N1465" s="172">
        <v>-9.7000000000000003E-2</v>
      </c>
      <c r="O1465" s="172"/>
      <c r="P1465" s="172"/>
      <c r="Q1465" s="172">
        <v>1.7468999999999999</v>
      </c>
      <c r="R1465" s="172"/>
    </row>
    <row r="1466" spans="1:18" x14ac:dyDescent="0.3">
      <c r="A1466" s="168" t="s">
        <v>1539</v>
      </c>
      <c r="B1466" s="168" t="s">
        <v>1565</v>
      </c>
      <c r="C1466" s="168">
        <v>145139</v>
      </c>
      <c r="D1466" s="171">
        <v>44026</v>
      </c>
      <c r="E1466" s="172">
        <v>10.02</v>
      </c>
      <c r="F1466" s="172">
        <v>-0.4965</v>
      </c>
      <c r="G1466" s="172">
        <v>-0.98809999999999998</v>
      </c>
      <c r="H1466" s="172">
        <v>-1.2807999999999999</v>
      </c>
      <c r="I1466" s="172">
        <v>1.7259</v>
      </c>
      <c r="J1466" s="172">
        <v>5.5848000000000004</v>
      </c>
      <c r="K1466" s="172">
        <v>17.193000000000001</v>
      </c>
      <c r="L1466" s="172">
        <v>-10.774699999999999</v>
      </c>
      <c r="M1466" s="172">
        <v>-0.29849999999999999</v>
      </c>
      <c r="N1466" s="172">
        <v>-1.6682999999999999</v>
      </c>
      <c r="O1466" s="172"/>
      <c r="P1466" s="172"/>
      <c r="Q1466" s="172">
        <v>0.1171</v>
      </c>
      <c r="R1466" s="172"/>
    </row>
    <row r="1467" spans="1:18" x14ac:dyDescent="0.3">
      <c r="A1467" s="168" t="s">
        <v>1539</v>
      </c>
      <c r="B1467" s="168" t="s">
        <v>1566</v>
      </c>
      <c r="C1467" s="168">
        <v>147919</v>
      </c>
      <c r="D1467" s="171">
        <v>44026</v>
      </c>
      <c r="E1467" s="172">
        <v>8.4568999999999992</v>
      </c>
      <c r="F1467" s="172">
        <v>-0.25359999999999999</v>
      </c>
      <c r="G1467" s="172">
        <v>-0.32879999999999998</v>
      </c>
      <c r="H1467" s="172">
        <v>-0.50590000000000002</v>
      </c>
      <c r="I1467" s="172">
        <v>1.6173</v>
      </c>
      <c r="J1467" s="172">
        <v>7.9802</v>
      </c>
      <c r="K1467" s="172">
        <v>22.9344</v>
      </c>
      <c r="L1467" s="172"/>
      <c r="M1467" s="172"/>
      <c r="N1467" s="172"/>
      <c r="O1467" s="172"/>
      <c r="P1467" s="172"/>
      <c r="Q1467" s="172">
        <v>-15.430999999999999</v>
      </c>
      <c r="R1467" s="172"/>
    </row>
    <row r="1468" spans="1:18" x14ac:dyDescent="0.3">
      <c r="A1468" s="168" t="s">
        <v>1539</v>
      </c>
      <c r="B1468" s="168" t="s">
        <v>1567</v>
      </c>
      <c r="C1468" s="168">
        <v>147920</v>
      </c>
      <c r="D1468" s="171">
        <v>44026</v>
      </c>
      <c r="E1468" s="172">
        <v>8.3809000000000005</v>
      </c>
      <c r="F1468" s="172">
        <v>-0.2606</v>
      </c>
      <c r="G1468" s="172">
        <v>-0.3543</v>
      </c>
      <c r="H1468" s="172">
        <v>-0.54820000000000002</v>
      </c>
      <c r="I1468" s="172">
        <v>1.5287999999999999</v>
      </c>
      <c r="J1468" s="172">
        <v>7.7666000000000004</v>
      </c>
      <c r="K1468" s="172">
        <v>22.241800000000001</v>
      </c>
      <c r="L1468" s="172"/>
      <c r="M1468" s="172"/>
      <c r="N1468" s="172"/>
      <c r="O1468" s="172"/>
      <c r="P1468" s="172"/>
      <c r="Q1468" s="172">
        <v>-16.190999999999999</v>
      </c>
      <c r="R1468" s="172"/>
    </row>
    <row r="1469" spans="1:18" x14ac:dyDescent="0.3">
      <c r="A1469" s="168" t="s">
        <v>1539</v>
      </c>
      <c r="B1469" s="168" t="s">
        <v>1568</v>
      </c>
      <c r="C1469" s="168">
        <v>102875</v>
      </c>
      <c r="D1469" s="171">
        <v>44026</v>
      </c>
      <c r="E1469" s="172">
        <v>65.412999999999997</v>
      </c>
      <c r="F1469" s="172">
        <v>-0.83079999999999998</v>
      </c>
      <c r="G1469" s="172">
        <v>-1.0333000000000001</v>
      </c>
      <c r="H1469" s="172">
        <v>-1.0304</v>
      </c>
      <c r="I1469" s="172">
        <v>2.3245</v>
      </c>
      <c r="J1469" s="172">
        <v>6.6661000000000001</v>
      </c>
      <c r="K1469" s="172">
        <v>21.5381</v>
      </c>
      <c r="L1469" s="172">
        <v>-14.704700000000001</v>
      </c>
      <c r="M1469" s="172">
        <v>-4.6707999999999998</v>
      </c>
      <c r="N1469" s="172">
        <v>-6.117</v>
      </c>
      <c r="O1469" s="172">
        <v>-4.2813999999999997</v>
      </c>
      <c r="P1469" s="172">
        <v>4.0073999999999996</v>
      </c>
      <c r="Q1469" s="172">
        <v>12.9754</v>
      </c>
      <c r="R1469" s="172">
        <v>-6.0125000000000002</v>
      </c>
    </row>
    <row r="1470" spans="1:18" x14ac:dyDescent="0.3">
      <c r="A1470" s="168" t="s">
        <v>1539</v>
      </c>
      <c r="B1470" s="168" t="s">
        <v>1569</v>
      </c>
      <c r="C1470" s="168">
        <v>120164</v>
      </c>
      <c r="D1470" s="171">
        <v>44026</v>
      </c>
      <c r="E1470" s="172">
        <v>71.875</v>
      </c>
      <c r="F1470" s="172">
        <v>-0.82789999999999997</v>
      </c>
      <c r="G1470" s="172">
        <v>-1.0190999999999999</v>
      </c>
      <c r="H1470" s="172">
        <v>-1.0041</v>
      </c>
      <c r="I1470" s="172">
        <v>2.3786999999999998</v>
      </c>
      <c r="J1470" s="172">
        <v>6.7962999999999996</v>
      </c>
      <c r="K1470" s="172">
        <v>21.962599999999998</v>
      </c>
      <c r="L1470" s="172">
        <v>-14.1053</v>
      </c>
      <c r="M1470" s="172">
        <v>-3.6812</v>
      </c>
      <c r="N1470" s="172">
        <v>-4.8026</v>
      </c>
      <c r="O1470" s="172">
        <v>-3.0095000000000001</v>
      </c>
      <c r="P1470" s="172">
        <v>5.5019</v>
      </c>
      <c r="Q1470" s="172">
        <v>12.0824</v>
      </c>
      <c r="R1470" s="172">
        <v>-4.7664999999999997</v>
      </c>
    </row>
    <row r="1471" spans="1:18" x14ac:dyDescent="0.3">
      <c r="A1471" s="168" t="s">
        <v>1539</v>
      </c>
      <c r="B1471" s="168" t="s">
        <v>1570</v>
      </c>
      <c r="C1471" s="168">
        <v>129220</v>
      </c>
      <c r="D1471" s="171">
        <v>44026</v>
      </c>
      <c r="E1471" s="172">
        <v>19.733000000000001</v>
      </c>
      <c r="F1471" s="172">
        <v>-0.59440000000000004</v>
      </c>
      <c r="G1471" s="172">
        <v>-0.81430000000000002</v>
      </c>
      <c r="H1471" s="172">
        <v>-1.2856000000000001</v>
      </c>
      <c r="I1471" s="172">
        <v>1.0964</v>
      </c>
      <c r="J1471" s="172">
        <v>6.1485000000000003</v>
      </c>
      <c r="K1471" s="172">
        <v>17.2211</v>
      </c>
      <c r="L1471" s="172">
        <v>-20.5212</v>
      </c>
      <c r="M1471" s="172">
        <v>-13.5768</v>
      </c>
      <c r="N1471" s="172">
        <v>-18.7608</v>
      </c>
      <c r="O1471" s="172">
        <v>-7.5334000000000003</v>
      </c>
      <c r="P1471" s="172">
        <v>6.0877999999999997</v>
      </c>
      <c r="Q1471" s="172">
        <v>11.629899999999999</v>
      </c>
      <c r="R1471" s="172">
        <v>-14.1015</v>
      </c>
    </row>
    <row r="1472" spans="1:18" x14ac:dyDescent="0.3">
      <c r="A1472" s="168" t="s">
        <v>1539</v>
      </c>
      <c r="B1472" s="168" t="s">
        <v>1571</v>
      </c>
      <c r="C1472" s="168">
        <v>129223</v>
      </c>
      <c r="D1472" s="171">
        <v>44026</v>
      </c>
      <c r="E1472" s="172">
        <v>18.715</v>
      </c>
      <c r="F1472" s="172">
        <v>-0.59489999999999998</v>
      </c>
      <c r="G1472" s="172">
        <v>-0.82140000000000002</v>
      </c>
      <c r="H1472" s="172">
        <v>-1.2974000000000001</v>
      </c>
      <c r="I1472" s="172">
        <v>1.0638000000000001</v>
      </c>
      <c r="J1472" s="172">
        <v>6.0519999999999996</v>
      </c>
      <c r="K1472" s="172">
        <v>16.902999999999999</v>
      </c>
      <c r="L1472" s="172">
        <v>-20.9771</v>
      </c>
      <c r="M1472" s="172">
        <v>-14.328200000000001</v>
      </c>
      <c r="N1472" s="172">
        <v>-19.688500000000001</v>
      </c>
      <c r="O1472" s="172">
        <v>-8.4761000000000006</v>
      </c>
      <c r="P1472" s="172">
        <v>5.1405000000000003</v>
      </c>
      <c r="Q1472" s="172">
        <v>10.677</v>
      </c>
      <c r="R1472" s="172">
        <v>-15.055199999999999</v>
      </c>
    </row>
    <row r="1473" spans="1:18" x14ac:dyDescent="0.3">
      <c r="A1473" s="168" t="s">
        <v>1539</v>
      </c>
      <c r="B1473" s="168" t="s">
        <v>1572</v>
      </c>
      <c r="C1473" s="168">
        <v>113177</v>
      </c>
      <c r="D1473" s="171">
        <v>44026</v>
      </c>
      <c r="E1473" s="172">
        <v>35.171100000000003</v>
      </c>
      <c r="F1473" s="172">
        <v>-0.73050000000000004</v>
      </c>
      <c r="G1473" s="172">
        <v>-0.96079999999999999</v>
      </c>
      <c r="H1473" s="172">
        <v>-0.91590000000000005</v>
      </c>
      <c r="I1473" s="172">
        <v>2.081</v>
      </c>
      <c r="J1473" s="172">
        <v>7.6045999999999996</v>
      </c>
      <c r="K1473" s="172">
        <v>20.4514</v>
      </c>
      <c r="L1473" s="172">
        <v>-13.800800000000001</v>
      </c>
      <c r="M1473" s="172">
        <v>-3.4927999999999999</v>
      </c>
      <c r="N1473" s="172">
        <v>-8.2392000000000003</v>
      </c>
      <c r="O1473" s="172">
        <v>-3.1981999999999999</v>
      </c>
      <c r="P1473" s="172">
        <v>6.9744000000000002</v>
      </c>
      <c r="Q1473" s="172">
        <v>13.6441</v>
      </c>
      <c r="R1473" s="172">
        <v>-7.5105000000000004</v>
      </c>
    </row>
    <row r="1474" spans="1:18" x14ac:dyDescent="0.3">
      <c r="A1474" s="168" t="s">
        <v>1539</v>
      </c>
      <c r="B1474" s="168" t="s">
        <v>1573</v>
      </c>
      <c r="C1474" s="168">
        <v>118778</v>
      </c>
      <c r="D1474" s="171">
        <v>44026</v>
      </c>
      <c r="E1474" s="172">
        <v>37.783299999999997</v>
      </c>
      <c r="F1474" s="172">
        <v>-0.7288</v>
      </c>
      <c r="G1474" s="172">
        <v>-0.95389999999999997</v>
      </c>
      <c r="H1474" s="172">
        <v>-0.9012</v>
      </c>
      <c r="I1474" s="172">
        <v>2.1133999999999999</v>
      </c>
      <c r="J1474" s="172">
        <v>7.6917</v>
      </c>
      <c r="K1474" s="172">
        <v>20.748899999999999</v>
      </c>
      <c r="L1474" s="172">
        <v>-13.426600000000001</v>
      </c>
      <c r="M1474" s="172">
        <v>-2.8767</v>
      </c>
      <c r="N1474" s="172">
        <v>-7.4515000000000002</v>
      </c>
      <c r="O1474" s="172">
        <v>-2.1655000000000002</v>
      </c>
      <c r="P1474" s="172">
        <v>8.1156000000000006</v>
      </c>
      <c r="Q1474" s="172">
        <v>17.798200000000001</v>
      </c>
      <c r="R1474" s="172">
        <v>-6.625</v>
      </c>
    </row>
    <row r="1475" spans="1:18" x14ac:dyDescent="0.3">
      <c r="A1475" s="168" t="s">
        <v>1539</v>
      </c>
      <c r="B1475" s="168" t="s">
        <v>1574</v>
      </c>
      <c r="C1475" s="168">
        <v>147131</v>
      </c>
      <c r="D1475" s="171">
        <v>44026</v>
      </c>
      <c r="E1475" s="172">
        <v>10.3</v>
      </c>
      <c r="F1475" s="172">
        <v>-0.38679999999999998</v>
      </c>
      <c r="G1475" s="172">
        <v>-0.57920000000000005</v>
      </c>
      <c r="H1475" s="172">
        <v>-0.96150000000000002</v>
      </c>
      <c r="I1475" s="172">
        <v>3.2063999999999999</v>
      </c>
      <c r="J1475" s="172">
        <v>8.8795000000000002</v>
      </c>
      <c r="K1475" s="172">
        <v>22.9117</v>
      </c>
      <c r="L1475" s="172">
        <v>-5.2438000000000002</v>
      </c>
      <c r="M1475" s="172">
        <v>7.6280000000000001</v>
      </c>
      <c r="N1475" s="172">
        <v>3</v>
      </c>
      <c r="O1475" s="172"/>
      <c r="P1475" s="172"/>
      <c r="Q1475" s="172">
        <v>2.5528</v>
      </c>
      <c r="R1475" s="172"/>
    </row>
    <row r="1476" spans="1:18" x14ac:dyDescent="0.3">
      <c r="A1476" s="168" t="s">
        <v>1539</v>
      </c>
      <c r="B1476" s="168" t="s">
        <v>1575</v>
      </c>
      <c r="C1476" s="168">
        <v>147129</v>
      </c>
      <c r="D1476" s="171">
        <v>44026</v>
      </c>
      <c r="E1476" s="172">
        <v>10.09</v>
      </c>
      <c r="F1476" s="172">
        <v>-0.39489999999999997</v>
      </c>
      <c r="G1476" s="172">
        <v>-0.49309999999999998</v>
      </c>
      <c r="H1476" s="172">
        <v>-0.8841</v>
      </c>
      <c r="I1476" s="172">
        <v>3.1697000000000002</v>
      </c>
      <c r="J1476" s="172">
        <v>8.7284000000000006</v>
      </c>
      <c r="K1476" s="172">
        <v>22.451499999999999</v>
      </c>
      <c r="L1476" s="172">
        <v>-5.9645999999999999</v>
      </c>
      <c r="M1476" s="172">
        <v>6.2104999999999997</v>
      </c>
      <c r="N1476" s="172">
        <v>1.2036</v>
      </c>
      <c r="O1476" s="172"/>
      <c r="P1476" s="172"/>
      <c r="Q1476" s="172">
        <v>0.76700000000000002</v>
      </c>
      <c r="R1476" s="172"/>
    </row>
    <row r="1477" spans="1:18" x14ac:dyDescent="0.3">
      <c r="A1477" s="168" t="s">
        <v>1539</v>
      </c>
      <c r="B1477" s="168" t="s">
        <v>1576</v>
      </c>
      <c r="C1477" s="168">
        <v>100177</v>
      </c>
      <c r="D1477" s="171">
        <v>44026</v>
      </c>
      <c r="E1477" s="172">
        <v>49.0504779553915</v>
      </c>
      <c r="F1477" s="172">
        <v>-0.15459999999999999</v>
      </c>
      <c r="G1477" s="172">
        <v>2.1698</v>
      </c>
      <c r="H1477" s="172">
        <v>3.2685</v>
      </c>
      <c r="I1477" s="172">
        <v>6.6162999999999998</v>
      </c>
      <c r="J1477" s="172">
        <v>15.082000000000001</v>
      </c>
      <c r="K1477" s="172">
        <v>30.355</v>
      </c>
      <c r="L1477" s="172">
        <v>1.7191000000000001</v>
      </c>
      <c r="M1477" s="172">
        <v>14.5421</v>
      </c>
      <c r="N1477" s="172">
        <v>-1.6728000000000001</v>
      </c>
      <c r="O1477" s="172">
        <v>-4.7744999999999997</v>
      </c>
      <c r="P1477" s="172">
        <v>0.50729999999999997</v>
      </c>
      <c r="Q1477" s="172">
        <v>6.9223999999999997</v>
      </c>
      <c r="R1477" s="172">
        <v>-7.6181000000000001</v>
      </c>
    </row>
    <row r="1478" spans="1:18" x14ac:dyDescent="0.3">
      <c r="A1478" s="168" t="s">
        <v>1539</v>
      </c>
      <c r="B1478" s="168" t="s">
        <v>1577</v>
      </c>
      <c r="C1478" s="168">
        <v>120828</v>
      </c>
      <c r="D1478" s="171">
        <v>44026</v>
      </c>
      <c r="E1478" s="172">
        <v>44.487000000000002</v>
      </c>
      <c r="F1478" s="172">
        <v>-0.15440000000000001</v>
      </c>
      <c r="G1478" s="172">
        <v>2.202</v>
      </c>
      <c r="H1478" s="172">
        <v>3.302</v>
      </c>
      <c r="I1478" s="172">
        <v>6.6529999999999996</v>
      </c>
      <c r="J1478" s="172">
        <v>15.3095</v>
      </c>
      <c r="K1478" s="172">
        <v>30.6355</v>
      </c>
      <c r="L1478" s="172">
        <v>1.9662999999999999</v>
      </c>
      <c r="M1478" s="172">
        <v>14.848699999999999</v>
      </c>
      <c r="N1478" s="172">
        <v>-1.3771</v>
      </c>
      <c r="O1478" s="172">
        <v>-4.4459999999999997</v>
      </c>
      <c r="P1478" s="172">
        <v>0.7147</v>
      </c>
      <c r="Q1478" s="172">
        <v>3.5949</v>
      </c>
      <c r="R1478" s="172">
        <v>-7.2725999999999997</v>
      </c>
    </row>
    <row r="1479" spans="1:18" x14ac:dyDescent="0.3">
      <c r="A1479" s="168" t="s">
        <v>1539</v>
      </c>
      <c r="B1479" s="168" t="s">
        <v>1578</v>
      </c>
      <c r="C1479" s="168">
        <v>125497</v>
      </c>
      <c r="D1479" s="171">
        <v>44026</v>
      </c>
      <c r="E1479" s="172">
        <v>54.257399999999997</v>
      </c>
      <c r="F1479" s="172">
        <v>-0.51780000000000004</v>
      </c>
      <c r="G1479" s="172">
        <v>-1.2381</v>
      </c>
      <c r="H1479" s="172">
        <v>-1.2281</v>
      </c>
      <c r="I1479" s="172">
        <v>2.7176</v>
      </c>
      <c r="J1479" s="172">
        <v>6.6698000000000004</v>
      </c>
      <c r="K1479" s="172">
        <v>17.000399999999999</v>
      </c>
      <c r="L1479" s="172">
        <v>-8.4872999999999994</v>
      </c>
      <c r="M1479" s="172">
        <v>-1.2887999999999999</v>
      </c>
      <c r="N1479" s="172">
        <v>-3.8899999999999997E-2</v>
      </c>
      <c r="O1479" s="172">
        <v>4.3171999999999997</v>
      </c>
      <c r="P1479" s="172">
        <v>10.592599999999999</v>
      </c>
      <c r="Q1479" s="172">
        <v>21.147099999999998</v>
      </c>
      <c r="R1479" s="172">
        <v>-0.43609999999999999</v>
      </c>
    </row>
    <row r="1480" spans="1:18" x14ac:dyDescent="0.3">
      <c r="A1480" s="168" t="s">
        <v>1539</v>
      </c>
      <c r="B1480" s="168" t="s">
        <v>1579</v>
      </c>
      <c r="C1480" s="168">
        <v>125494</v>
      </c>
      <c r="D1480" s="171">
        <v>44026</v>
      </c>
      <c r="E1480" s="172">
        <v>49.843899999999998</v>
      </c>
      <c r="F1480" s="172">
        <v>-0.52149999999999996</v>
      </c>
      <c r="G1480" s="172">
        <v>-1.2523</v>
      </c>
      <c r="H1480" s="172">
        <v>-1.2536</v>
      </c>
      <c r="I1480" s="172">
        <v>2.6646999999999998</v>
      </c>
      <c r="J1480" s="172">
        <v>6.5414000000000003</v>
      </c>
      <c r="K1480" s="172">
        <v>16.590399999999999</v>
      </c>
      <c r="L1480" s="172">
        <v>-9.0737000000000005</v>
      </c>
      <c r="M1480" s="172">
        <v>-2.2353999999999998</v>
      </c>
      <c r="N1480" s="172">
        <v>-1.3109</v>
      </c>
      <c r="O1480" s="172">
        <v>3.0787</v>
      </c>
      <c r="P1480" s="172">
        <v>9.2451000000000008</v>
      </c>
      <c r="Q1480" s="172">
        <v>15.9535</v>
      </c>
      <c r="R1480" s="172">
        <v>-1.6691</v>
      </c>
    </row>
    <row r="1481" spans="1:18" x14ac:dyDescent="0.3">
      <c r="A1481" s="168" t="s">
        <v>1539</v>
      </c>
      <c r="B1481" s="168" t="s">
        <v>1580</v>
      </c>
      <c r="C1481" s="168">
        <v>100795</v>
      </c>
      <c r="D1481" s="171">
        <v>44026</v>
      </c>
      <c r="E1481" s="172">
        <v>65.223200000000006</v>
      </c>
      <c r="F1481" s="172">
        <v>-1.0409999999999999</v>
      </c>
      <c r="G1481" s="172">
        <v>-1.5841000000000001</v>
      </c>
      <c r="H1481" s="172">
        <v>-1.5869</v>
      </c>
      <c r="I1481" s="172">
        <v>1.7737000000000001</v>
      </c>
      <c r="J1481" s="172">
        <v>5.5086000000000004</v>
      </c>
      <c r="K1481" s="172">
        <v>16.250599999999999</v>
      </c>
      <c r="L1481" s="172">
        <v>-18.581099999999999</v>
      </c>
      <c r="M1481" s="172">
        <v>-8.3003999999999998</v>
      </c>
      <c r="N1481" s="172">
        <v>-17.056100000000001</v>
      </c>
      <c r="O1481" s="172">
        <v>-12.8558</v>
      </c>
      <c r="P1481" s="172">
        <v>-1.6798</v>
      </c>
      <c r="Q1481" s="172">
        <v>12.9321</v>
      </c>
      <c r="R1481" s="172">
        <v>-14.6134</v>
      </c>
    </row>
    <row r="1482" spans="1:18" x14ac:dyDescent="0.3">
      <c r="A1482" s="168" t="s">
        <v>1539</v>
      </c>
      <c r="B1482" s="168" t="s">
        <v>1581</v>
      </c>
      <c r="C1482" s="168">
        <v>119589</v>
      </c>
      <c r="D1482" s="171">
        <v>44026</v>
      </c>
      <c r="E1482" s="172">
        <v>68.343900000000005</v>
      </c>
      <c r="F1482" s="172">
        <v>-1.0382</v>
      </c>
      <c r="G1482" s="172">
        <v>-1.5741000000000001</v>
      </c>
      <c r="H1482" s="172">
        <v>-1.5696000000000001</v>
      </c>
      <c r="I1482" s="172">
        <v>1.8111999999999999</v>
      </c>
      <c r="J1482" s="172">
        <v>5.5991999999999997</v>
      </c>
      <c r="K1482" s="172">
        <v>16.528400000000001</v>
      </c>
      <c r="L1482" s="172">
        <v>-18.2044</v>
      </c>
      <c r="M1482" s="172">
        <v>-7.6684999999999999</v>
      </c>
      <c r="N1482" s="172">
        <v>-16.271699999999999</v>
      </c>
      <c r="O1482" s="172">
        <v>-12.11</v>
      </c>
      <c r="P1482" s="172">
        <v>-1.0189999999999999</v>
      </c>
      <c r="Q1482" s="172">
        <v>9.4870999999999999</v>
      </c>
      <c r="R1482" s="172">
        <v>-13.8437</v>
      </c>
    </row>
    <row r="1483" spans="1:18" x14ac:dyDescent="0.3">
      <c r="A1483" s="168" t="s">
        <v>1539</v>
      </c>
      <c r="B1483" s="168" t="s">
        <v>1582</v>
      </c>
      <c r="C1483" s="168">
        <v>145206</v>
      </c>
      <c r="D1483" s="171">
        <v>44026</v>
      </c>
      <c r="E1483" s="172">
        <v>10.0617</v>
      </c>
      <c r="F1483" s="172">
        <v>0.52849999999999997</v>
      </c>
      <c r="G1483" s="172">
        <v>1.3447</v>
      </c>
      <c r="H1483" s="172">
        <v>1.0820000000000001</v>
      </c>
      <c r="I1483" s="172">
        <v>2.3559999999999999</v>
      </c>
      <c r="J1483" s="172">
        <v>7.5610999999999997</v>
      </c>
      <c r="K1483" s="172">
        <v>19.7608</v>
      </c>
      <c r="L1483" s="172">
        <v>-10.7689</v>
      </c>
      <c r="M1483" s="172">
        <v>-0.58389999999999997</v>
      </c>
      <c r="N1483" s="172">
        <v>-2.1654</v>
      </c>
      <c r="O1483" s="172"/>
      <c r="P1483" s="172"/>
      <c r="Q1483" s="172">
        <v>0.36870000000000003</v>
      </c>
      <c r="R1483" s="172"/>
    </row>
    <row r="1484" spans="1:18" x14ac:dyDescent="0.3">
      <c r="A1484" s="168" t="s">
        <v>1539</v>
      </c>
      <c r="B1484" s="168" t="s">
        <v>1583</v>
      </c>
      <c r="C1484" s="168">
        <v>145208</v>
      </c>
      <c r="D1484" s="171">
        <v>44026</v>
      </c>
      <c r="E1484" s="172">
        <v>9.7331000000000003</v>
      </c>
      <c r="F1484" s="172">
        <v>0.52470000000000006</v>
      </c>
      <c r="G1484" s="172">
        <v>1.3284</v>
      </c>
      <c r="H1484" s="172">
        <v>1.0528</v>
      </c>
      <c r="I1484" s="172">
        <v>2.2986</v>
      </c>
      <c r="J1484" s="172">
        <v>7.3974000000000002</v>
      </c>
      <c r="K1484" s="172">
        <v>19.273800000000001</v>
      </c>
      <c r="L1484" s="172">
        <v>-11.5928</v>
      </c>
      <c r="M1484" s="172">
        <v>-1.9335</v>
      </c>
      <c r="N1484" s="172">
        <v>-3.9683000000000002</v>
      </c>
      <c r="O1484" s="172"/>
      <c r="P1484" s="172"/>
      <c r="Q1484" s="172">
        <v>-1.6056999999999999</v>
      </c>
      <c r="R1484" s="172"/>
    </row>
    <row r="1485" spans="1:18" x14ac:dyDescent="0.3">
      <c r="A1485" s="168" t="s">
        <v>1539</v>
      </c>
      <c r="B1485" s="168" t="s">
        <v>1584</v>
      </c>
      <c r="C1485" s="168">
        <v>129649</v>
      </c>
      <c r="D1485" s="171">
        <v>44026</v>
      </c>
      <c r="E1485" s="172">
        <v>13.48</v>
      </c>
      <c r="F1485" s="172">
        <v>-0.73640000000000005</v>
      </c>
      <c r="G1485" s="172">
        <v>-1.0279</v>
      </c>
      <c r="H1485" s="172">
        <v>-0.88239999999999996</v>
      </c>
      <c r="I1485" s="172">
        <v>2.5095000000000001</v>
      </c>
      <c r="J1485" s="172">
        <v>5.3125</v>
      </c>
      <c r="K1485" s="172">
        <v>14.140599999999999</v>
      </c>
      <c r="L1485" s="172">
        <v>-12.4107</v>
      </c>
      <c r="M1485" s="172">
        <v>-2.6715</v>
      </c>
      <c r="N1485" s="172">
        <v>-1.3177000000000001</v>
      </c>
      <c r="O1485" s="172">
        <v>-4.3376999999999999</v>
      </c>
      <c r="P1485" s="172">
        <v>1.0395000000000001</v>
      </c>
      <c r="Q1485" s="172">
        <v>5.0183999999999997</v>
      </c>
      <c r="R1485" s="172">
        <v>-6.1196999999999999</v>
      </c>
    </row>
    <row r="1486" spans="1:18" x14ac:dyDescent="0.3">
      <c r="A1486" s="168" t="s">
        <v>1539</v>
      </c>
      <c r="B1486" s="168" t="s">
        <v>1585</v>
      </c>
      <c r="C1486" s="168">
        <v>129647</v>
      </c>
      <c r="D1486" s="171">
        <v>44026</v>
      </c>
      <c r="E1486" s="172">
        <v>12.84</v>
      </c>
      <c r="F1486" s="172">
        <v>-0.69610000000000005</v>
      </c>
      <c r="G1486" s="172">
        <v>-1.0786</v>
      </c>
      <c r="H1486" s="172">
        <v>-0.92589999999999995</v>
      </c>
      <c r="I1486" s="172">
        <v>2.4741</v>
      </c>
      <c r="J1486" s="172">
        <v>5.2458999999999998</v>
      </c>
      <c r="K1486" s="172">
        <v>13.9308</v>
      </c>
      <c r="L1486" s="172">
        <v>-12.712400000000001</v>
      </c>
      <c r="M1486" s="172">
        <v>-3.1674000000000002</v>
      </c>
      <c r="N1486" s="172">
        <v>-1.9846999999999999</v>
      </c>
      <c r="O1486" s="172">
        <v>-5.0041000000000002</v>
      </c>
      <c r="P1486" s="172">
        <v>0.18779999999999999</v>
      </c>
      <c r="Q1486" s="172">
        <v>4.1840999999999999</v>
      </c>
      <c r="R1486" s="172">
        <v>-6.7127999999999997</v>
      </c>
    </row>
    <row r="1487" spans="1:18" x14ac:dyDescent="0.3">
      <c r="A1487" s="173" t="s">
        <v>27</v>
      </c>
      <c r="B1487" s="168"/>
      <c r="C1487" s="168"/>
      <c r="D1487" s="168"/>
      <c r="E1487" s="168"/>
      <c r="F1487" s="174">
        <v>-0.68653913043478254</v>
      </c>
      <c r="G1487" s="174">
        <v>-0.8201586956521737</v>
      </c>
      <c r="H1487" s="174">
        <v>-0.69056956521739121</v>
      </c>
      <c r="I1487" s="174">
        <v>2.5984347826086953</v>
      </c>
      <c r="J1487" s="174">
        <v>6.9253826086956538</v>
      </c>
      <c r="K1487" s="174">
        <v>18.905452173913044</v>
      </c>
      <c r="L1487" s="174">
        <v>-12.615142857142857</v>
      </c>
      <c r="M1487" s="174">
        <v>-3.4159499999999992</v>
      </c>
      <c r="N1487" s="174">
        <v>-7.8972857142857125</v>
      </c>
      <c r="O1487" s="174">
        <v>-5.5712800000000007</v>
      </c>
      <c r="P1487" s="174">
        <v>3.4739071428571431</v>
      </c>
      <c r="Q1487" s="174">
        <v>6.4217086956521738</v>
      </c>
      <c r="R1487" s="174">
        <v>-9.0968599999999995</v>
      </c>
    </row>
    <row r="1488" spans="1:18" x14ac:dyDescent="0.3">
      <c r="A1488" s="173" t="s">
        <v>409</v>
      </c>
      <c r="B1488" s="168"/>
      <c r="C1488" s="168"/>
      <c r="D1488" s="168"/>
      <c r="E1488" s="168"/>
      <c r="F1488" s="174">
        <v>-0.71245000000000003</v>
      </c>
      <c r="G1488" s="174">
        <v>-0.9748</v>
      </c>
      <c r="H1488" s="174">
        <v>-0.90854999999999997</v>
      </c>
      <c r="I1488" s="174">
        <v>2.3402500000000002</v>
      </c>
      <c r="J1488" s="174">
        <v>6.6663999999999994</v>
      </c>
      <c r="K1488" s="174">
        <v>19.057200000000002</v>
      </c>
      <c r="L1488" s="174">
        <v>-12.6104</v>
      </c>
      <c r="M1488" s="174">
        <v>-3.3300999999999998</v>
      </c>
      <c r="N1488" s="174">
        <v>-5.4597999999999995</v>
      </c>
      <c r="O1488" s="174">
        <v>-5.6754499999999997</v>
      </c>
      <c r="P1488" s="174">
        <v>2.6342500000000002</v>
      </c>
      <c r="Q1488" s="174">
        <v>7.3247999999999998</v>
      </c>
      <c r="R1488" s="174">
        <v>-7.5643000000000002</v>
      </c>
    </row>
    <row r="1489" spans="1:18" x14ac:dyDescent="0.3">
      <c r="A1489" s="117"/>
      <c r="B1489" s="117"/>
      <c r="C1489" s="117"/>
      <c r="D1489" s="117"/>
      <c r="E1489" s="117"/>
      <c r="F1489" s="117"/>
      <c r="G1489" s="117"/>
      <c r="H1489" s="117"/>
      <c r="I1489" s="117"/>
      <c r="J1489" s="117"/>
      <c r="K1489" s="117"/>
      <c r="L1489" s="117"/>
      <c r="M1489" s="117"/>
      <c r="N1489" s="117"/>
      <c r="O1489" s="117"/>
      <c r="P1489" s="117"/>
      <c r="Q1489" s="117"/>
      <c r="R1489" s="117"/>
    </row>
    <row r="1490" spans="1:18" x14ac:dyDescent="0.3">
      <c r="A1490" s="170" t="s">
        <v>386</v>
      </c>
      <c r="B1490" s="170"/>
      <c r="C1490" s="170"/>
      <c r="D1490" s="170"/>
      <c r="E1490" s="170"/>
      <c r="F1490" s="170"/>
      <c r="G1490" s="170"/>
      <c r="H1490" s="170"/>
      <c r="I1490" s="170"/>
      <c r="J1490" s="170"/>
      <c r="K1490" s="170"/>
      <c r="L1490" s="170"/>
      <c r="M1490" s="170"/>
      <c r="N1490" s="170"/>
      <c r="O1490" s="170"/>
      <c r="P1490" s="170"/>
      <c r="Q1490" s="170"/>
      <c r="R1490" s="170"/>
    </row>
    <row r="1491" spans="1:18" x14ac:dyDescent="0.3">
      <c r="A1491" s="168" t="s">
        <v>378</v>
      </c>
      <c r="B1491" s="168" t="s">
        <v>377</v>
      </c>
      <c r="C1491" s="168">
        <v>147928</v>
      </c>
      <c r="D1491" s="171">
        <v>44026</v>
      </c>
      <c r="E1491" s="172">
        <v>10.4</v>
      </c>
      <c r="F1491" s="172">
        <v>-1.1407</v>
      </c>
      <c r="G1491" s="172">
        <v>-1.7013</v>
      </c>
      <c r="H1491" s="172">
        <v>-2.0716000000000001</v>
      </c>
      <c r="I1491" s="172">
        <v>2.5640999999999998</v>
      </c>
      <c r="J1491" s="172">
        <v>5.7986000000000004</v>
      </c>
      <c r="K1491" s="172">
        <v>11.9483</v>
      </c>
      <c r="L1491" s="172"/>
      <c r="M1491" s="172"/>
      <c r="N1491" s="172"/>
      <c r="O1491" s="172"/>
      <c r="P1491" s="172"/>
      <c r="Q1491" s="172">
        <v>4</v>
      </c>
      <c r="R1491" s="172"/>
    </row>
    <row r="1492" spans="1:18" x14ac:dyDescent="0.3">
      <c r="A1492" s="168" t="s">
        <v>378</v>
      </c>
      <c r="B1492" s="168" t="s">
        <v>379</v>
      </c>
      <c r="C1492" s="168">
        <v>147929</v>
      </c>
      <c r="D1492" s="171">
        <v>44026</v>
      </c>
      <c r="E1492" s="172">
        <v>10.33</v>
      </c>
      <c r="F1492" s="172">
        <v>-1.1483000000000001</v>
      </c>
      <c r="G1492" s="172">
        <v>-1.7126999999999999</v>
      </c>
      <c r="H1492" s="172">
        <v>-2.0853000000000002</v>
      </c>
      <c r="I1492" s="172">
        <v>2.5819000000000001</v>
      </c>
      <c r="J1492" s="172">
        <v>5.6237000000000004</v>
      </c>
      <c r="K1492" s="172">
        <v>11.434699999999999</v>
      </c>
      <c r="L1492" s="172"/>
      <c r="M1492" s="172"/>
      <c r="N1492" s="172"/>
      <c r="O1492" s="172"/>
      <c r="P1492" s="172"/>
      <c r="Q1492" s="172">
        <v>3.3</v>
      </c>
      <c r="R1492" s="172"/>
    </row>
    <row r="1493" spans="1:18" x14ac:dyDescent="0.3">
      <c r="A1493" s="168" t="s">
        <v>378</v>
      </c>
      <c r="B1493" s="168" t="s">
        <v>49</v>
      </c>
      <c r="C1493" s="168">
        <v>147372</v>
      </c>
      <c r="D1493" s="171">
        <v>44026</v>
      </c>
      <c r="E1493" s="172">
        <v>9.91</v>
      </c>
      <c r="F1493" s="172">
        <v>-1.0978000000000001</v>
      </c>
      <c r="G1493" s="172">
        <v>-0.502</v>
      </c>
      <c r="H1493" s="172">
        <v>-1.393</v>
      </c>
      <c r="I1493" s="172">
        <v>1.8499000000000001</v>
      </c>
      <c r="J1493" s="172">
        <v>5.2016999999999998</v>
      </c>
      <c r="K1493" s="172">
        <v>17.976199999999999</v>
      </c>
      <c r="L1493" s="172">
        <v>-9.0825999999999993</v>
      </c>
      <c r="M1493" s="172">
        <v>-1.8812</v>
      </c>
      <c r="N1493" s="172">
        <v>-0.9</v>
      </c>
      <c r="O1493" s="172"/>
      <c r="P1493" s="172"/>
      <c r="Q1493" s="172">
        <v>-0.89270000000000005</v>
      </c>
      <c r="R1493" s="172"/>
    </row>
    <row r="1494" spans="1:18" x14ac:dyDescent="0.3">
      <c r="A1494" s="168" t="s">
        <v>378</v>
      </c>
      <c r="B1494" s="168" t="s">
        <v>51</v>
      </c>
      <c r="C1494" s="168">
        <v>147371</v>
      </c>
      <c r="D1494" s="171">
        <v>44026</v>
      </c>
      <c r="E1494" s="172">
        <v>9.85</v>
      </c>
      <c r="F1494" s="172">
        <v>-1.1044</v>
      </c>
      <c r="G1494" s="172">
        <v>-0.60540000000000005</v>
      </c>
      <c r="H1494" s="172">
        <v>-1.5</v>
      </c>
      <c r="I1494" s="172">
        <v>1.7562</v>
      </c>
      <c r="J1494" s="172">
        <v>5.1227</v>
      </c>
      <c r="K1494" s="172">
        <v>17.682200000000002</v>
      </c>
      <c r="L1494" s="172">
        <v>-9.3835999999999995</v>
      </c>
      <c r="M1494" s="172">
        <v>-2.3786</v>
      </c>
      <c r="N1494" s="172">
        <v>-1.5</v>
      </c>
      <c r="O1494" s="172"/>
      <c r="P1494" s="172"/>
      <c r="Q1494" s="172">
        <v>-1.4879</v>
      </c>
      <c r="R1494" s="172"/>
    </row>
    <row r="1495" spans="1:18" x14ac:dyDescent="0.3">
      <c r="A1495" s="168" t="s">
        <v>378</v>
      </c>
      <c r="B1495" s="168" t="s">
        <v>50</v>
      </c>
      <c r="C1495" s="168">
        <v>119709</v>
      </c>
      <c r="D1495" s="171">
        <v>44026</v>
      </c>
      <c r="E1495" s="172">
        <v>104.3698</v>
      </c>
      <c r="F1495" s="172">
        <v>-1.6843999999999999</v>
      </c>
      <c r="G1495" s="172">
        <v>-1.4147000000000001</v>
      </c>
      <c r="H1495" s="172">
        <v>-2.1743000000000001</v>
      </c>
      <c r="I1495" s="172">
        <v>2.5644</v>
      </c>
      <c r="J1495" s="172">
        <v>6.4528999999999996</v>
      </c>
      <c r="K1495" s="172">
        <v>17.810400000000001</v>
      </c>
      <c r="L1495" s="172">
        <v>-14.379200000000001</v>
      </c>
      <c r="M1495" s="172">
        <v>-7.0366</v>
      </c>
      <c r="N1495" s="172">
        <v>-5.7454000000000001</v>
      </c>
      <c r="O1495" s="172">
        <v>3.3748</v>
      </c>
      <c r="P1495" s="172">
        <v>6.2310999999999996</v>
      </c>
      <c r="Q1495" s="172">
        <v>10.7852</v>
      </c>
      <c r="R1495" s="172">
        <v>0.30869999999999997</v>
      </c>
    </row>
    <row r="1496" spans="1:18" x14ac:dyDescent="0.3">
      <c r="A1496" s="168" t="s">
        <v>378</v>
      </c>
      <c r="B1496" s="168" t="s">
        <v>52</v>
      </c>
      <c r="C1496" s="168">
        <v>104523</v>
      </c>
      <c r="D1496" s="171">
        <v>44026</v>
      </c>
      <c r="E1496" s="172">
        <v>434.813254287701</v>
      </c>
      <c r="F1496" s="172">
        <v>-1.6863999999999999</v>
      </c>
      <c r="G1496" s="172">
        <v>-1.4224000000000001</v>
      </c>
      <c r="H1496" s="172">
        <v>-2.1875</v>
      </c>
      <c r="I1496" s="172">
        <v>2.5369999999999999</v>
      </c>
      <c r="J1496" s="172">
        <v>6.3794000000000004</v>
      </c>
      <c r="K1496" s="172">
        <v>17.558199999999999</v>
      </c>
      <c r="L1496" s="172">
        <v>-14.7277</v>
      </c>
      <c r="M1496" s="172">
        <v>-7.6101000000000001</v>
      </c>
      <c r="N1496" s="172">
        <v>-6.5163000000000002</v>
      </c>
      <c r="O1496" s="172">
        <v>2.4742000000000002</v>
      </c>
      <c r="P1496" s="172">
        <v>5.3501000000000003</v>
      </c>
      <c r="Q1496" s="172">
        <v>13.6149</v>
      </c>
      <c r="R1496" s="172">
        <v>-0.51690000000000003</v>
      </c>
    </row>
    <row r="1497" spans="1:18" x14ac:dyDescent="0.3">
      <c r="A1497" s="173" t="s">
        <v>27</v>
      </c>
      <c r="B1497" s="168"/>
      <c r="C1497" s="168"/>
      <c r="D1497" s="168"/>
      <c r="E1497" s="168"/>
      <c r="F1497" s="174">
        <v>-1.3103333333333333</v>
      </c>
      <c r="G1497" s="174">
        <v>-1.2264166666666665</v>
      </c>
      <c r="H1497" s="174">
        <v>-1.90195</v>
      </c>
      <c r="I1497" s="174">
        <v>2.3089166666666667</v>
      </c>
      <c r="J1497" s="174">
        <v>5.7631666666666659</v>
      </c>
      <c r="K1497" s="174">
        <v>15.734999999999999</v>
      </c>
      <c r="L1497" s="174">
        <v>-11.893274999999999</v>
      </c>
      <c r="M1497" s="174">
        <v>-4.7266250000000003</v>
      </c>
      <c r="N1497" s="174">
        <v>-3.6654249999999999</v>
      </c>
      <c r="O1497" s="174">
        <v>2.9245000000000001</v>
      </c>
      <c r="P1497" s="174">
        <v>5.7905999999999995</v>
      </c>
      <c r="Q1497" s="174">
        <v>4.8865833333333333</v>
      </c>
      <c r="R1497" s="174">
        <v>-0.10410000000000003</v>
      </c>
    </row>
    <row r="1498" spans="1:18" x14ac:dyDescent="0.3">
      <c r="A1498" s="173" t="s">
        <v>409</v>
      </c>
      <c r="B1498" s="168"/>
      <c r="C1498" s="168"/>
      <c r="D1498" s="168"/>
      <c r="E1498" s="168"/>
      <c r="F1498" s="174">
        <v>-1.1445000000000001</v>
      </c>
      <c r="G1498" s="174">
        <v>-1.4185500000000002</v>
      </c>
      <c r="H1498" s="174">
        <v>-2.0784500000000001</v>
      </c>
      <c r="I1498" s="174">
        <v>2.5505499999999999</v>
      </c>
      <c r="J1498" s="174">
        <v>5.7111499999999999</v>
      </c>
      <c r="K1498" s="174">
        <v>17.620200000000001</v>
      </c>
      <c r="L1498" s="174">
        <v>-11.881399999999999</v>
      </c>
      <c r="M1498" s="174">
        <v>-4.7076000000000002</v>
      </c>
      <c r="N1498" s="174">
        <v>-3.6227</v>
      </c>
      <c r="O1498" s="174">
        <v>2.9245000000000001</v>
      </c>
      <c r="P1498" s="174">
        <v>5.7905999999999995</v>
      </c>
      <c r="Q1498" s="174">
        <v>3.65</v>
      </c>
      <c r="R1498" s="174">
        <v>-0.10410000000000003</v>
      </c>
    </row>
    <row r="1499" spans="1:18" x14ac:dyDescent="0.3">
      <c r="A1499" s="117"/>
      <c r="B1499" s="117"/>
      <c r="C1499" s="117"/>
      <c r="D1499" s="117"/>
      <c r="E1499" s="117"/>
      <c r="F1499" s="117"/>
      <c r="G1499" s="117"/>
      <c r="H1499" s="117"/>
      <c r="I1499" s="117"/>
      <c r="J1499" s="117"/>
      <c r="K1499" s="117"/>
      <c r="L1499" s="117"/>
      <c r="M1499" s="117"/>
      <c r="N1499" s="117"/>
      <c r="O1499" s="117"/>
      <c r="P1499" s="117"/>
      <c r="Q1499" s="117"/>
      <c r="R1499" s="117"/>
    </row>
    <row r="1500" spans="1:18" x14ac:dyDescent="0.3">
      <c r="A1500" s="170" t="s">
        <v>1586</v>
      </c>
      <c r="B1500" s="170"/>
      <c r="C1500" s="170"/>
      <c r="D1500" s="170"/>
      <c r="E1500" s="170"/>
      <c r="F1500" s="170"/>
      <c r="G1500" s="170"/>
      <c r="H1500" s="170"/>
      <c r="I1500" s="170"/>
      <c r="J1500" s="170"/>
      <c r="K1500" s="170"/>
      <c r="L1500" s="170"/>
      <c r="M1500" s="170"/>
      <c r="N1500" s="170"/>
      <c r="O1500" s="170"/>
      <c r="P1500" s="170"/>
      <c r="Q1500" s="170"/>
      <c r="R1500" s="170"/>
    </row>
    <row r="1501" spans="1:18" x14ac:dyDescent="0.3">
      <c r="A1501" s="168" t="s">
        <v>1587</v>
      </c>
      <c r="B1501" s="168" t="s">
        <v>1588</v>
      </c>
      <c r="C1501" s="168">
        <v>119501</v>
      </c>
      <c r="D1501" s="171">
        <v>44026</v>
      </c>
      <c r="E1501" s="172">
        <v>412.74250000000001</v>
      </c>
      <c r="F1501" s="172">
        <v>6.2975000000000003</v>
      </c>
      <c r="G1501" s="172">
        <v>2.8948999999999998</v>
      </c>
      <c r="H1501" s="172">
        <v>8.4894999999999996</v>
      </c>
      <c r="I1501" s="172">
        <v>11.4095</v>
      </c>
      <c r="J1501" s="172">
        <v>12.8032</v>
      </c>
      <c r="K1501" s="172">
        <v>11.9267</v>
      </c>
      <c r="L1501" s="172">
        <v>8.5584000000000007</v>
      </c>
      <c r="M1501" s="172">
        <v>8.0503999999999998</v>
      </c>
      <c r="N1501" s="172">
        <v>8.3040000000000003</v>
      </c>
      <c r="O1501" s="172">
        <v>7.9608999999999996</v>
      </c>
      <c r="P1501" s="172">
        <v>8.3207000000000004</v>
      </c>
      <c r="Q1501" s="172">
        <v>8.7622</v>
      </c>
      <c r="R1501" s="172">
        <v>8.5701000000000001</v>
      </c>
    </row>
    <row r="1502" spans="1:18" x14ac:dyDescent="0.3">
      <c r="A1502" s="168" t="s">
        <v>1587</v>
      </c>
      <c r="B1502" s="168" t="s">
        <v>1589</v>
      </c>
      <c r="C1502" s="168">
        <v>101317</v>
      </c>
      <c r="D1502" s="171">
        <v>44026</v>
      </c>
      <c r="E1502" s="172">
        <v>409.17430000000002</v>
      </c>
      <c r="F1502" s="172">
        <v>6.1471999999999998</v>
      </c>
      <c r="G1502" s="172">
        <v>2.7528000000000001</v>
      </c>
      <c r="H1502" s="172">
        <v>8.3475000000000001</v>
      </c>
      <c r="I1502" s="172">
        <v>11.229900000000001</v>
      </c>
      <c r="J1502" s="172">
        <v>12.655900000000001</v>
      </c>
      <c r="K1502" s="172">
        <v>11.794</v>
      </c>
      <c r="L1502" s="172">
        <v>8.4223999999999997</v>
      </c>
      <c r="M1502" s="172">
        <v>7.9157000000000002</v>
      </c>
      <c r="N1502" s="172">
        <v>8.1689000000000007</v>
      </c>
      <c r="O1502" s="172">
        <v>7.8285999999999998</v>
      </c>
      <c r="P1502" s="172">
        <v>8.1838999999999995</v>
      </c>
      <c r="Q1502" s="172">
        <v>7.8228</v>
      </c>
      <c r="R1502" s="172">
        <v>8.4370999999999992</v>
      </c>
    </row>
    <row r="1503" spans="1:18" x14ac:dyDescent="0.3">
      <c r="A1503" s="168" t="s">
        <v>1587</v>
      </c>
      <c r="B1503" s="168" t="s">
        <v>1590</v>
      </c>
      <c r="C1503" s="168">
        <v>144754</v>
      </c>
      <c r="D1503" s="171">
        <v>44026</v>
      </c>
      <c r="E1503" s="172">
        <v>11.577299999999999</v>
      </c>
      <c r="F1503" s="172">
        <v>0.63060000000000005</v>
      </c>
      <c r="G1503" s="172">
        <v>2.6806000000000001</v>
      </c>
      <c r="H1503" s="172">
        <v>6.5388000000000002</v>
      </c>
      <c r="I1503" s="172">
        <v>7.8604000000000003</v>
      </c>
      <c r="J1503" s="172">
        <v>8.6964000000000006</v>
      </c>
      <c r="K1503" s="172">
        <v>7.8882000000000003</v>
      </c>
      <c r="L1503" s="172">
        <v>7.0339999999999998</v>
      </c>
      <c r="M1503" s="172">
        <v>7.1429999999999998</v>
      </c>
      <c r="N1503" s="172">
        <v>7.6013000000000002</v>
      </c>
      <c r="O1503" s="172"/>
      <c r="P1503" s="172"/>
      <c r="Q1503" s="172">
        <v>8.2673000000000005</v>
      </c>
      <c r="R1503" s="172"/>
    </row>
    <row r="1504" spans="1:18" x14ac:dyDescent="0.3">
      <c r="A1504" s="168" t="s">
        <v>1587</v>
      </c>
      <c r="B1504" s="168" t="s">
        <v>1591</v>
      </c>
      <c r="C1504" s="168">
        <v>144759</v>
      </c>
      <c r="D1504" s="171">
        <v>44026</v>
      </c>
      <c r="E1504" s="172">
        <v>11.389099999999999</v>
      </c>
      <c r="F1504" s="172">
        <v>-0.64100000000000001</v>
      </c>
      <c r="G1504" s="172">
        <v>1.7629999999999999</v>
      </c>
      <c r="H1504" s="172">
        <v>5.6374000000000004</v>
      </c>
      <c r="I1504" s="172">
        <v>6.9546000000000001</v>
      </c>
      <c r="J1504" s="172">
        <v>7.7742000000000004</v>
      </c>
      <c r="K1504" s="172">
        <v>6.9580000000000002</v>
      </c>
      <c r="L1504" s="172">
        <v>6.0945999999999998</v>
      </c>
      <c r="M1504" s="172">
        <v>6.1897000000000002</v>
      </c>
      <c r="N1504" s="172">
        <v>6.6260000000000003</v>
      </c>
      <c r="O1504" s="172"/>
      <c r="P1504" s="172"/>
      <c r="Q1504" s="172">
        <v>7.3091999999999997</v>
      </c>
      <c r="R1504" s="172"/>
    </row>
    <row r="1505" spans="1:18" x14ac:dyDescent="0.3">
      <c r="A1505" s="168" t="s">
        <v>1587</v>
      </c>
      <c r="B1505" s="168" t="s">
        <v>1592</v>
      </c>
      <c r="C1505" s="168">
        <v>143464</v>
      </c>
      <c r="D1505" s="171">
        <v>44026</v>
      </c>
      <c r="E1505" s="172">
        <v>1165.2968000000001</v>
      </c>
      <c r="F1505" s="172">
        <v>1.6538999999999999</v>
      </c>
      <c r="G1505" s="172">
        <v>1.7035</v>
      </c>
      <c r="H1505" s="172">
        <v>3.6839</v>
      </c>
      <c r="I1505" s="172">
        <v>4.5533000000000001</v>
      </c>
      <c r="J1505" s="172">
        <v>4.8840000000000003</v>
      </c>
      <c r="K1505" s="172">
        <v>7.0907999999999998</v>
      </c>
      <c r="L1505" s="172">
        <v>6.2051999999999996</v>
      </c>
      <c r="M1505" s="172">
        <v>6.1238000000000001</v>
      </c>
      <c r="N1505" s="172">
        <v>6.5574000000000003</v>
      </c>
      <c r="O1505" s="172"/>
      <c r="P1505" s="172"/>
      <c r="Q1505" s="172">
        <v>7.4805999999999999</v>
      </c>
      <c r="R1505" s="172">
        <v>7.3352000000000004</v>
      </c>
    </row>
    <row r="1506" spans="1:18" x14ac:dyDescent="0.3">
      <c r="A1506" s="168" t="s">
        <v>1587</v>
      </c>
      <c r="B1506" s="168" t="s">
        <v>1593</v>
      </c>
      <c r="C1506" s="168">
        <v>143508</v>
      </c>
      <c r="D1506" s="171">
        <v>44026</v>
      </c>
      <c r="E1506" s="172">
        <v>1169.9244000000001</v>
      </c>
      <c r="F1506" s="172">
        <v>1.8346</v>
      </c>
      <c r="G1506" s="172">
        <v>1.8839999999999999</v>
      </c>
      <c r="H1506" s="172">
        <v>3.8639000000000001</v>
      </c>
      <c r="I1506" s="172">
        <v>4.7337999999999996</v>
      </c>
      <c r="J1506" s="172">
        <v>5.0648</v>
      </c>
      <c r="K1506" s="172">
        <v>7.2740999999999998</v>
      </c>
      <c r="L1506" s="172">
        <v>6.3907999999999996</v>
      </c>
      <c r="M1506" s="172">
        <v>6.3121</v>
      </c>
      <c r="N1506" s="172">
        <v>6.7492000000000001</v>
      </c>
      <c r="O1506" s="172"/>
      <c r="P1506" s="172"/>
      <c r="Q1506" s="172">
        <v>7.6816000000000004</v>
      </c>
      <c r="R1506" s="172">
        <v>7.5380000000000003</v>
      </c>
    </row>
    <row r="1507" spans="1:18" x14ac:dyDescent="0.3">
      <c r="A1507" s="168" t="s">
        <v>1587</v>
      </c>
      <c r="B1507" s="168" t="s">
        <v>1594</v>
      </c>
      <c r="C1507" s="168">
        <v>119379</v>
      </c>
      <c r="D1507" s="171">
        <v>44026</v>
      </c>
      <c r="E1507" s="172">
        <v>2505.7408999999998</v>
      </c>
      <c r="F1507" s="172">
        <v>-1.0166999999999999</v>
      </c>
      <c r="G1507" s="172">
        <v>1.7125999999999999</v>
      </c>
      <c r="H1507" s="172">
        <v>4.0731000000000002</v>
      </c>
      <c r="I1507" s="172">
        <v>5.7005999999999997</v>
      </c>
      <c r="J1507" s="172">
        <v>5.8998999999999997</v>
      </c>
      <c r="K1507" s="172">
        <v>7.3361000000000001</v>
      </c>
      <c r="L1507" s="172">
        <v>6.3423999999999996</v>
      </c>
      <c r="M1507" s="172">
        <v>6.2790999999999997</v>
      </c>
      <c r="N1507" s="172">
        <v>6.7873000000000001</v>
      </c>
      <c r="O1507" s="172">
        <v>7.4661</v>
      </c>
      <c r="P1507" s="172">
        <v>8.0832999999999995</v>
      </c>
      <c r="Q1507" s="172">
        <v>8.5632000000000001</v>
      </c>
      <c r="R1507" s="172">
        <v>7.4615999999999998</v>
      </c>
    </row>
    <row r="1508" spans="1:18" x14ac:dyDescent="0.3">
      <c r="A1508" s="168" t="s">
        <v>1587</v>
      </c>
      <c r="B1508" s="168" t="s">
        <v>1595</v>
      </c>
      <c r="C1508" s="168">
        <v>109269</v>
      </c>
      <c r="D1508" s="171">
        <v>44026</v>
      </c>
      <c r="E1508" s="172">
        <v>2462.9094</v>
      </c>
      <c r="F1508" s="172">
        <v>-1.2522</v>
      </c>
      <c r="G1508" s="172">
        <v>1.4756</v>
      </c>
      <c r="H1508" s="172">
        <v>3.8357000000000001</v>
      </c>
      <c r="I1508" s="172">
        <v>5.4622999999999999</v>
      </c>
      <c r="J1508" s="172">
        <v>5.6611000000000002</v>
      </c>
      <c r="K1508" s="172">
        <v>7.0942999999999996</v>
      </c>
      <c r="L1508" s="172">
        <v>6.0975999999999999</v>
      </c>
      <c r="M1508" s="172">
        <v>6.0308999999999999</v>
      </c>
      <c r="N1508" s="172">
        <v>6.5340999999999996</v>
      </c>
      <c r="O1508" s="172">
        <v>7.2519999999999998</v>
      </c>
      <c r="P1508" s="172">
        <v>7.8636999999999997</v>
      </c>
      <c r="Q1508" s="172">
        <v>7.7986000000000004</v>
      </c>
      <c r="R1508" s="172">
        <v>7.2142999999999997</v>
      </c>
    </row>
    <row r="1509" spans="1:18" x14ac:dyDescent="0.3">
      <c r="A1509" s="168" t="s">
        <v>1587</v>
      </c>
      <c r="B1509" s="168" t="s">
        <v>1596</v>
      </c>
      <c r="C1509" s="168">
        <v>118317</v>
      </c>
      <c r="D1509" s="171">
        <v>44026</v>
      </c>
      <c r="E1509" s="172">
        <v>3092.8942000000002</v>
      </c>
      <c r="F1509" s="172">
        <v>2.1124999999999998</v>
      </c>
      <c r="G1509" s="172">
        <v>2.2707999999999999</v>
      </c>
      <c r="H1509" s="172">
        <v>4.5072000000000001</v>
      </c>
      <c r="I1509" s="172">
        <v>6.0126999999999997</v>
      </c>
      <c r="J1509" s="172">
        <v>7.3103999999999996</v>
      </c>
      <c r="K1509" s="172">
        <v>7.6261000000000001</v>
      </c>
      <c r="L1509" s="172">
        <v>6.5106999999999999</v>
      </c>
      <c r="M1509" s="172">
        <v>6.4073000000000002</v>
      </c>
      <c r="N1509" s="172">
        <v>6.7087000000000003</v>
      </c>
      <c r="O1509" s="172">
        <v>6.7652000000000001</v>
      </c>
      <c r="P1509" s="172">
        <v>7.1428000000000003</v>
      </c>
      <c r="Q1509" s="172">
        <v>7.8804999999999996</v>
      </c>
      <c r="R1509" s="172">
        <v>6.9438000000000004</v>
      </c>
    </row>
    <row r="1510" spans="1:18" x14ac:dyDescent="0.3">
      <c r="A1510" s="168" t="s">
        <v>1587</v>
      </c>
      <c r="B1510" s="168" t="s">
        <v>1597</v>
      </c>
      <c r="C1510" s="168">
        <v>109371</v>
      </c>
      <c r="D1510" s="171">
        <v>44026</v>
      </c>
      <c r="E1510" s="172">
        <v>2988.6314000000002</v>
      </c>
      <c r="F1510" s="172">
        <v>1.5316000000000001</v>
      </c>
      <c r="G1510" s="172">
        <v>1.7007000000000001</v>
      </c>
      <c r="H1510" s="172">
        <v>3.9287000000000001</v>
      </c>
      <c r="I1510" s="172">
        <v>5.4317000000000002</v>
      </c>
      <c r="J1510" s="172">
        <v>6.7210000000000001</v>
      </c>
      <c r="K1510" s="172">
        <v>7.0331999999999999</v>
      </c>
      <c r="L1510" s="172">
        <v>5.9149000000000003</v>
      </c>
      <c r="M1510" s="172">
        <v>5.7996999999999996</v>
      </c>
      <c r="N1510" s="172">
        <v>6.0909000000000004</v>
      </c>
      <c r="O1510" s="172">
        <v>6.1516999999999999</v>
      </c>
      <c r="P1510" s="172">
        <v>6.4755000000000003</v>
      </c>
      <c r="Q1510" s="172">
        <v>7.5903</v>
      </c>
      <c r="R1510" s="172">
        <v>6.3941999999999997</v>
      </c>
    </row>
    <row r="1511" spans="1:18" x14ac:dyDescent="0.3">
      <c r="A1511" s="168" t="s">
        <v>1587</v>
      </c>
      <c r="B1511" s="168" t="s">
        <v>1598</v>
      </c>
      <c r="C1511" s="168">
        <v>119205</v>
      </c>
      <c r="D1511" s="171">
        <v>44026</v>
      </c>
      <c r="E1511" s="172">
        <v>2778.6426999999999</v>
      </c>
      <c r="F1511" s="172">
        <v>-2.6966000000000001</v>
      </c>
      <c r="G1511" s="172">
        <v>1.6258999999999999</v>
      </c>
      <c r="H1511" s="172">
        <v>3.8159999999999998</v>
      </c>
      <c r="I1511" s="172">
        <v>4.9804000000000004</v>
      </c>
      <c r="J1511" s="172">
        <v>5.4626000000000001</v>
      </c>
      <c r="K1511" s="172">
        <v>7.8143000000000002</v>
      </c>
      <c r="L1511" s="172">
        <v>6.6162999999999998</v>
      </c>
      <c r="M1511" s="172">
        <v>6.5876999999999999</v>
      </c>
      <c r="N1511" s="172">
        <v>7.0869</v>
      </c>
      <c r="O1511" s="172">
        <v>6.8326000000000002</v>
      </c>
      <c r="P1511" s="172">
        <v>7.2455999999999996</v>
      </c>
      <c r="Q1511" s="172">
        <v>7.9683000000000002</v>
      </c>
      <c r="R1511" s="172">
        <v>6.7127999999999997</v>
      </c>
    </row>
    <row r="1512" spans="1:18" x14ac:dyDescent="0.3">
      <c r="A1512" s="168" t="s">
        <v>1587</v>
      </c>
      <c r="B1512" s="168" t="s">
        <v>1599</v>
      </c>
      <c r="C1512" s="168">
        <v>104138</v>
      </c>
      <c r="D1512" s="171">
        <v>44026</v>
      </c>
      <c r="E1512" s="172">
        <v>2647.7332000000001</v>
      </c>
      <c r="F1512" s="172">
        <v>-3.3868</v>
      </c>
      <c r="G1512" s="172">
        <v>0.93610000000000004</v>
      </c>
      <c r="H1512" s="172">
        <v>3.1257999999999999</v>
      </c>
      <c r="I1512" s="172">
        <v>4.2892999999999999</v>
      </c>
      <c r="J1512" s="172">
        <v>4.7695999999999996</v>
      </c>
      <c r="K1512" s="172">
        <v>7.1005000000000003</v>
      </c>
      <c r="L1512" s="172">
        <v>5.9260999999999999</v>
      </c>
      <c r="M1512" s="172">
        <v>5.8559000000000001</v>
      </c>
      <c r="N1512" s="172">
        <v>6.3244999999999996</v>
      </c>
      <c r="O1512" s="172">
        <v>6.0434999999999999</v>
      </c>
      <c r="P1512" s="172">
        <v>6.4882999999999997</v>
      </c>
      <c r="Q1512" s="172">
        <v>7.2215999999999996</v>
      </c>
      <c r="R1512" s="172">
        <v>5.9295999999999998</v>
      </c>
    </row>
    <row r="1513" spans="1:18" x14ac:dyDescent="0.3">
      <c r="A1513" s="168" t="s">
        <v>1587</v>
      </c>
      <c r="B1513" s="168" t="s">
        <v>1600</v>
      </c>
      <c r="C1513" s="168">
        <v>119186</v>
      </c>
      <c r="D1513" s="171">
        <v>44026</v>
      </c>
      <c r="E1513" s="172">
        <v>2264.9065999999998</v>
      </c>
      <c r="F1513" s="172">
        <v>-2.9794999999999998</v>
      </c>
      <c r="G1513" s="172">
        <v>0.83199999999999996</v>
      </c>
      <c r="H1513" s="172">
        <v>2.4721000000000002</v>
      </c>
      <c r="I1513" s="172">
        <v>4.7222999999999997</v>
      </c>
      <c r="J1513" s="172">
        <v>5.9116</v>
      </c>
      <c r="K1513" s="172">
        <v>6.6132</v>
      </c>
      <c r="L1513" s="172">
        <v>5.8060999999999998</v>
      </c>
      <c r="M1513" s="172">
        <v>5.6619000000000002</v>
      </c>
      <c r="N1513" s="172">
        <v>6.0640999999999998</v>
      </c>
      <c r="O1513" s="172">
        <v>6.8606999999999996</v>
      </c>
      <c r="P1513" s="172">
        <v>7.3292999999999999</v>
      </c>
      <c r="Q1513" s="172">
        <v>8.0093999999999994</v>
      </c>
      <c r="R1513" s="172">
        <v>6.9646999999999997</v>
      </c>
    </row>
    <row r="1514" spans="1:18" x14ac:dyDescent="0.3">
      <c r="A1514" s="168" t="s">
        <v>1587</v>
      </c>
      <c r="B1514" s="168" t="s">
        <v>1601</v>
      </c>
      <c r="C1514" s="168">
        <v>112408</v>
      </c>
      <c r="D1514" s="171">
        <v>44026</v>
      </c>
      <c r="E1514" s="172">
        <v>2163.5462000000002</v>
      </c>
      <c r="F1514" s="172">
        <v>-3.8645999999999998</v>
      </c>
      <c r="G1514" s="172">
        <v>-5.2699999999999997E-2</v>
      </c>
      <c r="H1514" s="172">
        <v>1.5863</v>
      </c>
      <c r="I1514" s="172">
        <v>3.8391999999999999</v>
      </c>
      <c r="J1514" s="172">
        <v>5.0243000000000002</v>
      </c>
      <c r="K1514" s="172">
        <v>5.7233000000000001</v>
      </c>
      <c r="L1514" s="172">
        <v>5.1344000000000003</v>
      </c>
      <c r="M1514" s="172">
        <v>4.9904999999999999</v>
      </c>
      <c r="N1514" s="172">
        <v>5.3493000000000004</v>
      </c>
      <c r="O1514" s="172">
        <v>6.0930999999999997</v>
      </c>
      <c r="P1514" s="172">
        <v>6.5738000000000003</v>
      </c>
      <c r="Q1514" s="172">
        <v>7.6986999999999997</v>
      </c>
      <c r="R1514" s="172">
        <v>6.1510999999999996</v>
      </c>
    </row>
    <row r="1515" spans="1:18" x14ac:dyDescent="0.3">
      <c r="A1515" s="168" t="s">
        <v>1587</v>
      </c>
      <c r="B1515" s="168" t="s">
        <v>1602</v>
      </c>
      <c r="C1515" s="168">
        <v>147970</v>
      </c>
      <c r="D1515" s="171">
        <v>44026</v>
      </c>
      <c r="E1515" s="172">
        <v>1.4246000000000001</v>
      </c>
      <c r="F1515" s="172">
        <v>0</v>
      </c>
      <c r="G1515" s="172">
        <v>0</v>
      </c>
      <c r="H1515" s="172"/>
      <c r="I1515" s="172"/>
      <c r="J1515" s="172"/>
      <c r="K1515" s="172"/>
      <c r="L1515" s="172"/>
      <c r="M1515" s="172"/>
      <c r="N1515" s="172"/>
      <c r="O1515" s="172"/>
      <c r="P1515" s="172"/>
      <c r="Q1515" s="172">
        <v>0</v>
      </c>
      <c r="R1515" s="172"/>
    </row>
    <row r="1516" spans="1:18" x14ac:dyDescent="0.3">
      <c r="A1516" s="168" t="s">
        <v>1587</v>
      </c>
      <c r="B1516" s="168" t="s">
        <v>1603</v>
      </c>
      <c r="C1516" s="168">
        <v>147973</v>
      </c>
      <c r="D1516" s="171">
        <v>44026</v>
      </c>
      <c r="E1516" s="172">
        <v>1.4319999999999999</v>
      </c>
      <c r="F1516" s="172">
        <v>0</v>
      </c>
      <c r="G1516" s="172">
        <v>0</v>
      </c>
      <c r="H1516" s="172"/>
      <c r="I1516" s="172"/>
      <c r="J1516" s="172"/>
      <c r="K1516" s="172"/>
      <c r="L1516" s="172"/>
      <c r="M1516" s="172"/>
      <c r="N1516" s="172"/>
      <c r="O1516" s="172"/>
      <c r="P1516" s="172"/>
      <c r="Q1516" s="172">
        <v>0</v>
      </c>
      <c r="R1516" s="172"/>
    </row>
    <row r="1517" spans="1:18" x14ac:dyDescent="0.3">
      <c r="A1517" s="168" t="s">
        <v>1587</v>
      </c>
      <c r="B1517" s="168" t="s">
        <v>1604</v>
      </c>
      <c r="C1517" s="168">
        <v>107249</v>
      </c>
      <c r="D1517" s="171">
        <v>44026</v>
      </c>
      <c r="E1517" s="172">
        <v>28.177199999999999</v>
      </c>
      <c r="F1517" s="172">
        <v>15.5511</v>
      </c>
      <c r="G1517" s="172">
        <v>9.7905999999999995</v>
      </c>
      <c r="H1517" s="172">
        <v>12.316599999999999</v>
      </c>
      <c r="I1517" s="172">
        <v>11.6547</v>
      </c>
      <c r="J1517" s="172">
        <v>12.279</v>
      </c>
      <c r="K1517" s="172">
        <v>9.1264000000000003</v>
      </c>
      <c r="L1517" s="172">
        <v>-0.1053</v>
      </c>
      <c r="M1517" s="172">
        <v>2.9679000000000002</v>
      </c>
      <c r="N1517" s="172">
        <v>4.5669000000000004</v>
      </c>
      <c r="O1517" s="172">
        <v>7.2653999999999996</v>
      </c>
      <c r="P1517" s="172">
        <v>8.1425000000000001</v>
      </c>
      <c r="Q1517" s="172">
        <v>8.5827000000000009</v>
      </c>
      <c r="R1517" s="172">
        <v>7.0740999999999996</v>
      </c>
    </row>
    <row r="1518" spans="1:18" x14ac:dyDescent="0.3">
      <c r="A1518" s="168" t="s">
        <v>1587</v>
      </c>
      <c r="B1518" s="168" t="s">
        <v>1605</v>
      </c>
      <c r="C1518" s="168">
        <v>118560</v>
      </c>
      <c r="D1518" s="171">
        <v>44026</v>
      </c>
      <c r="E1518" s="172">
        <v>28.336099999999998</v>
      </c>
      <c r="F1518" s="172">
        <v>15.7217</v>
      </c>
      <c r="G1518" s="172">
        <v>9.8970000000000002</v>
      </c>
      <c r="H1518" s="172">
        <v>12.4137</v>
      </c>
      <c r="I1518" s="172">
        <v>11.7469</v>
      </c>
      <c r="J1518" s="172">
        <v>12.3697</v>
      </c>
      <c r="K1518" s="172">
        <v>9.2190999999999992</v>
      </c>
      <c r="L1518" s="172">
        <v>-9.1999999999999998E-3</v>
      </c>
      <c r="M1518" s="172">
        <v>3.0737999999999999</v>
      </c>
      <c r="N1518" s="172">
        <v>4.6723999999999997</v>
      </c>
      <c r="O1518" s="172">
        <v>7.3543000000000003</v>
      </c>
      <c r="P1518" s="172">
        <v>8.2315000000000005</v>
      </c>
      <c r="Q1518" s="172">
        <v>8.8472000000000008</v>
      </c>
      <c r="R1518" s="172">
        <v>7.1694000000000004</v>
      </c>
    </row>
    <row r="1519" spans="1:18" x14ac:dyDescent="0.3">
      <c r="A1519" s="168" t="s">
        <v>1587</v>
      </c>
      <c r="B1519" s="168" t="s">
        <v>1606</v>
      </c>
      <c r="C1519" s="168">
        <v>145034</v>
      </c>
      <c r="D1519" s="171">
        <v>44026</v>
      </c>
      <c r="E1519" s="172">
        <v>11.571099999999999</v>
      </c>
      <c r="F1519" s="172">
        <v>5.6787999999999998</v>
      </c>
      <c r="G1519" s="172">
        <v>5.2866999999999997</v>
      </c>
      <c r="H1519" s="172">
        <v>8.1240000000000006</v>
      </c>
      <c r="I1519" s="172">
        <v>9.6792999999999996</v>
      </c>
      <c r="J1519" s="172">
        <v>10.124000000000001</v>
      </c>
      <c r="K1519" s="172">
        <v>10.8383</v>
      </c>
      <c r="L1519" s="172">
        <v>8.4042999999999992</v>
      </c>
      <c r="M1519" s="172">
        <v>7.6576000000000004</v>
      </c>
      <c r="N1519" s="172">
        <v>7.8795999999999999</v>
      </c>
      <c r="O1519" s="172"/>
      <c r="P1519" s="172"/>
      <c r="Q1519" s="172">
        <v>8.4179999999999993</v>
      </c>
      <c r="R1519" s="172"/>
    </row>
    <row r="1520" spans="1:18" x14ac:dyDescent="0.3">
      <c r="A1520" s="168" t="s">
        <v>1587</v>
      </c>
      <c r="B1520" s="168" t="s">
        <v>1607</v>
      </c>
      <c r="C1520" s="168">
        <v>145040</v>
      </c>
      <c r="D1520" s="171">
        <v>44026</v>
      </c>
      <c r="E1520" s="172">
        <v>11.5063</v>
      </c>
      <c r="F1520" s="172">
        <v>5.3935000000000004</v>
      </c>
      <c r="G1520" s="172">
        <v>4.9988999999999999</v>
      </c>
      <c r="H1520" s="172">
        <v>7.8061999999999996</v>
      </c>
      <c r="I1520" s="172">
        <v>9.3688000000000002</v>
      </c>
      <c r="J1520" s="172">
        <v>9.8184000000000005</v>
      </c>
      <c r="K1520" s="172">
        <v>10.5265</v>
      </c>
      <c r="L1520" s="172">
        <v>8.0756999999999994</v>
      </c>
      <c r="M1520" s="172">
        <v>7.3311000000000002</v>
      </c>
      <c r="N1520" s="172">
        <v>7.5488999999999997</v>
      </c>
      <c r="O1520" s="172"/>
      <c r="P1520" s="172"/>
      <c r="Q1520" s="172">
        <v>8.0813000000000006</v>
      </c>
      <c r="R1520" s="172"/>
    </row>
    <row r="1521" spans="1:18" x14ac:dyDescent="0.3">
      <c r="A1521" s="168" t="s">
        <v>1587</v>
      </c>
      <c r="B1521" s="168" t="s">
        <v>1608</v>
      </c>
      <c r="C1521" s="168">
        <v>147908</v>
      </c>
      <c r="D1521" s="171">
        <v>44026</v>
      </c>
      <c r="E1521" s="172">
        <v>1032.4684999999999</v>
      </c>
      <c r="F1521" s="172">
        <v>-1.4281999999999999</v>
      </c>
      <c r="G1521" s="172">
        <v>3.1562999999999999</v>
      </c>
      <c r="H1521" s="172">
        <v>6.0385999999999997</v>
      </c>
      <c r="I1521" s="172">
        <v>6.9055999999999997</v>
      </c>
      <c r="J1521" s="172">
        <v>7.4199000000000002</v>
      </c>
      <c r="K1521" s="172">
        <v>8.4488000000000003</v>
      </c>
      <c r="L1521" s="172"/>
      <c r="M1521" s="172"/>
      <c r="N1521" s="172"/>
      <c r="O1521" s="172"/>
      <c r="P1521" s="172"/>
      <c r="Q1521" s="172">
        <v>7.0964</v>
      </c>
      <c r="R1521" s="172"/>
    </row>
    <row r="1522" spans="1:18" x14ac:dyDescent="0.3">
      <c r="A1522" s="168" t="s">
        <v>1587</v>
      </c>
      <c r="B1522" s="168" t="s">
        <v>1609</v>
      </c>
      <c r="C1522" s="168">
        <v>147907</v>
      </c>
      <c r="D1522" s="171">
        <v>44026</v>
      </c>
      <c r="E1522" s="172">
        <v>1031.279</v>
      </c>
      <c r="F1522" s="172">
        <v>-1.6846000000000001</v>
      </c>
      <c r="G1522" s="172">
        <v>2.8986999999999998</v>
      </c>
      <c r="H1522" s="172">
        <v>5.7809999999999997</v>
      </c>
      <c r="I1522" s="172">
        <v>6.6510999999999996</v>
      </c>
      <c r="J1522" s="172">
        <v>7.1664000000000003</v>
      </c>
      <c r="K1522" s="172">
        <v>8.1926000000000005</v>
      </c>
      <c r="L1522" s="172"/>
      <c r="M1522" s="172"/>
      <c r="N1522" s="172"/>
      <c r="O1522" s="172"/>
      <c r="P1522" s="172"/>
      <c r="Q1522" s="172">
        <v>6.8364000000000003</v>
      </c>
      <c r="R1522" s="172"/>
    </row>
    <row r="1523" spans="1:18" x14ac:dyDescent="0.3">
      <c r="A1523" s="168" t="s">
        <v>1587</v>
      </c>
      <c r="B1523" s="168" t="s">
        <v>1610</v>
      </c>
      <c r="C1523" s="168">
        <v>115092</v>
      </c>
      <c r="D1523" s="171">
        <v>44026</v>
      </c>
      <c r="E1523" s="172">
        <v>20.8413</v>
      </c>
      <c r="F1523" s="172">
        <v>4.0285000000000002</v>
      </c>
      <c r="G1523" s="172">
        <v>6.1337999999999999</v>
      </c>
      <c r="H1523" s="172">
        <v>10.906000000000001</v>
      </c>
      <c r="I1523" s="172">
        <v>11.2317</v>
      </c>
      <c r="J1523" s="172">
        <v>13.1256</v>
      </c>
      <c r="K1523" s="172">
        <v>9.0976999999999997</v>
      </c>
      <c r="L1523" s="172">
        <v>7.3540000000000001</v>
      </c>
      <c r="M1523" s="172">
        <v>7.5681000000000003</v>
      </c>
      <c r="N1523" s="172">
        <v>7.8061999999999996</v>
      </c>
      <c r="O1523" s="172">
        <v>7.5366999999999997</v>
      </c>
      <c r="P1523" s="172">
        <v>8.1462000000000003</v>
      </c>
      <c r="Q1523" s="172">
        <v>8.3041999999999998</v>
      </c>
      <c r="R1523" s="172">
        <v>8.0873000000000008</v>
      </c>
    </row>
    <row r="1524" spans="1:18" x14ac:dyDescent="0.3">
      <c r="A1524" s="168" t="s">
        <v>1587</v>
      </c>
      <c r="B1524" s="168" t="s">
        <v>1611</v>
      </c>
      <c r="C1524" s="168">
        <v>120676</v>
      </c>
      <c r="D1524" s="171">
        <v>44026</v>
      </c>
      <c r="E1524" s="172">
        <v>22.015599999999999</v>
      </c>
      <c r="F1524" s="172">
        <v>4.6428000000000003</v>
      </c>
      <c r="G1524" s="172">
        <v>6.8025000000000002</v>
      </c>
      <c r="H1524" s="172">
        <v>11.5837</v>
      </c>
      <c r="I1524" s="172">
        <v>11.8843</v>
      </c>
      <c r="J1524" s="172">
        <v>13.785399999999999</v>
      </c>
      <c r="K1524" s="172">
        <v>9.7638999999999996</v>
      </c>
      <c r="L1524" s="172">
        <v>8.0076999999999998</v>
      </c>
      <c r="M1524" s="172">
        <v>8.2108000000000008</v>
      </c>
      <c r="N1524" s="172">
        <v>8.4433000000000007</v>
      </c>
      <c r="O1524" s="172">
        <v>8.1660000000000004</v>
      </c>
      <c r="P1524" s="172">
        <v>9.0451999999999995</v>
      </c>
      <c r="Q1524" s="172">
        <v>9.1427999999999994</v>
      </c>
      <c r="R1524" s="172">
        <v>8.7055000000000007</v>
      </c>
    </row>
    <row r="1525" spans="1:18" x14ac:dyDescent="0.3">
      <c r="A1525" s="168" t="s">
        <v>1587</v>
      </c>
      <c r="B1525" s="168" t="s">
        <v>1612</v>
      </c>
      <c r="C1525" s="168">
        <v>113251</v>
      </c>
      <c r="D1525" s="171">
        <v>44026</v>
      </c>
      <c r="E1525" s="172">
        <v>2102.3380000000002</v>
      </c>
      <c r="F1525" s="172">
        <v>17.418500000000002</v>
      </c>
      <c r="G1525" s="172">
        <v>6.4253</v>
      </c>
      <c r="H1525" s="172">
        <v>10.0242</v>
      </c>
      <c r="I1525" s="172">
        <v>9.5465</v>
      </c>
      <c r="J1525" s="172">
        <v>10.016400000000001</v>
      </c>
      <c r="K1525" s="172">
        <v>5.6311999999999998</v>
      </c>
      <c r="L1525" s="172">
        <v>5.1620999999999997</v>
      </c>
      <c r="M1525" s="172">
        <v>5.7092000000000001</v>
      </c>
      <c r="N1525" s="172">
        <v>10.6713</v>
      </c>
      <c r="O1525" s="172">
        <v>6.399</v>
      </c>
      <c r="P1525" s="172">
        <v>6.7271999999999998</v>
      </c>
      <c r="Q1525" s="172">
        <v>7.8201999999999998</v>
      </c>
      <c r="R1525" s="172">
        <v>6.5392000000000001</v>
      </c>
    </row>
    <row r="1526" spans="1:18" x14ac:dyDescent="0.3">
      <c r="A1526" s="168" t="s">
        <v>1587</v>
      </c>
      <c r="B1526" s="168" t="s">
        <v>1613</v>
      </c>
      <c r="C1526" s="168">
        <v>118350</v>
      </c>
      <c r="D1526" s="171">
        <v>44026</v>
      </c>
      <c r="E1526" s="172">
        <v>2194.0497</v>
      </c>
      <c r="F1526" s="172">
        <v>17.819099999999999</v>
      </c>
      <c r="G1526" s="172">
        <v>6.8258000000000001</v>
      </c>
      <c r="H1526" s="172">
        <v>10.4254</v>
      </c>
      <c r="I1526" s="172">
        <v>9.9481000000000002</v>
      </c>
      <c r="J1526" s="172">
        <v>10.4244</v>
      </c>
      <c r="K1526" s="172">
        <v>6.0453000000000001</v>
      </c>
      <c r="L1526" s="172">
        <v>5.5824999999999996</v>
      </c>
      <c r="M1526" s="172">
        <v>6.1351000000000004</v>
      </c>
      <c r="N1526" s="172">
        <v>11.1511</v>
      </c>
      <c r="O1526" s="172">
        <v>7.0621999999999998</v>
      </c>
      <c r="P1526" s="172">
        <v>7.4718</v>
      </c>
      <c r="Q1526" s="172">
        <v>8.0228999999999999</v>
      </c>
      <c r="R1526" s="172">
        <v>7.0781999999999998</v>
      </c>
    </row>
    <row r="1527" spans="1:18" x14ac:dyDescent="0.3">
      <c r="A1527" s="168" t="s">
        <v>1587</v>
      </c>
      <c r="B1527" s="168" t="s">
        <v>1614</v>
      </c>
      <c r="C1527" s="168">
        <v>144173</v>
      </c>
      <c r="D1527" s="171">
        <v>44026</v>
      </c>
      <c r="E1527" s="172">
        <v>11.676500000000001</v>
      </c>
      <c r="F1527" s="172">
        <v>3.4388999999999998</v>
      </c>
      <c r="G1527" s="172">
        <v>3.3616000000000001</v>
      </c>
      <c r="H1527" s="172">
        <v>4.6036999999999999</v>
      </c>
      <c r="I1527" s="172">
        <v>5.8407</v>
      </c>
      <c r="J1527" s="172">
        <v>6.8792</v>
      </c>
      <c r="K1527" s="172">
        <v>8.8435000000000006</v>
      </c>
      <c r="L1527" s="172">
        <v>7.5346000000000002</v>
      </c>
      <c r="M1527" s="172">
        <v>7.2096</v>
      </c>
      <c r="N1527" s="172">
        <v>7.5327999999999999</v>
      </c>
      <c r="O1527" s="172"/>
      <c r="P1527" s="172"/>
      <c r="Q1527" s="172">
        <v>8.0923999999999996</v>
      </c>
      <c r="R1527" s="172"/>
    </row>
    <row r="1528" spans="1:18" x14ac:dyDescent="0.3">
      <c r="A1528" s="168" t="s">
        <v>1587</v>
      </c>
      <c r="B1528" s="168" t="s">
        <v>1615</v>
      </c>
      <c r="C1528" s="168">
        <v>144171</v>
      </c>
      <c r="D1528" s="171">
        <v>44026</v>
      </c>
      <c r="E1528" s="172">
        <v>11.6387</v>
      </c>
      <c r="F1528" s="172">
        <v>3.45</v>
      </c>
      <c r="G1528" s="172">
        <v>3.2155999999999998</v>
      </c>
      <c r="H1528" s="172">
        <v>4.4390999999999998</v>
      </c>
      <c r="I1528" s="172">
        <v>5.6797000000000004</v>
      </c>
      <c r="J1528" s="172">
        <v>6.7133000000000003</v>
      </c>
      <c r="K1528" s="172">
        <v>8.6876999999999995</v>
      </c>
      <c r="L1528" s="172">
        <v>7.3819999999999997</v>
      </c>
      <c r="M1528" s="172">
        <v>7.0551000000000004</v>
      </c>
      <c r="N1528" s="172">
        <v>7.3728999999999996</v>
      </c>
      <c r="O1528" s="172"/>
      <c r="P1528" s="172"/>
      <c r="Q1528" s="172">
        <v>7.9165999999999999</v>
      </c>
      <c r="R1528" s="172"/>
    </row>
    <row r="1529" spans="1:18" x14ac:dyDescent="0.3">
      <c r="A1529" s="168" t="s">
        <v>1587</v>
      </c>
      <c r="B1529" s="168" t="s">
        <v>1616</v>
      </c>
      <c r="C1529" s="168">
        <v>116424</v>
      </c>
      <c r="D1529" s="171">
        <v>44026</v>
      </c>
      <c r="E1529" s="172">
        <v>1980.1225999999999</v>
      </c>
      <c r="F1529" s="172">
        <v>-12.666600000000001</v>
      </c>
      <c r="G1529" s="172">
        <v>-1.2283999999999999</v>
      </c>
      <c r="H1529" s="172">
        <v>3.7067000000000001</v>
      </c>
      <c r="I1529" s="172">
        <v>5.3815</v>
      </c>
      <c r="J1529" s="172">
        <v>4.5247999999999999</v>
      </c>
      <c r="K1529" s="172">
        <v>7.7389000000000001</v>
      </c>
      <c r="L1529" s="172">
        <v>7.0636999999999999</v>
      </c>
      <c r="M1529" s="172">
        <v>6.6371000000000002</v>
      </c>
      <c r="N1529" s="172">
        <v>6.8141999999999996</v>
      </c>
      <c r="O1529" s="172">
        <v>7.1073000000000004</v>
      </c>
      <c r="P1529" s="172">
        <v>7.593</v>
      </c>
      <c r="Q1529" s="172">
        <v>8.3423999999999996</v>
      </c>
      <c r="R1529" s="172">
        <v>7.3183999999999996</v>
      </c>
    </row>
    <row r="1530" spans="1:18" x14ac:dyDescent="0.3">
      <c r="A1530" s="168" t="s">
        <v>1587</v>
      </c>
      <c r="B1530" s="168" t="s">
        <v>1617</v>
      </c>
      <c r="C1530" s="168">
        <v>119143</v>
      </c>
      <c r="D1530" s="171">
        <v>44026</v>
      </c>
      <c r="E1530" s="172">
        <v>2050.5717</v>
      </c>
      <c r="F1530" s="172">
        <v>-12.1159</v>
      </c>
      <c r="G1530" s="172">
        <v>-0.67810000000000004</v>
      </c>
      <c r="H1530" s="172">
        <v>4.2573999999999996</v>
      </c>
      <c r="I1530" s="172">
        <v>5.9328000000000003</v>
      </c>
      <c r="J1530" s="172">
        <v>5.0690999999999997</v>
      </c>
      <c r="K1530" s="172">
        <v>8.2974999999999994</v>
      </c>
      <c r="L1530" s="172">
        <v>7.6066000000000003</v>
      </c>
      <c r="M1530" s="172">
        <v>7.1403999999999996</v>
      </c>
      <c r="N1530" s="172">
        <v>7.3087999999999997</v>
      </c>
      <c r="O1530" s="172">
        <v>7.5644999999999998</v>
      </c>
      <c r="P1530" s="172">
        <v>8.1097999999999999</v>
      </c>
      <c r="Q1530" s="172">
        <v>8.6088000000000005</v>
      </c>
      <c r="R1530" s="172">
        <v>7.7803000000000004</v>
      </c>
    </row>
    <row r="1531" spans="1:18" x14ac:dyDescent="0.3">
      <c r="A1531" s="168" t="s">
        <v>1587</v>
      </c>
      <c r="B1531" s="168" t="s">
        <v>1618</v>
      </c>
      <c r="C1531" s="168">
        <v>114359</v>
      </c>
      <c r="D1531" s="171">
        <v>44026</v>
      </c>
      <c r="E1531" s="172">
        <v>2083.7680999999998</v>
      </c>
      <c r="F1531" s="172">
        <v>5.4062999999999999</v>
      </c>
      <c r="G1531" s="172">
        <v>3.3679000000000001</v>
      </c>
      <c r="H1531" s="172">
        <v>5.1795</v>
      </c>
      <c r="I1531" s="172">
        <v>6.6391999999999998</v>
      </c>
      <c r="J1531" s="172">
        <v>6.9257999999999997</v>
      </c>
      <c r="K1531" s="172">
        <v>8.4319000000000006</v>
      </c>
      <c r="L1531" s="172">
        <v>6.6726000000000001</v>
      </c>
      <c r="M1531" s="172">
        <v>6.4202000000000004</v>
      </c>
      <c r="N1531" s="172">
        <v>6.8113000000000001</v>
      </c>
      <c r="O1531" s="172">
        <v>7.109</v>
      </c>
      <c r="P1531" s="172">
        <v>7.8068999999999997</v>
      </c>
      <c r="Q1531" s="172">
        <v>7.9950999999999999</v>
      </c>
      <c r="R1531" s="172">
        <v>7.3874000000000004</v>
      </c>
    </row>
    <row r="1532" spans="1:18" x14ac:dyDescent="0.3">
      <c r="A1532" s="168" t="s">
        <v>1587</v>
      </c>
      <c r="B1532" s="168" t="s">
        <v>1619</v>
      </c>
      <c r="C1532" s="168">
        <v>120541</v>
      </c>
      <c r="D1532" s="171">
        <v>44026</v>
      </c>
      <c r="E1532" s="172">
        <v>2164.1658000000002</v>
      </c>
      <c r="F1532" s="172">
        <v>6.0574000000000003</v>
      </c>
      <c r="G1532" s="172">
        <v>4.0175000000000001</v>
      </c>
      <c r="H1532" s="172">
        <v>5.8296999999999999</v>
      </c>
      <c r="I1532" s="172">
        <v>7.2904</v>
      </c>
      <c r="J1532" s="172">
        <v>7.5793999999999997</v>
      </c>
      <c r="K1532" s="172">
        <v>9.0952999999999999</v>
      </c>
      <c r="L1532" s="172">
        <v>7.3315000000000001</v>
      </c>
      <c r="M1532" s="172">
        <v>7.0403000000000002</v>
      </c>
      <c r="N1532" s="172">
        <v>7.4184999999999999</v>
      </c>
      <c r="O1532" s="172">
        <v>7.6615000000000002</v>
      </c>
      <c r="P1532" s="172">
        <v>8.2712000000000003</v>
      </c>
      <c r="Q1532" s="172">
        <v>8.3914000000000009</v>
      </c>
      <c r="R1532" s="172">
        <v>7.9608999999999996</v>
      </c>
    </row>
    <row r="1533" spans="1:18" x14ac:dyDescent="0.3">
      <c r="A1533" s="168" t="s">
        <v>1587</v>
      </c>
      <c r="B1533" s="168" t="s">
        <v>1620</v>
      </c>
      <c r="C1533" s="168">
        <v>104271</v>
      </c>
      <c r="D1533" s="171">
        <v>44026</v>
      </c>
      <c r="E1533" s="172">
        <v>26.5898</v>
      </c>
      <c r="F1533" s="172">
        <v>-0.13730000000000001</v>
      </c>
      <c r="G1533" s="172">
        <v>1.8878999999999999</v>
      </c>
      <c r="H1533" s="172">
        <v>3.9445999999999999</v>
      </c>
      <c r="I1533" s="172">
        <v>102.69750000000001</v>
      </c>
      <c r="J1533" s="172">
        <v>48.593299999999999</v>
      </c>
      <c r="K1533" s="172">
        <v>21.001899999999999</v>
      </c>
      <c r="L1533" s="172">
        <v>12.538500000000001</v>
      </c>
      <c r="M1533" s="172">
        <v>6.5712999999999999</v>
      </c>
      <c r="N1533" s="172">
        <v>6.0690999999999997</v>
      </c>
      <c r="O1533" s="172">
        <v>4.476</v>
      </c>
      <c r="P1533" s="172">
        <v>5.9602000000000004</v>
      </c>
      <c r="Q1533" s="172">
        <v>7.3407</v>
      </c>
      <c r="R1533" s="172">
        <v>3.7187999999999999</v>
      </c>
    </row>
    <row r="1534" spans="1:18" x14ac:dyDescent="0.3">
      <c r="A1534" s="168" t="s">
        <v>1587</v>
      </c>
      <c r="B1534" s="168" t="s">
        <v>1621</v>
      </c>
      <c r="C1534" s="168">
        <v>120458</v>
      </c>
      <c r="D1534" s="171">
        <v>44026</v>
      </c>
      <c r="E1534" s="172">
        <v>27.432500000000001</v>
      </c>
      <c r="F1534" s="172">
        <v>0.3992</v>
      </c>
      <c r="G1534" s="172">
        <v>2.3956</v>
      </c>
      <c r="H1534" s="172">
        <v>4.4325999999999999</v>
      </c>
      <c r="I1534" s="172">
        <v>103.2175</v>
      </c>
      <c r="J1534" s="172">
        <v>49.111699999999999</v>
      </c>
      <c r="K1534" s="172">
        <v>21.529</v>
      </c>
      <c r="L1534" s="172">
        <v>13.0707</v>
      </c>
      <c r="M1534" s="172">
        <v>7.0993000000000004</v>
      </c>
      <c r="N1534" s="172">
        <v>6.6026999999999996</v>
      </c>
      <c r="O1534" s="172">
        <v>4.9991000000000003</v>
      </c>
      <c r="P1534" s="172">
        <v>6.4991000000000003</v>
      </c>
      <c r="Q1534" s="172">
        <v>7.4584000000000001</v>
      </c>
      <c r="R1534" s="172">
        <v>4.2378999999999998</v>
      </c>
    </row>
    <row r="1535" spans="1:18" x14ac:dyDescent="0.3">
      <c r="A1535" s="168" t="s">
        <v>1587</v>
      </c>
      <c r="B1535" s="168" t="s">
        <v>1622</v>
      </c>
      <c r="C1535" s="168">
        <v>102591</v>
      </c>
      <c r="D1535" s="171">
        <v>44026</v>
      </c>
      <c r="E1535" s="172">
        <v>32.889800000000001</v>
      </c>
      <c r="F1535" s="172">
        <v>3.3296000000000001</v>
      </c>
      <c r="G1535" s="172">
        <v>3.2471999999999999</v>
      </c>
      <c r="H1535" s="172">
        <v>5.9836999999999998</v>
      </c>
      <c r="I1535" s="172">
        <v>8.6450999999999993</v>
      </c>
      <c r="J1535" s="172">
        <v>9.1450999999999993</v>
      </c>
      <c r="K1535" s="172">
        <v>9.5336999999999996</v>
      </c>
      <c r="L1535" s="172">
        <v>7.4661999999999997</v>
      </c>
      <c r="M1535" s="172">
        <v>7.1022999999999996</v>
      </c>
      <c r="N1535" s="172">
        <v>7.3404999999999996</v>
      </c>
      <c r="O1535" s="172">
        <v>7.3346</v>
      </c>
      <c r="P1535" s="172">
        <v>7.5762999999999998</v>
      </c>
      <c r="Q1535" s="172">
        <v>7.7607999999999997</v>
      </c>
      <c r="R1535" s="172">
        <v>7.7248000000000001</v>
      </c>
    </row>
    <row r="1536" spans="1:18" x14ac:dyDescent="0.3">
      <c r="A1536" s="168" t="s">
        <v>1587</v>
      </c>
      <c r="B1536" s="168" t="s">
        <v>1623</v>
      </c>
      <c r="C1536" s="168">
        <v>119750</v>
      </c>
      <c r="D1536" s="171">
        <v>44026</v>
      </c>
      <c r="E1536" s="172">
        <v>33.712400000000002</v>
      </c>
      <c r="F1536" s="172">
        <v>3.6815000000000002</v>
      </c>
      <c r="G1536" s="172">
        <v>3.6825999999999999</v>
      </c>
      <c r="H1536" s="172">
        <v>6.4112</v>
      </c>
      <c r="I1536" s="172">
        <v>9.0797000000000008</v>
      </c>
      <c r="J1536" s="172">
        <v>9.5873000000000008</v>
      </c>
      <c r="K1536" s="172">
        <v>9.9920000000000009</v>
      </c>
      <c r="L1536" s="172">
        <v>7.9317000000000002</v>
      </c>
      <c r="M1536" s="172">
        <v>7.5689000000000002</v>
      </c>
      <c r="N1536" s="172">
        <v>7.8124000000000002</v>
      </c>
      <c r="O1536" s="172">
        <v>7.7488000000000001</v>
      </c>
      <c r="P1536" s="172">
        <v>7.9766000000000004</v>
      </c>
      <c r="Q1536" s="172">
        <v>8.4565000000000001</v>
      </c>
      <c r="R1536" s="172">
        <v>8.1609999999999996</v>
      </c>
    </row>
    <row r="1537" spans="1:18" x14ac:dyDescent="0.3">
      <c r="A1537" s="168" t="s">
        <v>1587</v>
      </c>
      <c r="B1537" s="168" t="s">
        <v>1624</v>
      </c>
      <c r="C1537" s="168">
        <v>112423</v>
      </c>
      <c r="D1537" s="171">
        <v>44026</v>
      </c>
      <c r="E1537" s="172">
        <v>33.429499999999997</v>
      </c>
      <c r="F1537" s="172">
        <v>-0.65510000000000002</v>
      </c>
      <c r="G1537" s="172">
        <v>2.2387999999999999</v>
      </c>
      <c r="H1537" s="172">
        <v>4.7304000000000004</v>
      </c>
      <c r="I1537" s="172">
        <v>5.7605000000000004</v>
      </c>
      <c r="J1537" s="172">
        <v>6.0610999999999997</v>
      </c>
      <c r="K1537" s="172">
        <v>8.6363000000000003</v>
      </c>
      <c r="L1537" s="172">
        <v>7.3555000000000001</v>
      </c>
      <c r="M1537" s="172">
        <v>6.8490000000000002</v>
      </c>
      <c r="N1537" s="172">
        <v>7.1212999999999997</v>
      </c>
      <c r="O1537" s="172">
        <v>7.2244000000000002</v>
      </c>
      <c r="P1537" s="172">
        <v>7.5659000000000001</v>
      </c>
      <c r="Q1537" s="172">
        <v>3.8656000000000001</v>
      </c>
      <c r="R1537" s="172">
        <v>7.5579999999999998</v>
      </c>
    </row>
    <row r="1538" spans="1:18" x14ac:dyDescent="0.3">
      <c r="A1538" s="168" t="s">
        <v>1587</v>
      </c>
      <c r="B1538" s="168" t="s">
        <v>1625</v>
      </c>
      <c r="C1538" s="168">
        <v>119849</v>
      </c>
      <c r="D1538" s="171">
        <v>44026</v>
      </c>
      <c r="E1538" s="172">
        <v>34.226999999999997</v>
      </c>
      <c r="F1538" s="172">
        <v>-0.31990000000000002</v>
      </c>
      <c r="G1538" s="172">
        <v>2.5600999999999998</v>
      </c>
      <c r="H1538" s="172">
        <v>5.0321999999999996</v>
      </c>
      <c r="I1538" s="172">
        <v>6.0621</v>
      </c>
      <c r="J1538" s="172">
        <v>6.3604000000000003</v>
      </c>
      <c r="K1538" s="172">
        <v>8.9476999999999993</v>
      </c>
      <c r="L1538" s="172">
        <v>7.6871</v>
      </c>
      <c r="M1538" s="172">
        <v>7.1792999999999996</v>
      </c>
      <c r="N1538" s="172">
        <v>7.4542000000000002</v>
      </c>
      <c r="O1538" s="172">
        <v>7.5738000000000003</v>
      </c>
      <c r="P1538" s="172">
        <v>7.9268999999999998</v>
      </c>
      <c r="Q1538" s="172">
        <v>8.4449000000000005</v>
      </c>
      <c r="R1538" s="172">
        <v>7.8947000000000003</v>
      </c>
    </row>
    <row r="1539" spans="1:18" x14ac:dyDescent="0.3">
      <c r="A1539" s="168" t="s">
        <v>1587</v>
      </c>
      <c r="B1539" s="168" t="s">
        <v>1626</v>
      </c>
      <c r="C1539" s="168">
        <v>147772</v>
      </c>
      <c r="D1539" s="171">
        <v>44026</v>
      </c>
      <c r="E1539" s="172">
        <v>1033.5489</v>
      </c>
      <c r="F1539" s="172">
        <v>0.39550000000000002</v>
      </c>
      <c r="G1539" s="172">
        <v>3.1255999999999999</v>
      </c>
      <c r="H1539" s="172">
        <v>4.0826000000000002</v>
      </c>
      <c r="I1539" s="172">
        <v>5.4218000000000002</v>
      </c>
      <c r="J1539" s="172">
        <v>6.3159000000000001</v>
      </c>
      <c r="K1539" s="172">
        <v>6.2992999999999997</v>
      </c>
      <c r="L1539" s="172">
        <v>5.1893000000000002</v>
      </c>
      <c r="M1539" s="172"/>
      <c r="N1539" s="172"/>
      <c r="O1539" s="172"/>
      <c r="P1539" s="172"/>
      <c r="Q1539" s="172">
        <v>5.3240999999999996</v>
      </c>
      <c r="R1539" s="172"/>
    </row>
    <row r="1540" spans="1:18" x14ac:dyDescent="0.3">
      <c r="A1540" s="168" t="s">
        <v>1587</v>
      </c>
      <c r="B1540" s="168" t="s">
        <v>1627</v>
      </c>
      <c r="C1540" s="168">
        <v>147770</v>
      </c>
      <c r="D1540" s="171">
        <v>44026</v>
      </c>
      <c r="E1540" s="172">
        <v>1031.6255000000001</v>
      </c>
      <c r="F1540" s="172">
        <v>0.1946</v>
      </c>
      <c r="G1540" s="172">
        <v>2.9251999999999998</v>
      </c>
      <c r="H1540" s="172">
        <v>3.8812000000000002</v>
      </c>
      <c r="I1540" s="172">
        <v>5.2202999999999999</v>
      </c>
      <c r="J1540" s="172">
        <v>6.0632999999999999</v>
      </c>
      <c r="K1540" s="172">
        <v>6.0103999999999997</v>
      </c>
      <c r="L1540" s="172">
        <v>4.8890000000000002</v>
      </c>
      <c r="M1540" s="172"/>
      <c r="N1540" s="172"/>
      <c r="O1540" s="172"/>
      <c r="P1540" s="172"/>
      <c r="Q1540" s="172">
        <v>5.0187999999999997</v>
      </c>
      <c r="R1540" s="172"/>
    </row>
    <row r="1541" spans="1:18" x14ac:dyDescent="0.3">
      <c r="A1541" s="168" t="s">
        <v>1587</v>
      </c>
      <c r="B1541" s="168" t="s">
        <v>1628</v>
      </c>
      <c r="C1541" s="168">
        <v>147731</v>
      </c>
      <c r="D1541" s="171">
        <v>44026</v>
      </c>
      <c r="E1541" s="172">
        <v>1056.9305999999999</v>
      </c>
      <c r="F1541" s="172">
        <v>4.9459</v>
      </c>
      <c r="G1541" s="172">
        <v>3.4304999999999999</v>
      </c>
      <c r="H1541" s="172">
        <v>5.2039999999999997</v>
      </c>
      <c r="I1541" s="172">
        <v>6.7523</v>
      </c>
      <c r="J1541" s="172">
        <v>8.4883000000000006</v>
      </c>
      <c r="K1541" s="172">
        <v>9.0523000000000007</v>
      </c>
      <c r="L1541" s="172">
        <v>7.9744000000000002</v>
      </c>
      <c r="M1541" s="172"/>
      <c r="N1541" s="172"/>
      <c r="O1541" s="172"/>
      <c r="P1541" s="172"/>
      <c r="Q1541" s="172">
        <v>7.6677999999999997</v>
      </c>
      <c r="R1541" s="172"/>
    </row>
    <row r="1542" spans="1:18" x14ac:dyDescent="0.3">
      <c r="A1542" s="168" t="s">
        <v>1587</v>
      </c>
      <c r="B1542" s="168" t="s">
        <v>1629</v>
      </c>
      <c r="C1542" s="168">
        <v>147734</v>
      </c>
      <c r="D1542" s="171">
        <v>44026</v>
      </c>
      <c r="E1542" s="172">
        <v>1053.6089999999999</v>
      </c>
      <c r="F1542" s="172">
        <v>4.5248999999999997</v>
      </c>
      <c r="G1542" s="172">
        <v>3.0097</v>
      </c>
      <c r="H1542" s="172">
        <v>4.7835999999999999</v>
      </c>
      <c r="I1542" s="172">
        <v>6.3322000000000003</v>
      </c>
      <c r="J1542" s="172">
        <v>8.0664999999999996</v>
      </c>
      <c r="K1542" s="172">
        <v>8.6240000000000006</v>
      </c>
      <c r="L1542" s="172">
        <v>7.5410000000000004</v>
      </c>
      <c r="M1542" s="172"/>
      <c r="N1542" s="172"/>
      <c r="O1542" s="172"/>
      <c r="P1542" s="172"/>
      <c r="Q1542" s="172">
        <v>7.2203999999999997</v>
      </c>
      <c r="R1542" s="172"/>
    </row>
    <row r="1543" spans="1:18" x14ac:dyDescent="0.3">
      <c r="A1543" s="168" t="s">
        <v>1587</v>
      </c>
      <c r="B1543" s="168" t="s">
        <v>1630</v>
      </c>
      <c r="C1543" s="168">
        <v>124234</v>
      </c>
      <c r="D1543" s="171">
        <v>44026</v>
      </c>
      <c r="E1543" s="172">
        <v>13.6349</v>
      </c>
      <c r="F1543" s="172">
        <v>2.1417000000000002</v>
      </c>
      <c r="G1543" s="172">
        <v>2.7446999999999999</v>
      </c>
      <c r="H1543" s="172">
        <v>2.8696999999999999</v>
      </c>
      <c r="I1543" s="172">
        <v>2.7372000000000001</v>
      </c>
      <c r="J1543" s="172">
        <v>3.2046000000000001</v>
      </c>
      <c r="K1543" s="172">
        <v>4.4726999999999997</v>
      </c>
      <c r="L1543" s="172">
        <v>5.1706000000000003</v>
      </c>
      <c r="M1543" s="172">
        <v>5.1710000000000003</v>
      </c>
      <c r="N1543" s="172">
        <v>5.4558</v>
      </c>
      <c r="O1543" s="172">
        <v>1.0938000000000001</v>
      </c>
      <c r="P1543" s="172">
        <v>3.2850999999999999</v>
      </c>
      <c r="Q1543" s="172">
        <v>4.625</v>
      </c>
      <c r="R1543" s="172">
        <v>-1.4129</v>
      </c>
    </row>
    <row r="1544" spans="1:18" x14ac:dyDescent="0.3">
      <c r="A1544" s="168" t="s">
        <v>1587</v>
      </c>
      <c r="B1544" s="168" t="s">
        <v>1631</v>
      </c>
      <c r="C1544" s="168">
        <v>124233</v>
      </c>
      <c r="D1544" s="171">
        <v>44026</v>
      </c>
      <c r="E1544" s="172">
        <v>13.258699999999999</v>
      </c>
      <c r="F1544" s="172">
        <v>1.9271</v>
      </c>
      <c r="G1544" s="172">
        <v>2.6848999999999998</v>
      </c>
      <c r="H1544" s="172">
        <v>2.8331</v>
      </c>
      <c r="I1544" s="172">
        <v>2.7164000000000001</v>
      </c>
      <c r="J1544" s="172">
        <v>3.2006000000000001</v>
      </c>
      <c r="K1544" s="172">
        <v>4.4694000000000003</v>
      </c>
      <c r="L1544" s="172">
        <v>5.1699000000000002</v>
      </c>
      <c r="M1544" s="172">
        <v>5.1704999999999997</v>
      </c>
      <c r="N1544" s="172">
        <v>5.4550999999999998</v>
      </c>
      <c r="O1544" s="172">
        <v>0.9032</v>
      </c>
      <c r="P1544" s="172">
        <v>2.9790000000000001</v>
      </c>
      <c r="Q1544" s="172">
        <v>4.1989999999999998</v>
      </c>
      <c r="R1544" s="172">
        <v>-1.4642999999999999</v>
      </c>
    </row>
    <row r="1545" spans="1:18" x14ac:dyDescent="0.3">
      <c r="A1545" s="168" t="s">
        <v>1587</v>
      </c>
      <c r="B1545" s="168" t="s">
        <v>1632</v>
      </c>
      <c r="C1545" s="168">
        <v>143493</v>
      </c>
      <c r="D1545" s="171">
        <v>44026</v>
      </c>
      <c r="E1545" s="172">
        <v>2964.1770999999999</v>
      </c>
      <c r="F1545" s="172">
        <v>10.8627</v>
      </c>
      <c r="G1545" s="172">
        <v>9.8081999999999994</v>
      </c>
      <c r="H1545" s="172">
        <v>23.410399999999999</v>
      </c>
      <c r="I1545" s="172">
        <v>17.4253</v>
      </c>
      <c r="J1545" s="172">
        <v>14.818099999999999</v>
      </c>
      <c r="K1545" s="172">
        <v>7.9650999999999996</v>
      </c>
      <c r="L1545" s="172">
        <v>5.7496999999999998</v>
      </c>
      <c r="M1545" s="172">
        <v>6.3544999999999998</v>
      </c>
      <c r="N1545" s="172">
        <v>2.1802000000000001</v>
      </c>
      <c r="O1545" s="172">
        <v>4.6588000000000003</v>
      </c>
      <c r="P1545" s="172">
        <v>5.4344999999999999</v>
      </c>
      <c r="Q1545" s="172">
        <v>6.0105000000000004</v>
      </c>
      <c r="R1545" s="172">
        <v>3.8380999999999998</v>
      </c>
    </row>
    <row r="1546" spans="1:18" x14ac:dyDescent="0.3">
      <c r="A1546" s="168" t="s">
        <v>1587</v>
      </c>
      <c r="B1546" s="168" t="s">
        <v>1633</v>
      </c>
      <c r="C1546" s="168">
        <v>143494</v>
      </c>
      <c r="D1546" s="171">
        <v>44026</v>
      </c>
      <c r="E1546" s="172">
        <v>3144.5351000000001</v>
      </c>
      <c r="F1546" s="172">
        <v>11.6297</v>
      </c>
      <c r="G1546" s="172">
        <v>10.581099999999999</v>
      </c>
      <c r="H1546" s="172">
        <v>24.184200000000001</v>
      </c>
      <c r="I1546" s="172">
        <v>18.200700000000001</v>
      </c>
      <c r="J1546" s="172">
        <v>15.5983</v>
      </c>
      <c r="K1546" s="172">
        <v>8.7518999999999991</v>
      </c>
      <c r="L1546" s="172">
        <v>6.5472999999999999</v>
      </c>
      <c r="M1546" s="172">
        <v>7.1691000000000003</v>
      </c>
      <c r="N1546" s="172">
        <v>2.9763999999999999</v>
      </c>
      <c r="O1546" s="172">
        <v>5.5301</v>
      </c>
      <c r="P1546" s="172">
        <v>6.3596000000000004</v>
      </c>
      <c r="Q1546" s="172">
        <v>7.2577999999999996</v>
      </c>
      <c r="R1546" s="172">
        <v>4.6517999999999997</v>
      </c>
    </row>
    <row r="1547" spans="1:18" x14ac:dyDescent="0.3">
      <c r="A1547" s="168" t="s">
        <v>1587</v>
      </c>
      <c r="B1547" s="168" t="s">
        <v>1634</v>
      </c>
      <c r="C1547" s="168">
        <v>147674</v>
      </c>
      <c r="D1547" s="171">
        <v>44026</v>
      </c>
      <c r="E1547" s="172">
        <v>32.707000000000001</v>
      </c>
      <c r="F1547" s="172">
        <v>0</v>
      </c>
      <c r="G1547" s="172">
        <v>0</v>
      </c>
      <c r="H1547" s="172">
        <v>0</v>
      </c>
      <c r="I1547" s="172">
        <v>0</v>
      </c>
      <c r="J1547" s="172">
        <v>0</v>
      </c>
      <c r="K1547" s="172">
        <v>0</v>
      </c>
      <c r="L1547" s="172">
        <v>0</v>
      </c>
      <c r="M1547" s="172">
        <v>-32.322899999999997</v>
      </c>
      <c r="N1547" s="172"/>
      <c r="O1547" s="172"/>
      <c r="P1547" s="172"/>
      <c r="Q1547" s="172">
        <v>-30.226800000000001</v>
      </c>
      <c r="R1547" s="172"/>
    </row>
    <row r="1548" spans="1:18" x14ac:dyDescent="0.3">
      <c r="A1548" s="168" t="s">
        <v>1587</v>
      </c>
      <c r="B1548" s="168" t="s">
        <v>1635</v>
      </c>
      <c r="C1548" s="168">
        <v>147675</v>
      </c>
      <c r="D1548" s="171">
        <v>44026</v>
      </c>
      <c r="E1548" s="172">
        <v>34.4818</v>
      </c>
      <c r="F1548" s="172">
        <v>0</v>
      </c>
      <c r="G1548" s="172">
        <v>0</v>
      </c>
      <c r="H1548" s="172">
        <v>0</v>
      </c>
      <c r="I1548" s="172">
        <v>0</v>
      </c>
      <c r="J1548" s="172">
        <v>0</v>
      </c>
      <c r="K1548" s="172">
        <v>0</v>
      </c>
      <c r="L1548" s="172">
        <v>0</v>
      </c>
      <c r="M1548" s="172">
        <v>-32.322800000000001</v>
      </c>
      <c r="N1548" s="172"/>
      <c r="O1548" s="172"/>
      <c r="P1548" s="172"/>
      <c r="Q1548" s="172">
        <v>-30.226800000000001</v>
      </c>
      <c r="R1548" s="172"/>
    </row>
    <row r="1549" spans="1:18" x14ac:dyDescent="0.3">
      <c r="A1549" s="168" t="s">
        <v>1587</v>
      </c>
      <c r="B1549" s="168" t="s">
        <v>1636</v>
      </c>
      <c r="C1549" s="168">
        <v>138343</v>
      </c>
      <c r="D1549" s="171">
        <v>44026</v>
      </c>
      <c r="E1549" s="172">
        <v>26.376200000000001</v>
      </c>
      <c r="F1549" s="172">
        <v>3.5983000000000001</v>
      </c>
      <c r="G1549" s="172">
        <v>3.4954999999999998</v>
      </c>
      <c r="H1549" s="172">
        <v>4.9667000000000003</v>
      </c>
      <c r="I1549" s="172">
        <v>6.2023999999999999</v>
      </c>
      <c r="J1549" s="172">
        <v>6.5631000000000004</v>
      </c>
      <c r="K1549" s="172">
        <v>8.4050999999999991</v>
      </c>
      <c r="L1549" s="172">
        <v>7.0971000000000002</v>
      </c>
      <c r="M1549" s="172">
        <v>6.8483999999999998</v>
      </c>
      <c r="N1549" s="172">
        <v>11.259600000000001</v>
      </c>
      <c r="O1549" s="172">
        <v>9.4413</v>
      </c>
      <c r="P1549" s="172">
        <v>8.9029000000000007</v>
      </c>
      <c r="Q1549" s="172">
        <v>8.3919999999999995</v>
      </c>
      <c r="R1549" s="172">
        <v>10.7666</v>
      </c>
    </row>
    <row r="1550" spans="1:18" x14ac:dyDescent="0.3">
      <c r="A1550" s="168" t="s">
        <v>1587</v>
      </c>
      <c r="B1550" s="168" t="s">
        <v>1637</v>
      </c>
      <c r="C1550" s="168">
        <v>138358</v>
      </c>
      <c r="D1550" s="171">
        <v>44026</v>
      </c>
      <c r="E1550" s="172">
        <v>26.795100000000001</v>
      </c>
      <c r="F1550" s="172">
        <v>4.0869999999999997</v>
      </c>
      <c r="G1550" s="172">
        <v>3.9521000000000002</v>
      </c>
      <c r="H1550" s="172">
        <v>5.4154999999999998</v>
      </c>
      <c r="I1550" s="172">
        <v>6.6527000000000003</v>
      </c>
      <c r="J1550" s="172">
        <v>7.0457999999999998</v>
      </c>
      <c r="K1550" s="172">
        <v>8.9046000000000003</v>
      </c>
      <c r="L1550" s="172">
        <v>7.6116999999999999</v>
      </c>
      <c r="M1550" s="172">
        <v>7.3493000000000004</v>
      </c>
      <c r="N1550" s="172">
        <v>11.2674</v>
      </c>
      <c r="O1550" s="172">
        <v>9.6562999999999999</v>
      </c>
      <c r="P1550" s="172">
        <v>9.1326999999999998</v>
      </c>
      <c r="Q1550" s="172">
        <v>9.3877000000000006</v>
      </c>
      <c r="R1550" s="172">
        <v>10.9549</v>
      </c>
    </row>
    <row r="1551" spans="1:18" x14ac:dyDescent="0.3">
      <c r="A1551" s="168" t="s">
        <v>1587</v>
      </c>
      <c r="B1551" s="168" t="s">
        <v>1638</v>
      </c>
      <c r="C1551" s="168">
        <v>107328</v>
      </c>
      <c r="D1551" s="171">
        <v>44026</v>
      </c>
      <c r="E1551" s="172">
        <v>2134.9139</v>
      </c>
      <c r="F1551" s="172">
        <v>3.2366999999999999</v>
      </c>
      <c r="G1551" s="172">
        <v>2.4946999999999999</v>
      </c>
      <c r="H1551" s="172">
        <v>4.0831999999999997</v>
      </c>
      <c r="I1551" s="172">
        <v>4.4004000000000003</v>
      </c>
      <c r="J1551" s="172">
        <v>4.8798000000000004</v>
      </c>
      <c r="K1551" s="172">
        <v>5.5846</v>
      </c>
      <c r="L1551" s="172">
        <v>5.0392999999999999</v>
      </c>
      <c r="M1551" s="172">
        <v>5.0345000000000004</v>
      </c>
      <c r="N1551" s="172">
        <v>5.3738999999999999</v>
      </c>
      <c r="O1551" s="172">
        <v>4.3208000000000002</v>
      </c>
      <c r="P1551" s="172">
        <v>5.6769999999999996</v>
      </c>
      <c r="Q1551" s="172">
        <v>6.2278000000000002</v>
      </c>
      <c r="R1551" s="172">
        <v>3.3035000000000001</v>
      </c>
    </row>
    <row r="1552" spans="1:18" x14ac:dyDescent="0.3">
      <c r="A1552" s="168" t="s">
        <v>1587</v>
      </c>
      <c r="B1552" s="168" t="s">
        <v>1639</v>
      </c>
      <c r="C1552" s="168">
        <v>119474</v>
      </c>
      <c r="D1552" s="171">
        <v>44026</v>
      </c>
      <c r="E1552" s="172">
        <v>2204.5097000000001</v>
      </c>
      <c r="F1552" s="172">
        <v>4.0784000000000002</v>
      </c>
      <c r="G1552" s="172">
        <v>3.335</v>
      </c>
      <c r="H1552" s="172">
        <v>4.9240000000000004</v>
      </c>
      <c r="I1552" s="172">
        <v>5.2417999999999996</v>
      </c>
      <c r="J1552" s="172">
        <v>5.7256</v>
      </c>
      <c r="K1552" s="172">
        <v>6.4446000000000003</v>
      </c>
      <c r="L1552" s="172">
        <v>5.9160000000000004</v>
      </c>
      <c r="M1552" s="172">
        <v>5.9</v>
      </c>
      <c r="N1552" s="172">
        <v>6.2401999999999997</v>
      </c>
      <c r="O1552" s="172">
        <v>5.1962000000000002</v>
      </c>
      <c r="P1552" s="172">
        <v>6.3064</v>
      </c>
      <c r="Q1552" s="172">
        <v>7.4128999999999996</v>
      </c>
      <c r="R1552" s="172">
        <v>4.1711999999999998</v>
      </c>
    </row>
    <row r="1553" spans="1:18" x14ac:dyDescent="0.3">
      <c r="A1553" s="168" t="s">
        <v>1587</v>
      </c>
      <c r="B1553" s="168" t="s">
        <v>1640</v>
      </c>
      <c r="C1553" s="168">
        <v>119828</v>
      </c>
      <c r="D1553" s="171">
        <v>44026</v>
      </c>
      <c r="E1553" s="172">
        <v>4590.4741000000004</v>
      </c>
      <c r="F1553" s="172">
        <v>4.0507999999999997</v>
      </c>
      <c r="G1553" s="172">
        <v>3.8546</v>
      </c>
      <c r="H1553" s="172">
        <v>5.88</v>
      </c>
      <c r="I1553" s="172">
        <v>7.3794000000000004</v>
      </c>
      <c r="J1553" s="172">
        <v>8.2963000000000005</v>
      </c>
      <c r="K1553" s="172">
        <v>9.4077999999999999</v>
      </c>
      <c r="L1553" s="172">
        <v>7.5795000000000003</v>
      </c>
      <c r="M1553" s="172">
        <v>7.3232999999999997</v>
      </c>
      <c r="N1553" s="172">
        <v>7.6391</v>
      </c>
      <c r="O1553" s="172">
        <v>7.7766999999999999</v>
      </c>
      <c r="P1553" s="172">
        <v>7.6801000000000004</v>
      </c>
      <c r="Q1553" s="172">
        <v>8.1725999999999992</v>
      </c>
      <c r="R1553" s="172">
        <v>8.0641999999999996</v>
      </c>
    </row>
    <row r="1554" spans="1:18" x14ac:dyDescent="0.3">
      <c r="A1554" s="168" t="s">
        <v>1587</v>
      </c>
      <c r="B1554" s="168" t="s">
        <v>1641</v>
      </c>
      <c r="C1554" s="168">
        <v>100641</v>
      </c>
      <c r="D1554" s="171">
        <v>44026</v>
      </c>
      <c r="E1554" s="172">
        <v>4556.1463999999996</v>
      </c>
      <c r="F1554" s="172">
        <v>3.8929999999999998</v>
      </c>
      <c r="G1554" s="172">
        <v>3.6894</v>
      </c>
      <c r="H1554" s="172">
        <v>5.7169999999999996</v>
      </c>
      <c r="I1554" s="172">
        <v>7.2152000000000003</v>
      </c>
      <c r="J1554" s="172">
        <v>8.1293000000000006</v>
      </c>
      <c r="K1554" s="172">
        <v>9.2423999999999999</v>
      </c>
      <c r="L1554" s="172">
        <v>7.4099000000000004</v>
      </c>
      <c r="M1554" s="172">
        <v>7.1506999999999996</v>
      </c>
      <c r="N1554" s="172">
        <v>7.4641000000000002</v>
      </c>
      <c r="O1554" s="172">
        <v>7.6315999999999997</v>
      </c>
      <c r="P1554" s="172">
        <v>7.5567000000000002</v>
      </c>
      <c r="Q1554" s="172">
        <v>7.4261999999999997</v>
      </c>
      <c r="R1554" s="172">
        <v>7.9047999999999998</v>
      </c>
    </row>
    <row r="1555" spans="1:18" x14ac:dyDescent="0.3">
      <c r="A1555" s="168" t="s">
        <v>1587</v>
      </c>
      <c r="B1555" s="168" t="s">
        <v>1642</v>
      </c>
      <c r="C1555" s="168">
        <v>147440</v>
      </c>
      <c r="D1555" s="171">
        <v>44026</v>
      </c>
      <c r="E1555" s="172">
        <v>10.7692</v>
      </c>
      <c r="F1555" s="172">
        <v>-1.3556999999999999</v>
      </c>
      <c r="G1555" s="172">
        <v>2.1187999999999998</v>
      </c>
      <c r="H1555" s="172">
        <v>5.5255999999999998</v>
      </c>
      <c r="I1555" s="172">
        <v>7.5509000000000004</v>
      </c>
      <c r="J1555" s="172">
        <v>7.7093999999999996</v>
      </c>
      <c r="K1555" s="172">
        <v>7.9861000000000004</v>
      </c>
      <c r="L1555" s="172">
        <v>6.8105000000000002</v>
      </c>
      <c r="M1555" s="172">
        <v>6.6862000000000004</v>
      </c>
      <c r="N1555" s="172">
        <v>7.0662000000000003</v>
      </c>
      <c r="O1555" s="172"/>
      <c r="P1555" s="172"/>
      <c r="Q1555" s="172">
        <v>7.2587000000000002</v>
      </c>
      <c r="R1555" s="172"/>
    </row>
    <row r="1556" spans="1:18" x14ac:dyDescent="0.3">
      <c r="A1556" s="168" t="s">
        <v>1587</v>
      </c>
      <c r="B1556" s="168" t="s">
        <v>1643</v>
      </c>
      <c r="C1556" s="168">
        <v>147425</v>
      </c>
      <c r="D1556" s="171">
        <v>44026</v>
      </c>
      <c r="E1556" s="172">
        <v>10.647600000000001</v>
      </c>
      <c r="F1556" s="172">
        <v>-2.7422</v>
      </c>
      <c r="G1556" s="172">
        <v>0.94279999999999997</v>
      </c>
      <c r="H1556" s="172">
        <v>4.3131000000000004</v>
      </c>
      <c r="I1556" s="172">
        <v>6.3327</v>
      </c>
      <c r="J1556" s="172">
        <v>6.4964000000000004</v>
      </c>
      <c r="K1556" s="172">
        <v>6.9649999999999999</v>
      </c>
      <c r="L1556" s="172">
        <v>5.8543000000000003</v>
      </c>
      <c r="M1556" s="172">
        <v>5.6087999999999996</v>
      </c>
      <c r="N1556" s="172">
        <v>5.9093</v>
      </c>
      <c r="O1556" s="172"/>
      <c r="P1556" s="172"/>
      <c r="Q1556" s="172">
        <v>6.1131000000000002</v>
      </c>
      <c r="R1556" s="172"/>
    </row>
    <row r="1557" spans="1:18" x14ac:dyDescent="0.3">
      <c r="A1557" s="168" t="s">
        <v>1587</v>
      </c>
      <c r="B1557" s="168" t="s">
        <v>1644</v>
      </c>
      <c r="C1557" s="168">
        <v>146075</v>
      </c>
      <c r="D1557" s="171">
        <v>44026</v>
      </c>
      <c r="E1557" s="172">
        <v>11.1221</v>
      </c>
      <c r="F1557" s="172">
        <v>3.6103000000000001</v>
      </c>
      <c r="G1557" s="172">
        <v>3.6114000000000002</v>
      </c>
      <c r="H1557" s="172">
        <v>5.2561</v>
      </c>
      <c r="I1557" s="172">
        <v>6.3445</v>
      </c>
      <c r="J1557" s="172">
        <v>6.8402000000000003</v>
      </c>
      <c r="K1557" s="172">
        <v>7.7907999999999999</v>
      </c>
      <c r="L1557" s="172">
        <v>6.9032</v>
      </c>
      <c r="M1557" s="172">
        <v>6.7686000000000002</v>
      </c>
      <c r="N1557" s="172">
        <v>7.1319999999999997</v>
      </c>
      <c r="O1557" s="172"/>
      <c r="P1557" s="172"/>
      <c r="Q1557" s="172">
        <v>7.4673999999999996</v>
      </c>
      <c r="R1557" s="172"/>
    </row>
    <row r="1558" spans="1:18" x14ac:dyDescent="0.3">
      <c r="A1558" s="168" t="s">
        <v>1587</v>
      </c>
      <c r="B1558" s="168" t="s">
        <v>1645</v>
      </c>
      <c r="C1558" s="168">
        <v>146070</v>
      </c>
      <c r="D1558" s="171">
        <v>44026</v>
      </c>
      <c r="E1558" s="172">
        <v>11.0146</v>
      </c>
      <c r="F1558" s="172">
        <v>2.9826000000000001</v>
      </c>
      <c r="G1558" s="172">
        <v>3.2321</v>
      </c>
      <c r="H1558" s="172">
        <v>4.8331</v>
      </c>
      <c r="I1558" s="172">
        <v>5.9546999999999999</v>
      </c>
      <c r="J1558" s="172">
        <v>6.2263999999999999</v>
      </c>
      <c r="K1558" s="172">
        <v>7.1242000000000001</v>
      </c>
      <c r="L1558" s="172">
        <v>6.1554000000000002</v>
      </c>
      <c r="M1558" s="172">
        <v>5.9969999999999999</v>
      </c>
      <c r="N1558" s="172">
        <v>6.3597000000000001</v>
      </c>
      <c r="O1558" s="172"/>
      <c r="P1558" s="172"/>
      <c r="Q1558" s="172">
        <v>6.7629000000000001</v>
      </c>
      <c r="R1558" s="172"/>
    </row>
    <row r="1559" spans="1:18" x14ac:dyDescent="0.3">
      <c r="A1559" s="168" t="s">
        <v>1587</v>
      </c>
      <c r="B1559" s="168" t="s">
        <v>1646</v>
      </c>
      <c r="C1559" s="168">
        <v>120746</v>
      </c>
      <c r="D1559" s="171">
        <v>44026</v>
      </c>
      <c r="E1559" s="172">
        <v>3307.7094999999999</v>
      </c>
      <c r="F1559" s="172">
        <v>5.5877999999999997</v>
      </c>
      <c r="G1559" s="172">
        <v>5.9489000000000001</v>
      </c>
      <c r="H1559" s="172">
        <v>4.9194000000000004</v>
      </c>
      <c r="I1559" s="172">
        <v>7.5117000000000003</v>
      </c>
      <c r="J1559" s="172">
        <v>7.7622</v>
      </c>
      <c r="K1559" s="172">
        <v>8.0637000000000008</v>
      </c>
      <c r="L1559" s="172">
        <v>6.4211</v>
      </c>
      <c r="M1559" s="172">
        <v>6.6692</v>
      </c>
      <c r="N1559" s="172">
        <v>7.1375999999999999</v>
      </c>
      <c r="O1559" s="172">
        <v>6.0102000000000002</v>
      </c>
      <c r="P1559" s="172">
        <v>7.1406000000000001</v>
      </c>
      <c r="Q1559" s="172">
        <v>8.0330999999999992</v>
      </c>
      <c r="R1559" s="172">
        <v>5.5182000000000002</v>
      </c>
    </row>
    <row r="1560" spans="1:18" x14ac:dyDescent="0.3">
      <c r="A1560" s="168" t="s">
        <v>1587</v>
      </c>
      <c r="B1560" s="168" t="s">
        <v>1647</v>
      </c>
      <c r="C1560" s="168">
        <v>102532</v>
      </c>
      <c r="D1560" s="171">
        <v>44026</v>
      </c>
      <c r="E1560" s="172">
        <v>3168.6801999999998</v>
      </c>
      <c r="F1560" s="172">
        <v>5.0979000000000001</v>
      </c>
      <c r="G1560" s="172">
        <v>5.4587000000000003</v>
      </c>
      <c r="H1560" s="172">
        <v>4.4290000000000003</v>
      </c>
      <c r="I1560" s="172">
        <v>6.9901999999999997</v>
      </c>
      <c r="J1560" s="172">
        <v>7.2161</v>
      </c>
      <c r="K1560" s="172">
        <v>7.4984000000000002</v>
      </c>
      <c r="L1560" s="172">
        <v>5.8367000000000004</v>
      </c>
      <c r="M1560" s="172">
        <v>6.0669000000000004</v>
      </c>
      <c r="N1560" s="172">
        <v>6.5221999999999998</v>
      </c>
      <c r="O1560" s="172">
        <v>5.3825000000000003</v>
      </c>
      <c r="P1560" s="172">
        <v>6.5258000000000003</v>
      </c>
      <c r="Q1560" s="172">
        <v>7.0678999999999998</v>
      </c>
      <c r="R1560" s="172">
        <v>4.9328000000000003</v>
      </c>
    </row>
    <row r="1561" spans="1:18" x14ac:dyDescent="0.3">
      <c r="A1561" s="168" t="s">
        <v>1587</v>
      </c>
      <c r="B1561" s="168" t="s">
        <v>1648</v>
      </c>
      <c r="C1561" s="168">
        <v>147311</v>
      </c>
      <c r="D1561" s="171">
        <v>44026</v>
      </c>
      <c r="E1561" s="172">
        <v>1059.0186000000001</v>
      </c>
      <c r="F1561" s="172">
        <v>2.1886999999999999</v>
      </c>
      <c r="G1561" s="172">
        <v>2.2244999999999999</v>
      </c>
      <c r="H1561" s="172">
        <v>2.2683</v>
      </c>
      <c r="I1561" s="172">
        <v>2.2037</v>
      </c>
      <c r="J1561" s="172">
        <v>2.1257999999999999</v>
      </c>
      <c r="K1561" s="172">
        <v>2.4376000000000002</v>
      </c>
      <c r="L1561" s="172">
        <v>3.7561</v>
      </c>
      <c r="M1561" s="172">
        <v>4.3071000000000002</v>
      </c>
      <c r="N1561" s="172">
        <v>5.0597000000000003</v>
      </c>
      <c r="O1561" s="172"/>
      <c r="P1561" s="172"/>
      <c r="Q1561" s="172">
        <v>5.3173000000000004</v>
      </c>
      <c r="R1561" s="172"/>
    </row>
    <row r="1562" spans="1:18" x14ac:dyDescent="0.3">
      <c r="A1562" s="168" t="s">
        <v>1587</v>
      </c>
      <c r="B1562" s="168" t="s">
        <v>1649</v>
      </c>
      <c r="C1562" s="168">
        <v>147307</v>
      </c>
      <c r="D1562" s="171">
        <v>44026</v>
      </c>
      <c r="E1562" s="172">
        <v>1052.6087</v>
      </c>
      <c r="F1562" s="172">
        <v>1.6853</v>
      </c>
      <c r="G1562" s="172">
        <v>1.7237</v>
      </c>
      <c r="H1562" s="172">
        <v>1.7681</v>
      </c>
      <c r="I1562" s="172">
        <v>1.7029000000000001</v>
      </c>
      <c r="J1562" s="172">
        <v>1.625</v>
      </c>
      <c r="K1562" s="172">
        <v>1.9345000000000001</v>
      </c>
      <c r="L1562" s="172">
        <v>3.2477999999999998</v>
      </c>
      <c r="M1562" s="172">
        <v>3.7686000000000002</v>
      </c>
      <c r="N1562" s="172">
        <v>4.4916</v>
      </c>
      <c r="O1562" s="172"/>
      <c r="P1562" s="172"/>
      <c r="Q1562" s="172">
        <v>4.7412000000000001</v>
      </c>
      <c r="R1562" s="172"/>
    </row>
    <row r="1563" spans="1:18" x14ac:dyDescent="0.3">
      <c r="A1563" s="173" t="s">
        <v>27</v>
      </c>
      <c r="B1563" s="168"/>
      <c r="C1563" s="168"/>
      <c r="D1563" s="168"/>
      <c r="E1563" s="168"/>
      <c r="F1563" s="174">
        <v>2.645174193548387</v>
      </c>
      <c r="G1563" s="174">
        <v>3.207351612903226</v>
      </c>
      <c r="H1563" s="174">
        <v>5.8903999999999996</v>
      </c>
      <c r="I1563" s="174">
        <v>10.075218333333334</v>
      </c>
      <c r="J1563" s="174">
        <v>8.735261666666668</v>
      </c>
      <c r="K1563" s="174">
        <v>8.0055416666666677</v>
      </c>
      <c r="L1563" s="174">
        <v>6.3282103448275864</v>
      </c>
      <c r="M1563" s="174">
        <v>4.9365203703703697</v>
      </c>
      <c r="N1563" s="174">
        <v>6.8911749999999978</v>
      </c>
      <c r="O1563" s="174">
        <v>6.5641710526315773</v>
      </c>
      <c r="P1563" s="174">
        <v>7.2036210526315783</v>
      </c>
      <c r="Q1563" s="174">
        <v>5.9762999999999966</v>
      </c>
      <c r="R1563" s="174">
        <v>6.531932499999999</v>
      </c>
    </row>
    <row r="1564" spans="1:18" x14ac:dyDescent="0.3">
      <c r="A1564" s="173" t="s">
        <v>409</v>
      </c>
      <c r="B1564" s="168"/>
      <c r="C1564" s="168"/>
      <c r="D1564" s="168"/>
      <c r="E1564" s="168"/>
      <c r="F1564" s="174">
        <v>2.1652</v>
      </c>
      <c r="G1564" s="174">
        <v>2.8967999999999998</v>
      </c>
      <c r="H1564" s="174">
        <v>4.8762500000000006</v>
      </c>
      <c r="I1564" s="174">
        <v>6.3385999999999996</v>
      </c>
      <c r="J1564" s="174">
        <v>6.9857999999999993</v>
      </c>
      <c r="K1564" s="174">
        <v>7.9756</v>
      </c>
      <c r="L1564" s="174">
        <v>6.5289999999999999</v>
      </c>
      <c r="M1564" s="174">
        <v>6.4957500000000001</v>
      </c>
      <c r="N1564" s="174">
        <v>6.8127499999999994</v>
      </c>
      <c r="O1564" s="174">
        <v>7.1081500000000002</v>
      </c>
      <c r="P1564" s="174">
        <v>7.5613000000000001</v>
      </c>
      <c r="Q1564" s="174">
        <v>7.6746999999999996</v>
      </c>
      <c r="R1564" s="174">
        <v>7.1918500000000005</v>
      </c>
    </row>
    <row r="1565" spans="1:18" x14ac:dyDescent="0.3">
      <c r="A1565" s="117"/>
      <c r="B1565" s="117"/>
      <c r="C1565" s="117"/>
      <c r="D1565" s="117"/>
      <c r="E1565" s="117"/>
      <c r="F1565" s="117"/>
      <c r="G1565" s="117"/>
      <c r="H1565" s="117"/>
      <c r="I1565" s="117"/>
      <c r="J1565" s="117"/>
      <c r="K1565" s="117"/>
      <c r="L1565" s="117"/>
      <c r="M1565" s="117"/>
      <c r="N1565" s="117"/>
      <c r="O1565" s="117"/>
      <c r="P1565" s="117"/>
      <c r="Q1565" s="117"/>
      <c r="R1565" s="117"/>
    </row>
    <row r="1566" spans="1:18" x14ac:dyDescent="0.3">
      <c r="A1566" s="170" t="s">
        <v>387</v>
      </c>
      <c r="B1566" s="170"/>
      <c r="C1566" s="170"/>
      <c r="D1566" s="170"/>
      <c r="E1566" s="170"/>
      <c r="F1566" s="170"/>
      <c r="G1566" s="170"/>
      <c r="H1566" s="170"/>
      <c r="I1566" s="170"/>
      <c r="J1566" s="170"/>
      <c r="K1566" s="170"/>
      <c r="L1566" s="170"/>
      <c r="M1566" s="170"/>
      <c r="N1566" s="170"/>
      <c r="O1566" s="170"/>
      <c r="P1566" s="170"/>
      <c r="Q1566" s="170"/>
      <c r="R1566" s="170"/>
    </row>
    <row r="1567" spans="1:18" x14ac:dyDescent="0.3">
      <c r="A1567" s="168" t="s">
        <v>380</v>
      </c>
      <c r="B1567" s="168" t="s">
        <v>30</v>
      </c>
      <c r="C1567" s="168">
        <v>108167</v>
      </c>
      <c r="D1567" s="171">
        <v>44026</v>
      </c>
      <c r="E1567" s="172">
        <v>39.637700000000002</v>
      </c>
      <c r="F1567" s="172">
        <v>-0.99880000000000002</v>
      </c>
      <c r="G1567" s="172">
        <v>-0.97950000000000004</v>
      </c>
      <c r="H1567" s="172">
        <v>-1.3644000000000001</v>
      </c>
      <c r="I1567" s="172">
        <v>1.9174</v>
      </c>
      <c r="J1567" s="172">
        <v>4.5019999999999998</v>
      </c>
      <c r="K1567" s="172">
        <v>13.042899999999999</v>
      </c>
      <c r="L1567" s="172">
        <v>-17.605</v>
      </c>
      <c r="M1567" s="172">
        <v>-11.122400000000001</v>
      </c>
      <c r="N1567" s="172">
        <v>-18.889700000000001</v>
      </c>
      <c r="O1567" s="172">
        <v>-10.0899</v>
      </c>
      <c r="P1567" s="172">
        <v>8.9099999999999999E-2</v>
      </c>
      <c r="Q1567" s="172">
        <v>11.8406</v>
      </c>
      <c r="R1567" s="172">
        <v>-15.7117</v>
      </c>
    </row>
    <row r="1568" spans="1:18" x14ac:dyDescent="0.3">
      <c r="A1568" s="168" t="s">
        <v>380</v>
      </c>
      <c r="B1568" s="168" t="s">
        <v>11</v>
      </c>
      <c r="C1568" s="168">
        <v>119659</v>
      </c>
      <c r="D1568" s="171">
        <v>44026</v>
      </c>
      <c r="E1568" s="172">
        <v>42.649500000000003</v>
      </c>
      <c r="F1568" s="172">
        <v>-0.99560000000000004</v>
      </c>
      <c r="G1568" s="172">
        <v>-0.96830000000000005</v>
      </c>
      <c r="H1568" s="172">
        <v>-1.3434999999999999</v>
      </c>
      <c r="I1568" s="172">
        <v>1.9618</v>
      </c>
      <c r="J1568" s="172">
        <v>4.6074000000000002</v>
      </c>
      <c r="K1568" s="172">
        <v>13.3725</v>
      </c>
      <c r="L1568" s="172">
        <v>-17.1861</v>
      </c>
      <c r="M1568" s="172">
        <v>-10.4109</v>
      </c>
      <c r="N1568" s="172">
        <v>-17.988700000000001</v>
      </c>
      <c r="O1568" s="172">
        <v>-9.0164000000000009</v>
      </c>
      <c r="P1568" s="172">
        <v>1.1967000000000001</v>
      </c>
      <c r="Q1568" s="172">
        <v>11.769299999999999</v>
      </c>
      <c r="R1568" s="172">
        <v>-14.7516</v>
      </c>
    </row>
    <row r="1569" spans="1:18" x14ac:dyDescent="0.3">
      <c r="A1569" s="168" t="s">
        <v>380</v>
      </c>
      <c r="B1569" s="168" t="s">
        <v>31</v>
      </c>
      <c r="C1569" s="168">
        <v>101764</v>
      </c>
      <c r="D1569" s="171">
        <v>44026</v>
      </c>
      <c r="E1569" s="172">
        <v>243.38399999999999</v>
      </c>
      <c r="F1569" s="172">
        <v>-1.3525</v>
      </c>
      <c r="G1569" s="172">
        <v>-1.0739000000000001</v>
      </c>
      <c r="H1569" s="172">
        <v>-1.4197</v>
      </c>
      <c r="I1569" s="172">
        <v>2.6537999999999999</v>
      </c>
      <c r="J1569" s="172">
        <v>6.157</v>
      </c>
      <c r="K1569" s="172">
        <v>16.709099999999999</v>
      </c>
      <c r="L1569" s="172">
        <v>-16.155100000000001</v>
      </c>
      <c r="M1569" s="172">
        <v>-9.3407</v>
      </c>
      <c r="N1569" s="172">
        <v>-14.491400000000001</v>
      </c>
      <c r="O1569" s="172">
        <v>-2.4510000000000001</v>
      </c>
      <c r="P1569" s="172">
        <v>3.6579000000000002</v>
      </c>
      <c r="Q1569" s="172">
        <v>12.8186</v>
      </c>
      <c r="R1569" s="172">
        <v>-8.7759999999999998</v>
      </c>
    </row>
    <row r="1570" spans="1:18" x14ac:dyDescent="0.3">
      <c r="A1570" s="168" t="s">
        <v>380</v>
      </c>
      <c r="B1570" s="168" t="s">
        <v>12</v>
      </c>
      <c r="C1570" s="168">
        <v>118935</v>
      </c>
      <c r="D1570" s="171">
        <v>44026</v>
      </c>
      <c r="E1570" s="172">
        <v>259.976</v>
      </c>
      <c r="F1570" s="172">
        <v>-1.3505</v>
      </c>
      <c r="G1570" s="172">
        <v>-1.0654999999999999</v>
      </c>
      <c r="H1570" s="172">
        <v>-1.4047000000000001</v>
      </c>
      <c r="I1570" s="172">
        <v>2.6833999999999998</v>
      </c>
      <c r="J1570" s="172">
        <v>6.2336</v>
      </c>
      <c r="K1570" s="172">
        <v>16.9741</v>
      </c>
      <c r="L1570" s="172">
        <v>-15.776</v>
      </c>
      <c r="M1570" s="172">
        <v>-8.7457999999999991</v>
      </c>
      <c r="N1570" s="172">
        <v>-13.7278</v>
      </c>
      <c r="O1570" s="172">
        <v>-1.3804000000000001</v>
      </c>
      <c r="P1570" s="172">
        <v>4.7808999999999999</v>
      </c>
      <c r="Q1570" s="172">
        <v>11.1982</v>
      </c>
      <c r="R1570" s="172">
        <v>-7.7941000000000003</v>
      </c>
    </row>
    <row r="1571" spans="1:18" x14ac:dyDescent="0.3">
      <c r="A1571" s="168" t="s">
        <v>380</v>
      </c>
      <c r="B1571" s="168" t="s">
        <v>32</v>
      </c>
      <c r="C1571" s="168">
        <v>102594</v>
      </c>
      <c r="D1571" s="171">
        <v>44026</v>
      </c>
      <c r="E1571" s="172">
        <v>137.29</v>
      </c>
      <c r="F1571" s="172">
        <v>-1.3509</v>
      </c>
      <c r="G1571" s="172">
        <v>-0.83069999999999999</v>
      </c>
      <c r="H1571" s="172">
        <v>-0.71589999999999998</v>
      </c>
      <c r="I1571" s="172">
        <v>3.0937999999999999</v>
      </c>
      <c r="J1571" s="172">
        <v>4.0312000000000001</v>
      </c>
      <c r="K1571" s="172">
        <v>17.966999999999999</v>
      </c>
      <c r="L1571" s="172">
        <v>-5.8754999999999997</v>
      </c>
      <c r="M1571" s="172">
        <v>-0.1237</v>
      </c>
      <c r="N1571" s="172">
        <v>-4.2942</v>
      </c>
      <c r="O1571" s="172">
        <v>0.43309999999999998</v>
      </c>
      <c r="P1571" s="172">
        <v>3.5794000000000001</v>
      </c>
      <c r="Q1571" s="172">
        <v>17.884699999999999</v>
      </c>
      <c r="R1571" s="172">
        <v>-2.3445</v>
      </c>
    </row>
    <row r="1572" spans="1:18" x14ac:dyDescent="0.3">
      <c r="A1572" s="168" t="s">
        <v>380</v>
      </c>
      <c r="B1572" s="168" t="s">
        <v>13</v>
      </c>
      <c r="C1572" s="168">
        <v>120323</v>
      </c>
      <c r="D1572" s="171">
        <v>44026</v>
      </c>
      <c r="E1572" s="172">
        <v>146.84</v>
      </c>
      <c r="F1572" s="172">
        <v>-1.3504</v>
      </c>
      <c r="G1572" s="172">
        <v>-0.82399999999999995</v>
      </c>
      <c r="H1572" s="172">
        <v>-0.71</v>
      </c>
      <c r="I1572" s="172">
        <v>3.1107</v>
      </c>
      <c r="J1572" s="172">
        <v>4.0827999999999998</v>
      </c>
      <c r="K1572" s="172">
        <v>18.133500000000002</v>
      </c>
      <c r="L1572" s="172">
        <v>-5.6177000000000001</v>
      </c>
      <c r="M1572" s="172">
        <v>0.28000000000000003</v>
      </c>
      <c r="N1572" s="172">
        <v>-3.762</v>
      </c>
      <c r="O1572" s="172">
        <v>1.1984999999999999</v>
      </c>
      <c r="P1572" s="172">
        <v>4.5628000000000002</v>
      </c>
      <c r="Q1572" s="172">
        <v>13.1059</v>
      </c>
      <c r="R1572" s="172">
        <v>-1.7074</v>
      </c>
    </row>
    <row r="1573" spans="1:18" x14ac:dyDescent="0.3">
      <c r="A1573" s="168" t="s">
        <v>380</v>
      </c>
      <c r="B1573" s="168" t="s">
        <v>14</v>
      </c>
      <c r="C1573" s="168">
        <v>144455</v>
      </c>
      <c r="D1573" s="171">
        <v>44026</v>
      </c>
      <c r="E1573" s="172">
        <v>9.48</v>
      </c>
      <c r="F1573" s="172">
        <v>-1.3528</v>
      </c>
      <c r="G1573" s="172">
        <v>-1.0438000000000001</v>
      </c>
      <c r="H1573" s="172">
        <v>-1.4553</v>
      </c>
      <c r="I1573" s="172">
        <v>1.7166999999999999</v>
      </c>
      <c r="J1573" s="172">
        <v>5.2164000000000001</v>
      </c>
      <c r="K1573" s="172">
        <v>14.3546</v>
      </c>
      <c r="L1573" s="172">
        <v>-13.5036</v>
      </c>
      <c r="M1573" s="172">
        <v>-6.601</v>
      </c>
      <c r="N1573" s="172">
        <v>-9.7142999999999997</v>
      </c>
      <c r="O1573" s="172"/>
      <c r="P1573" s="172"/>
      <c r="Q1573" s="172">
        <v>-2.7694999999999999</v>
      </c>
      <c r="R1573" s="172"/>
    </row>
    <row r="1574" spans="1:18" x14ac:dyDescent="0.3">
      <c r="A1574" s="168" t="s">
        <v>380</v>
      </c>
      <c r="B1574" s="168" t="s">
        <v>33</v>
      </c>
      <c r="C1574" s="168">
        <v>144453</v>
      </c>
      <c r="D1574" s="171">
        <v>44026</v>
      </c>
      <c r="E1574" s="172">
        <v>9.23</v>
      </c>
      <c r="F1574" s="172">
        <v>-1.2834000000000001</v>
      </c>
      <c r="G1574" s="172">
        <v>-1.0718000000000001</v>
      </c>
      <c r="H1574" s="172">
        <v>-1.4941</v>
      </c>
      <c r="I1574" s="172">
        <v>1.6519999999999999</v>
      </c>
      <c r="J1574" s="172">
        <v>5.2451999999999996</v>
      </c>
      <c r="K1574" s="172">
        <v>14.3742</v>
      </c>
      <c r="L1574" s="172">
        <v>-13.6576</v>
      </c>
      <c r="M1574" s="172">
        <v>-6.9555999999999996</v>
      </c>
      <c r="N1574" s="172">
        <v>-10.388299999999999</v>
      </c>
      <c r="O1574" s="172"/>
      <c r="P1574" s="172"/>
      <c r="Q1574" s="172">
        <v>-4.1265999999999998</v>
      </c>
      <c r="R1574" s="172"/>
    </row>
    <row r="1575" spans="1:18" x14ac:dyDescent="0.3">
      <c r="A1575" s="168" t="s">
        <v>380</v>
      </c>
      <c r="B1575" s="168" t="s">
        <v>15</v>
      </c>
      <c r="C1575" s="168">
        <v>118481</v>
      </c>
      <c r="D1575" s="171">
        <v>44026</v>
      </c>
      <c r="E1575" s="172">
        <v>41.63</v>
      </c>
      <c r="F1575" s="172">
        <v>-0.99880000000000002</v>
      </c>
      <c r="G1575" s="172">
        <v>-0.81010000000000004</v>
      </c>
      <c r="H1575" s="172">
        <v>-1.2337</v>
      </c>
      <c r="I1575" s="172">
        <v>2.5874999999999999</v>
      </c>
      <c r="J1575" s="172">
        <v>7.2108999999999996</v>
      </c>
      <c r="K1575" s="172">
        <v>22.441199999999998</v>
      </c>
      <c r="L1575" s="172">
        <v>-21.005700000000001</v>
      </c>
      <c r="M1575" s="172">
        <v>-12.321</v>
      </c>
      <c r="N1575" s="172">
        <v>-20.401499999999999</v>
      </c>
      <c r="O1575" s="172">
        <v>-7.1120999999999999</v>
      </c>
      <c r="P1575" s="172">
        <v>2.1634000000000002</v>
      </c>
      <c r="Q1575" s="172">
        <v>8.9018999999999995</v>
      </c>
      <c r="R1575" s="172">
        <v>-13.6555</v>
      </c>
    </row>
    <row r="1576" spans="1:18" x14ac:dyDescent="0.3">
      <c r="A1576" s="168" t="s">
        <v>380</v>
      </c>
      <c r="B1576" s="168" t="s">
        <v>34</v>
      </c>
      <c r="C1576" s="168">
        <v>108909</v>
      </c>
      <c r="D1576" s="171">
        <v>44026</v>
      </c>
      <c r="E1576" s="172">
        <v>38.76</v>
      </c>
      <c r="F1576" s="172">
        <v>-0.99619999999999997</v>
      </c>
      <c r="G1576" s="172">
        <v>-0.81879999999999997</v>
      </c>
      <c r="H1576" s="172">
        <v>-1.2484</v>
      </c>
      <c r="I1576" s="172">
        <v>2.5396999999999998</v>
      </c>
      <c r="J1576" s="172">
        <v>7.1310000000000002</v>
      </c>
      <c r="K1576" s="172">
        <v>22.1172</v>
      </c>
      <c r="L1576" s="172">
        <v>-21.427099999999999</v>
      </c>
      <c r="M1576" s="172">
        <v>-12.996600000000001</v>
      </c>
      <c r="N1576" s="172">
        <v>-21.235499999999998</v>
      </c>
      <c r="O1576" s="172">
        <v>-8.1555999999999997</v>
      </c>
      <c r="P1576" s="172">
        <v>1.1355999999999999</v>
      </c>
      <c r="Q1576" s="172">
        <v>11.5829</v>
      </c>
      <c r="R1576" s="172">
        <v>-14.5951</v>
      </c>
    </row>
    <row r="1577" spans="1:18" x14ac:dyDescent="0.3">
      <c r="A1577" s="168" t="s">
        <v>380</v>
      </c>
      <c r="B1577" s="168" t="s">
        <v>16</v>
      </c>
      <c r="C1577" s="168">
        <v>135341</v>
      </c>
      <c r="D1577" s="171">
        <v>44026</v>
      </c>
      <c r="E1577" s="172">
        <v>11.357799999999999</v>
      </c>
      <c r="F1577" s="172">
        <v>-1.4131</v>
      </c>
      <c r="G1577" s="172">
        <v>-1.7151000000000001</v>
      </c>
      <c r="H1577" s="172">
        <v>-1.9975000000000001</v>
      </c>
      <c r="I1577" s="172">
        <v>2.1118999999999999</v>
      </c>
      <c r="J1577" s="172">
        <v>4.5134999999999996</v>
      </c>
      <c r="K1577" s="172">
        <v>13.8672</v>
      </c>
      <c r="L1577" s="172">
        <v>-12.9497</v>
      </c>
      <c r="M1577" s="172">
        <v>-5.181</v>
      </c>
      <c r="N1577" s="172">
        <v>-7.7037000000000004</v>
      </c>
      <c r="O1577" s="172">
        <v>-6.5572999999999997</v>
      </c>
      <c r="P1577" s="172"/>
      <c r="Q1577" s="172">
        <v>2.6572</v>
      </c>
      <c r="R1577" s="172">
        <v>-7.0854999999999997</v>
      </c>
    </row>
    <row r="1578" spans="1:18" x14ac:dyDescent="0.3">
      <c r="A1578" s="168" t="s">
        <v>380</v>
      </c>
      <c r="B1578" s="168" t="s">
        <v>35</v>
      </c>
      <c r="C1578" s="168">
        <v>135343</v>
      </c>
      <c r="D1578" s="171">
        <v>44026</v>
      </c>
      <c r="E1578" s="172">
        <v>10.3766</v>
      </c>
      <c r="F1578" s="172">
        <v>-1.4184000000000001</v>
      </c>
      <c r="G1578" s="172">
        <v>-1.7349000000000001</v>
      </c>
      <c r="H1578" s="172">
        <v>-2.0327000000000002</v>
      </c>
      <c r="I1578" s="172">
        <v>2.0394999999999999</v>
      </c>
      <c r="J1578" s="172">
        <v>4.3461999999999996</v>
      </c>
      <c r="K1578" s="172">
        <v>13.3423</v>
      </c>
      <c r="L1578" s="172">
        <v>-13.701599999999999</v>
      </c>
      <c r="M1578" s="172">
        <v>-6.3263999999999996</v>
      </c>
      <c r="N1578" s="172">
        <v>-9.1819000000000006</v>
      </c>
      <c r="O1578" s="172">
        <v>-8.0030000000000001</v>
      </c>
      <c r="P1578" s="172"/>
      <c r="Q1578" s="172">
        <v>0.76439999999999997</v>
      </c>
      <c r="R1578" s="172">
        <v>-8.4459999999999997</v>
      </c>
    </row>
    <row r="1579" spans="1:18" x14ac:dyDescent="0.3">
      <c r="A1579" s="168" t="s">
        <v>380</v>
      </c>
      <c r="B1579" s="168" t="s">
        <v>36</v>
      </c>
      <c r="C1579" s="168">
        <v>100254</v>
      </c>
      <c r="D1579" s="171">
        <v>44026</v>
      </c>
      <c r="E1579" s="172">
        <v>234.066406345019</v>
      </c>
      <c r="F1579" s="172">
        <v>-1.1137999999999999</v>
      </c>
      <c r="G1579" s="172">
        <v>-1.3179000000000001</v>
      </c>
      <c r="H1579" s="172">
        <v>-2.6597</v>
      </c>
      <c r="I1579" s="172">
        <v>2.5156999999999998</v>
      </c>
      <c r="J1579" s="172">
        <v>6.5918999999999999</v>
      </c>
      <c r="K1579" s="172">
        <v>14.6267</v>
      </c>
      <c r="L1579" s="172">
        <v>-15.8329</v>
      </c>
      <c r="M1579" s="172">
        <v>-9.8183000000000007</v>
      </c>
      <c r="N1579" s="172">
        <v>-6.0514999999999999</v>
      </c>
      <c r="O1579" s="172">
        <v>-1.1994</v>
      </c>
      <c r="P1579" s="172">
        <v>5.5640000000000001</v>
      </c>
      <c r="Q1579" s="172">
        <v>14.6035</v>
      </c>
      <c r="R1579" s="172">
        <v>-4.5297000000000001</v>
      </c>
    </row>
    <row r="1580" spans="1:18" x14ac:dyDescent="0.3">
      <c r="A1580" s="168" t="s">
        <v>380</v>
      </c>
      <c r="B1580" s="168" t="s">
        <v>17</v>
      </c>
      <c r="C1580" s="168">
        <v>120486</v>
      </c>
      <c r="D1580" s="171">
        <v>44026</v>
      </c>
      <c r="E1580" s="172">
        <v>31.206600000000002</v>
      </c>
      <c r="F1580" s="172">
        <v>-1.1123000000000001</v>
      </c>
      <c r="G1580" s="172">
        <v>-1.3108</v>
      </c>
      <c r="H1580" s="172">
        <v>-2.6476000000000002</v>
      </c>
      <c r="I1580" s="172">
        <v>2.5413000000000001</v>
      </c>
      <c r="J1580" s="172">
        <v>6.6528</v>
      </c>
      <c r="K1580" s="172">
        <v>14.8146</v>
      </c>
      <c r="L1580" s="172">
        <v>-15.559900000000001</v>
      </c>
      <c r="M1580" s="172">
        <v>-9.3780000000000001</v>
      </c>
      <c r="N1580" s="172">
        <v>-5.4351000000000003</v>
      </c>
      <c r="O1580" s="172">
        <v>-0.55569999999999997</v>
      </c>
      <c r="P1580" s="172">
        <v>6.7201000000000004</v>
      </c>
      <c r="Q1580" s="172">
        <v>10.7197</v>
      </c>
      <c r="R1580" s="172">
        <v>-3.9081000000000001</v>
      </c>
    </row>
    <row r="1581" spans="1:18" x14ac:dyDescent="0.3">
      <c r="A1581" s="168" t="s">
        <v>380</v>
      </c>
      <c r="B1581" s="168" t="s">
        <v>18</v>
      </c>
      <c r="C1581" s="168">
        <v>119404</v>
      </c>
      <c r="D1581" s="171">
        <v>44026</v>
      </c>
      <c r="E1581" s="172">
        <v>33.5</v>
      </c>
      <c r="F1581" s="172">
        <v>-1.1304000000000001</v>
      </c>
      <c r="G1581" s="172">
        <v>-0.63480000000000003</v>
      </c>
      <c r="H1581" s="172">
        <v>-0.97250000000000003</v>
      </c>
      <c r="I1581" s="172">
        <v>2.6757</v>
      </c>
      <c r="J1581" s="172">
        <v>6.5690999999999997</v>
      </c>
      <c r="K1581" s="172">
        <v>20.720700000000001</v>
      </c>
      <c r="L1581" s="172">
        <v>-14.819000000000001</v>
      </c>
      <c r="M1581" s="172">
        <v>-5.8803999999999998</v>
      </c>
      <c r="N1581" s="172">
        <v>-10.573700000000001</v>
      </c>
      <c r="O1581" s="172">
        <v>-2.8822999999999999</v>
      </c>
      <c r="P1581" s="172">
        <v>5.7931999999999997</v>
      </c>
      <c r="Q1581" s="172">
        <v>14.2437</v>
      </c>
      <c r="R1581" s="172">
        <v>-4.6773999999999996</v>
      </c>
    </row>
    <row r="1582" spans="1:18" x14ac:dyDescent="0.3">
      <c r="A1582" s="168" t="s">
        <v>380</v>
      </c>
      <c r="B1582" s="168" t="s">
        <v>37</v>
      </c>
      <c r="C1582" s="168">
        <v>118102</v>
      </c>
      <c r="D1582" s="171">
        <v>44026</v>
      </c>
      <c r="E1582" s="172">
        <v>31.49</v>
      </c>
      <c r="F1582" s="172">
        <v>-1.1334</v>
      </c>
      <c r="G1582" s="172">
        <v>-0.64680000000000004</v>
      </c>
      <c r="H1582" s="172">
        <v>-0.99039999999999995</v>
      </c>
      <c r="I1582" s="172">
        <v>2.6368</v>
      </c>
      <c r="J1582" s="172">
        <v>6.4786999999999999</v>
      </c>
      <c r="K1582" s="172">
        <v>20.4207</v>
      </c>
      <c r="L1582" s="172">
        <v>-15.2447</v>
      </c>
      <c r="M1582" s="172">
        <v>-6.5744999999999996</v>
      </c>
      <c r="N1582" s="172">
        <v>-11.4579</v>
      </c>
      <c r="O1582" s="172">
        <v>-3.7820999999999998</v>
      </c>
      <c r="P1582" s="172">
        <v>4.8566000000000003</v>
      </c>
      <c r="Q1582" s="172">
        <v>11.5199</v>
      </c>
      <c r="R1582" s="172">
        <v>-5.5945999999999998</v>
      </c>
    </row>
    <row r="1583" spans="1:18" x14ac:dyDescent="0.3">
      <c r="A1583" s="168" t="s">
        <v>380</v>
      </c>
      <c r="B1583" s="168" t="s">
        <v>38</v>
      </c>
      <c r="C1583" s="168">
        <v>103085</v>
      </c>
      <c r="D1583" s="171">
        <v>44026</v>
      </c>
      <c r="E1583" s="172">
        <v>65.182199999999995</v>
      </c>
      <c r="F1583" s="172">
        <v>-1.4538</v>
      </c>
      <c r="G1583" s="172">
        <v>-1.1798</v>
      </c>
      <c r="H1583" s="172">
        <v>-1.5604</v>
      </c>
      <c r="I1583" s="172">
        <v>2.3738000000000001</v>
      </c>
      <c r="J1583" s="172">
        <v>5.7118000000000002</v>
      </c>
      <c r="K1583" s="172">
        <v>16.991800000000001</v>
      </c>
      <c r="L1583" s="172">
        <v>-14.6831</v>
      </c>
      <c r="M1583" s="172">
        <v>-8.3389000000000006</v>
      </c>
      <c r="N1583" s="172">
        <v>-11.521000000000001</v>
      </c>
      <c r="O1583" s="172">
        <v>-0.68259999999999998</v>
      </c>
      <c r="P1583" s="172">
        <v>3.5716999999999999</v>
      </c>
      <c r="Q1583" s="172">
        <v>13.209199999999999</v>
      </c>
      <c r="R1583" s="172">
        <v>-4.3437999999999999</v>
      </c>
    </row>
    <row r="1584" spans="1:18" x14ac:dyDescent="0.3">
      <c r="A1584" s="168" t="s">
        <v>380</v>
      </c>
      <c r="B1584" s="168" t="s">
        <v>19</v>
      </c>
      <c r="C1584" s="168">
        <v>118784</v>
      </c>
      <c r="D1584" s="171">
        <v>44026</v>
      </c>
      <c r="E1584" s="172">
        <v>68.932900000000004</v>
      </c>
      <c r="F1584" s="172">
        <v>-1.4525999999999999</v>
      </c>
      <c r="G1584" s="172">
        <v>-1.1746000000000001</v>
      </c>
      <c r="H1584" s="172">
        <v>-1.5496000000000001</v>
      </c>
      <c r="I1584" s="172">
        <v>2.3969</v>
      </c>
      <c r="J1584" s="172">
        <v>5.7686000000000002</v>
      </c>
      <c r="K1584" s="172">
        <v>17.175000000000001</v>
      </c>
      <c r="L1584" s="172">
        <v>-14.374599999999999</v>
      </c>
      <c r="M1584" s="172">
        <v>-7.8700999999999999</v>
      </c>
      <c r="N1584" s="172">
        <v>-10.930400000000001</v>
      </c>
      <c r="O1584" s="172">
        <v>1.84E-2</v>
      </c>
      <c r="P1584" s="172">
        <v>4.3438999999999997</v>
      </c>
      <c r="Q1584" s="172">
        <v>9.6914999999999996</v>
      </c>
      <c r="R1584" s="172">
        <v>-3.7216999999999998</v>
      </c>
    </row>
    <row r="1585" spans="1:18" x14ac:dyDescent="0.3">
      <c r="A1585" s="168" t="s">
        <v>380</v>
      </c>
      <c r="B1585" s="168" t="s">
        <v>20</v>
      </c>
      <c r="C1585" s="168">
        <v>103490</v>
      </c>
      <c r="D1585" s="171">
        <v>44026</v>
      </c>
      <c r="E1585" s="172">
        <v>44.65</v>
      </c>
      <c r="F1585" s="172">
        <v>-1.9328000000000001</v>
      </c>
      <c r="G1585" s="172">
        <v>-1.9328000000000001</v>
      </c>
      <c r="H1585" s="172">
        <v>-2.7444999999999999</v>
      </c>
      <c r="I1585" s="172">
        <v>0.63109999999999999</v>
      </c>
      <c r="J1585" s="172">
        <v>2.1505000000000001</v>
      </c>
      <c r="K1585" s="172">
        <v>13.1526</v>
      </c>
      <c r="L1585" s="172">
        <v>-18.283300000000001</v>
      </c>
      <c r="M1585" s="172">
        <v>-11.898199999999999</v>
      </c>
      <c r="N1585" s="172">
        <v>-18.103400000000001</v>
      </c>
      <c r="O1585" s="172">
        <v>-4.0426000000000002</v>
      </c>
      <c r="P1585" s="172">
        <v>2.84</v>
      </c>
      <c r="Q1585" s="172">
        <v>10.9916</v>
      </c>
      <c r="R1585" s="172">
        <v>-8.3655000000000008</v>
      </c>
    </row>
    <row r="1586" spans="1:18" x14ac:dyDescent="0.3">
      <c r="A1586" s="168" t="s">
        <v>380</v>
      </c>
      <c r="B1586" s="168" t="s">
        <v>39</v>
      </c>
      <c r="C1586" s="168">
        <v>141068</v>
      </c>
      <c r="D1586" s="171">
        <v>44026</v>
      </c>
      <c r="E1586" s="172">
        <v>44.2</v>
      </c>
      <c r="F1586" s="172">
        <v>-1.9302999999999999</v>
      </c>
      <c r="G1586" s="172">
        <v>-1.9302999999999999</v>
      </c>
      <c r="H1586" s="172">
        <v>-2.7503000000000002</v>
      </c>
      <c r="I1586" s="172">
        <v>0.61460000000000004</v>
      </c>
      <c r="J1586" s="172">
        <v>2.1021000000000001</v>
      </c>
      <c r="K1586" s="172">
        <v>13.0146</v>
      </c>
      <c r="L1586" s="172">
        <v>-18.4803</v>
      </c>
      <c r="M1586" s="172">
        <v>-12.2319</v>
      </c>
      <c r="N1586" s="172">
        <v>-18.510300000000001</v>
      </c>
      <c r="O1586" s="172">
        <v>-4.3532000000000002</v>
      </c>
      <c r="P1586" s="172">
        <v>2.5426000000000002</v>
      </c>
      <c r="Q1586" s="172">
        <v>10.7</v>
      </c>
      <c r="R1586" s="172">
        <v>-8.7245000000000008</v>
      </c>
    </row>
    <row r="1587" spans="1:18" x14ac:dyDescent="0.3">
      <c r="A1587" s="168" t="s">
        <v>380</v>
      </c>
      <c r="B1587" s="168" t="s">
        <v>40</v>
      </c>
      <c r="C1587" s="168">
        <v>101672</v>
      </c>
      <c r="D1587" s="171">
        <v>44026</v>
      </c>
      <c r="E1587" s="172">
        <v>123.26139999999999</v>
      </c>
      <c r="F1587" s="172">
        <v>-1.1304000000000001</v>
      </c>
      <c r="G1587" s="172">
        <v>-0.82050000000000001</v>
      </c>
      <c r="H1587" s="172">
        <v>-1.1475</v>
      </c>
      <c r="I1587" s="172">
        <v>2.3513999999999999</v>
      </c>
      <c r="J1587" s="172">
        <v>5.1616999999999997</v>
      </c>
      <c r="K1587" s="172">
        <v>18.4452</v>
      </c>
      <c r="L1587" s="172">
        <v>-12.174300000000001</v>
      </c>
      <c r="M1587" s="172">
        <v>-5.5967000000000002</v>
      </c>
      <c r="N1587" s="172">
        <v>-7.0674000000000001</v>
      </c>
      <c r="O1587" s="172">
        <v>-1.0593999999999999</v>
      </c>
      <c r="P1587" s="172">
        <v>6.6055000000000001</v>
      </c>
      <c r="Q1587" s="172">
        <v>16.937999999999999</v>
      </c>
      <c r="R1587" s="172">
        <v>-5.9225000000000003</v>
      </c>
    </row>
    <row r="1588" spans="1:18" x14ac:dyDescent="0.3">
      <c r="A1588" s="168" t="s">
        <v>380</v>
      </c>
      <c r="B1588" s="168" t="s">
        <v>21</v>
      </c>
      <c r="C1588" s="168">
        <v>119231</v>
      </c>
      <c r="D1588" s="171">
        <v>44026</v>
      </c>
      <c r="E1588" s="172">
        <v>131.8169</v>
      </c>
      <c r="F1588" s="172">
        <v>-1.1265000000000001</v>
      </c>
      <c r="G1588" s="172">
        <v>-0.80679999999999996</v>
      </c>
      <c r="H1588" s="172">
        <v>-1.1243000000000001</v>
      </c>
      <c r="I1588" s="172">
        <v>2.3988</v>
      </c>
      <c r="J1588" s="172">
        <v>5.2762000000000002</v>
      </c>
      <c r="K1588" s="172">
        <v>18.8215</v>
      </c>
      <c r="L1588" s="172">
        <v>-11.538</v>
      </c>
      <c r="M1588" s="172">
        <v>-4.5530999999999997</v>
      </c>
      <c r="N1588" s="172">
        <v>-5.6791</v>
      </c>
      <c r="O1588" s="172">
        <v>0.22140000000000001</v>
      </c>
      <c r="P1588" s="172">
        <v>7.7380000000000004</v>
      </c>
      <c r="Q1588" s="172">
        <v>13.5068</v>
      </c>
      <c r="R1588" s="172">
        <v>-4.5603999999999996</v>
      </c>
    </row>
    <row r="1589" spans="1:18" x14ac:dyDescent="0.3">
      <c r="A1589" s="168" t="s">
        <v>380</v>
      </c>
      <c r="B1589" s="168" t="s">
        <v>22</v>
      </c>
      <c r="C1589" s="168">
        <v>143835</v>
      </c>
      <c r="D1589" s="171">
        <v>44026</v>
      </c>
      <c r="E1589" s="172">
        <v>9.5470000000000006</v>
      </c>
      <c r="F1589" s="172">
        <v>-0.78149999999999997</v>
      </c>
      <c r="G1589" s="172">
        <v>-0.43380000000000002</v>
      </c>
      <c r="H1589" s="172">
        <v>-0.66900000000000004</v>
      </c>
      <c r="I1589" s="172">
        <v>1.9717</v>
      </c>
      <c r="J1589" s="172">
        <v>5.5114999999999998</v>
      </c>
      <c r="K1589" s="172">
        <v>14.433999999999999</v>
      </c>
      <c r="L1589" s="172">
        <v>-12.292999999999999</v>
      </c>
      <c r="M1589" s="172">
        <v>-5.4161999999999999</v>
      </c>
      <c r="N1589" s="172">
        <v>-3.4485999999999999</v>
      </c>
      <c r="O1589" s="172"/>
      <c r="P1589" s="172"/>
      <c r="Q1589" s="172">
        <v>-2.2850999999999999</v>
      </c>
      <c r="R1589" s="172">
        <v>-2.2850999999999999</v>
      </c>
    </row>
    <row r="1590" spans="1:18" x14ac:dyDescent="0.3">
      <c r="A1590" s="168" t="s">
        <v>380</v>
      </c>
      <c r="B1590" s="168" t="s">
        <v>41</v>
      </c>
      <c r="C1590" s="168">
        <v>143837</v>
      </c>
      <c r="D1590" s="171">
        <v>44026</v>
      </c>
      <c r="E1590" s="172">
        <v>9.2509999999999994</v>
      </c>
      <c r="F1590" s="172">
        <v>-0.78400000000000003</v>
      </c>
      <c r="G1590" s="172">
        <v>-0.44550000000000001</v>
      </c>
      <c r="H1590" s="172">
        <v>-0.68920000000000003</v>
      </c>
      <c r="I1590" s="172">
        <v>1.9293</v>
      </c>
      <c r="J1590" s="172">
        <v>5.4100999999999999</v>
      </c>
      <c r="K1590" s="172">
        <v>14.1183</v>
      </c>
      <c r="L1590" s="172">
        <v>-12.8095</v>
      </c>
      <c r="M1590" s="172">
        <v>-6.2363999999999997</v>
      </c>
      <c r="N1590" s="172">
        <v>-4.5815999999999999</v>
      </c>
      <c r="O1590" s="172"/>
      <c r="P1590" s="172"/>
      <c r="Q1590" s="172">
        <v>-3.8077000000000001</v>
      </c>
      <c r="R1590" s="172">
        <v>-3.8077000000000001</v>
      </c>
    </row>
    <row r="1591" spans="1:18" x14ac:dyDescent="0.3">
      <c r="A1591" s="168" t="s">
        <v>380</v>
      </c>
      <c r="B1591" s="168" t="s">
        <v>23</v>
      </c>
      <c r="C1591" s="168">
        <v>144213</v>
      </c>
      <c r="D1591" s="171">
        <v>44026</v>
      </c>
      <c r="E1591" s="172">
        <v>9.3567</v>
      </c>
      <c r="F1591" s="172">
        <v>-0.80359999999999998</v>
      </c>
      <c r="G1591" s="172">
        <v>-0.54</v>
      </c>
      <c r="H1591" s="172">
        <v>-0.71309999999999996</v>
      </c>
      <c r="I1591" s="172">
        <v>1.8827</v>
      </c>
      <c r="J1591" s="172">
        <v>5.6120999999999999</v>
      </c>
      <c r="K1591" s="172">
        <v>14.1562</v>
      </c>
      <c r="L1591" s="172">
        <v>-11.63</v>
      </c>
      <c r="M1591" s="172">
        <v>-4.5673000000000004</v>
      </c>
      <c r="N1591" s="172">
        <v>-2.9801000000000002</v>
      </c>
      <c r="O1591" s="172"/>
      <c r="P1591" s="172"/>
      <c r="Q1591" s="172">
        <v>-3.3559000000000001</v>
      </c>
      <c r="R1591" s="172"/>
    </row>
    <row r="1592" spans="1:18" x14ac:dyDescent="0.3">
      <c r="A1592" s="168" t="s">
        <v>380</v>
      </c>
      <c r="B1592" s="168" t="s">
        <v>42</v>
      </c>
      <c r="C1592" s="168">
        <v>144212</v>
      </c>
      <c r="D1592" s="171">
        <v>44026</v>
      </c>
      <c r="E1592" s="172">
        <v>9.0548999999999999</v>
      </c>
      <c r="F1592" s="172">
        <v>-0.80630000000000002</v>
      </c>
      <c r="G1592" s="172">
        <v>-0.55130000000000001</v>
      </c>
      <c r="H1592" s="172">
        <v>-0.73340000000000005</v>
      </c>
      <c r="I1592" s="172">
        <v>1.84</v>
      </c>
      <c r="J1592" s="172">
        <v>5.5103999999999997</v>
      </c>
      <c r="K1592" s="172">
        <v>13.8408</v>
      </c>
      <c r="L1592" s="172">
        <v>-12.149800000000001</v>
      </c>
      <c r="M1592" s="172">
        <v>-5.3922999999999996</v>
      </c>
      <c r="N1592" s="172">
        <v>-4.1515000000000004</v>
      </c>
      <c r="O1592" s="172"/>
      <c r="P1592" s="172"/>
      <c r="Q1592" s="172">
        <v>-4.9688999999999997</v>
      </c>
      <c r="R1592" s="172"/>
    </row>
    <row r="1593" spans="1:18" x14ac:dyDescent="0.3">
      <c r="A1593" s="168" t="s">
        <v>380</v>
      </c>
      <c r="B1593" s="168" t="s">
        <v>43</v>
      </c>
      <c r="C1593" s="168">
        <v>100496</v>
      </c>
      <c r="D1593" s="171">
        <v>44026</v>
      </c>
      <c r="E1593" s="172">
        <v>196.958</v>
      </c>
      <c r="F1593" s="172">
        <v>-1.8781000000000001</v>
      </c>
      <c r="G1593" s="172">
        <v>-1.8589</v>
      </c>
      <c r="H1593" s="172">
        <v>-2.7601</v>
      </c>
      <c r="I1593" s="172">
        <v>1.7194</v>
      </c>
      <c r="J1593" s="172">
        <v>3.7635999999999998</v>
      </c>
      <c r="K1593" s="172">
        <v>14.8673</v>
      </c>
      <c r="L1593" s="172">
        <v>-21.352</v>
      </c>
      <c r="M1593" s="172">
        <v>-12.805300000000001</v>
      </c>
      <c r="N1593" s="172">
        <v>-19.215399999999999</v>
      </c>
      <c r="O1593" s="172">
        <v>-7.8224999999999998</v>
      </c>
      <c r="P1593" s="172">
        <v>0.81620000000000004</v>
      </c>
      <c r="Q1593" s="172">
        <v>14.324400000000001</v>
      </c>
      <c r="R1593" s="172">
        <v>-12.506500000000001</v>
      </c>
    </row>
    <row r="1594" spans="1:18" x14ac:dyDescent="0.3">
      <c r="A1594" s="168" t="s">
        <v>380</v>
      </c>
      <c r="B1594" s="168" t="s">
        <v>24</v>
      </c>
      <c r="C1594" s="168">
        <v>118494</v>
      </c>
      <c r="D1594" s="171">
        <v>44026</v>
      </c>
      <c r="E1594" s="172">
        <v>208.13079999999999</v>
      </c>
      <c r="F1594" s="172">
        <v>-1.8754999999999999</v>
      </c>
      <c r="G1594" s="172">
        <v>-1.8480000000000001</v>
      </c>
      <c r="H1594" s="172">
        <v>-2.7410999999999999</v>
      </c>
      <c r="I1594" s="172">
        <v>1.7588999999999999</v>
      </c>
      <c r="J1594" s="172">
        <v>3.8567999999999998</v>
      </c>
      <c r="K1594" s="172">
        <v>15.165900000000001</v>
      </c>
      <c r="L1594" s="172">
        <v>-20.9499</v>
      </c>
      <c r="M1594" s="172">
        <v>-12.141999999999999</v>
      </c>
      <c r="N1594" s="172">
        <v>-18.434100000000001</v>
      </c>
      <c r="O1594" s="172">
        <v>-7.0464000000000002</v>
      </c>
      <c r="P1594" s="172">
        <v>1.6144000000000001</v>
      </c>
      <c r="Q1594" s="172">
        <v>6.8939000000000004</v>
      </c>
      <c r="R1594" s="172">
        <v>-11.746600000000001</v>
      </c>
    </row>
    <row r="1595" spans="1:18" x14ac:dyDescent="0.3">
      <c r="A1595" s="168" t="s">
        <v>380</v>
      </c>
      <c r="B1595" s="168" t="s">
        <v>25</v>
      </c>
      <c r="C1595" s="168">
        <v>145473</v>
      </c>
      <c r="D1595" s="171">
        <v>44026</v>
      </c>
      <c r="E1595" s="172">
        <v>9.93</v>
      </c>
      <c r="F1595" s="172">
        <v>-1.6832</v>
      </c>
      <c r="G1595" s="172">
        <v>-1.3903000000000001</v>
      </c>
      <c r="H1595" s="172">
        <v>-1.6832</v>
      </c>
      <c r="I1595" s="172">
        <v>2.3711000000000002</v>
      </c>
      <c r="J1595" s="172">
        <v>5.1906999999999996</v>
      </c>
      <c r="K1595" s="172">
        <v>17.0991</v>
      </c>
      <c r="L1595" s="172">
        <v>-10.861800000000001</v>
      </c>
      <c r="M1595" s="172">
        <v>-2.3599000000000001</v>
      </c>
      <c r="N1595" s="172">
        <v>-5.0669000000000004</v>
      </c>
      <c r="O1595" s="172"/>
      <c r="P1595" s="172"/>
      <c r="Q1595" s="172">
        <v>-0.43580000000000002</v>
      </c>
      <c r="R1595" s="172"/>
    </row>
    <row r="1596" spans="1:18" x14ac:dyDescent="0.3">
      <c r="A1596" s="168" t="s">
        <v>380</v>
      </c>
      <c r="B1596" s="168" t="s">
        <v>44</v>
      </c>
      <c r="C1596" s="168">
        <v>145471</v>
      </c>
      <c r="D1596" s="171">
        <v>44026</v>
      </c>
      <c r="E1596" s="172">
        <v>9.8000000000000007</v>
      </c>
      <c r="F1596" s="172">
        <v>-1.6064000000000001</v>
      </c>
      <c r="G1596" s="172">
        <v>-1.4085000000000001</v>
      </c>
      <c r="H1596" s="172">
        <v>-1.6064000000000001</v>
      </c>
      <c r="I1596" s="172">
        <v>2.4033000000000002</v>
      </c>
      <c r="J1596" s="172">
        <v>5.2632000000000003</v>
      </c>
      <c r="K1596" s="172">
        <v>17.084800000000001</v>
      </c>
      <c r="L1596" s="172">
        <v>-11.0708</v>
      </c>
      <c r="M1596" s="172">
        <v>-2.7778</v>
      </c>
      <c r="N1596" s="172">
        <v>-5.7691999999999997</v>
      </c>
      <c r="O1596" s="172"/>
      <c r="P1596" s="172"/>
      <c r="Q1596" s="172">
        <v>-1.2484</v>
      </c>
      <c r="R1596" s="172"/>
    </row>
    <row r="1597" spans="1:18" x14ac:dyDescent="0.3">
      <c r="A1597" s="168" t="s">
        <v>380</v>
      </c>
      <c r="B1597" s="168" t="s">
        <v>26</v>
      </c>
      <c r="C1597" s="168">
        <v>120751</v>
      </c>
      <c r="D1597" s="171">
        <v>44026</v>
      </c>
      <c r="E1597" s="172">
        <v>60.888199999999998</v>
      </c>
      <c r="F1597" s="172">
        <v>-1.3987000000000001</v>
      </c>
      <c r="G1597" s="172">
        <v>-1.0416000000000001</v>
      </c>
      <c r="H1597" s="172">
        <v>-1.8327</v>
      </c>
      <c r="I1597" s="172">
        <v>1.4333</v>
      </c>
      <c r="J1597" s="172">
        <v>4.4085999999999999</v>
      </c>
      <c r="K1597" s="172">
        <v>16.0456</v>
      </c>
      <c r="L1597" s="172">
        <v>-12.4186</v>
      </c>
      <c r="M1597" s="172">
        <v>-2.1324000000000001</v>
      </c>
      <c r="N1597" s="172">
        <v>-3.4214000000000002</v>
      </c>
      <c r="O1597" s="172">
        <v>2.714</v>
      </c>
      <c r="P1597" s="172">
        <v>4.3258999999999999</v>
      </c>
      <c r="Q1597" s="172">
        <v>8.7530999999999999</v>
      </c>
      <c r="R1597" s="172">
        <v>-1.3399000000000001</v>
      </c>
    </row>
    <row r="1598" spans="1:18" x14ac:dyDescent="0.3">
      <c r="A1598" s="168" t="s">
        <v>380</v>
      </c>
      <c r="B1598" s="168" t="s">
        <v>45</v>
      </c>
      <c r="C1598" s="168">
        <v>103098</v>
      </c>
      <c r="D1598" s="171">
        <v>44026</v>
      </c>
      <c r="E1598" s="172">
        <v>57.637799999999999</v>
      </c>
      <c r="F1598" s="172">
        <v>-1.4001999999999999</v>
      </c>
      <c r="G1598" s="172">
        <v>-1.0488</v>
      </c>
      <c r="H1598" s="172">
        <v>-1.8460000000000001</v>
      </c>
      <c r="I1598" s="172">
        <v>1.4081999999999999</v>
      </c>
      <c r="J1598" s="172">
        <v>4.3506999999999998</v>
      </c>
      <c r="K1598" s="172">
        <v>15.863300000000001</v>
      </c>
      <c r="L1598" s="172">
        <v>-12.7012</v>
      </c>
      <c r="M1598" s="172">
        <v>-2.5928</v>
      </c>
      <c r="N1598" s="172">
        <v>-4.0255999999999998</v>
      </c>
      <c r="O1598" s="172">
        <v>1.9885999999999999</v>
      </c>
      <c r="P1598" s="172">
        <v>3.5834999999999999</v>
      </c>
      <c r="Q1598" s="172">
        <v>12.3912</v>
      </c>
      <c r="R1598" s="172">
        <v>-1.9967999999999999</v>
      </c>
    </row>
    <row r="1599" spans="1:18" x14ac:dyDescent="0.3">
      <c r="A1599" s="173" t="s">
        <v>27</v>
      </c>
      <c r="B1599" s="168"/>
      <c r="C1599" s="168"/>
      <c r="D1599" s="168"/>
      <c r="E1599" s="168"/>
      <c r="F1599" s="174">
        <v>-1.2936000000000001</v>
      </c>
      <c r="G1599" s="174">
        <v>-1.1018187500000001</v>
      </c>
      <c r="H1599" s="174">
        <v>-1.5575281250000002</v>
      </c>
      <c r="I1599" s="174">
        <v>2.1225687499999997</v>
      </c>
      <c r="J1599" s="174">
        <v>5.1443218749999993</v>
      </c>
      <c r="K1599" s="174">
        <v>16.173578125000002</v>
      </c>
      <c r="L1599" s="174">
        <v>-14.490231250000004</v>
      </c>
      <c r="M1599" s="174">
        <v>-7.1377375000000001</v>
      </c>
      <c r="N1599" s="174">
        <v>-10.256349999999998</v>
      </c>
      <c r="O1599" s="174">
        <v>-3.3174125000000001</v>
      </c>
      <c r="P1599" s="174">
        <v>3.7309727272727273</v>
      </c>
      <c r="Q1599" s="174">
        <v>7.7503843749999994</v>
      </c>
      <c r="R1599" s="174">
        <v>-7.0345461538461551</v>
      </c>
    </row>
    <row r="1600" spans="1:18" x14ac:dyDescent="0.3">
      <c r="A1600" s="173" t="s">
        <v>409</v>
      </c>
      <c r="B1600" s="168"/>
      <c r="C1600" s="168"/>
      <c r="D1600" s="168"/>
      <c r="E1600" s="168"/>
      <c r="F1600" s="174">
        <v>-1.3504499999999999</v>
      </c>
      <c r="G1600" s="174">
        <v>-1.0463</v>
      </c>
      <c r="H1600" s="174">
        <v>-1.4375</v>
      </c>
      <c r="I1600" s="174">
        <v>2.2316500000000001</v>
      </c>
      <c r="J1600" s="174">
        <v>5.2542</v>
      </c>
      <c r="K1600" s="174">
        <v>15.514600000000002</v>
      </c>
      <c r="L1600" s="174">
        <v>-14.0381</v>
      </c>
      <c r="M1600" s="174">
        <v>-6.5877499999999998</v>
      </c>
      <c r="N1600" s="174">
        <v>-9.4481000000000002</v>
      </c>
      <c r="O1600" s="174">
        <v>-2.6666499999999997</v>
      </c>
      <c r="P1600" s="174">
        <v>3.6207000000000003</v>
      </c>
      <c r="Q1600" s="174">
        <v>10.855650000000001</v>
      </c>
      <c r="R1600" s="174">
        <v>-5.7585499999999996</v>
      </c>
    </row>
    <row r="1601" spans="1:18" x14ac:dyDescent="0.3">
      <c r="A1601" s="116"/>
      <c r="B1601" s="116"/>
      <c r="C1601" s="116"/>
      <c r="D1601" s="116"/>
      <c r="E1601" s="116"/>
      <c r="F1601" s="116"/>
      <c r="G1601" s="116"/>
      <c r="H1601" s="116"/>
      <c r="I1601" s="116"/>
      <c r="J1601" s="116"/>
      <c r="K1601" s="116"/>
      <c r="L1601" s="116"/>
      <c r="M1601" s="116"/>
      <c r="N1601" s="116"/>
      <c r="O1601" s="116"/>
      <c r="P1601" s="116"/>
      <c r="Q1601" s="116"/>
      <c r="R1601" s="116"/>
    </row>
  </sheetData>
  <mergeCells count="2">
    <mergeCell ref="B4:E4"/>
    <mergeCell ref="F4:R4"/>
  </mergeCells>
  <pageMargins left="0.7" right="0.7" top="0.75" bottom="0.75" header="0.3" footer="0.3"/>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AC356"/>
  <sheetViews>
    <sheetView workbookViewId="0">
      <pane xSplit="3" ySplit="3" topLeftCell="D4" activePane="bottomRight" state="frozen"/>
      <selection pane="topRight" activeCell="D1" sqref="D1"/>
      <selection pane="bottomLeft" activeCell="A4" sqref="A4"/>
      <selection pane="bottomRight" activeCell="A4" sqref="A4:C5"/>
    </sheetView>
  </sheetViews>
  <sheetFormatPr defaultRowHeight="14.4" x14ac:dyDescent="0.3"/>
  <cols>
    <col min="1" max="1" width="9.109375" style="99"/>
    <col min="2" max="2" width="12.109375" style="99" bestFit="1" customWidth="1"/>
    <col min="3" max="27" width="9.109375" style="99"/>
  </cols>
  <sheetData>
    <row r="1" spans="1:27" x14ac:dyDescent="0.3">
      <c r="A1" s="158"/>
      <c r="B1" s="158"/>
      <c r="C1" s="158"/>
      <c r="D1" s="158" t="s">
        <v>115</v>
      </c>
      <c r="E1" s="158"/>
      <c r="F1" s="158" t="s">
        <v>116</v>
      </c>
      <c r="G1" s="158"/>
      <c r="H1" s="158" t="s">
        <v>117</v>
      </c>
      <c r="I1" s="158"/>
      <c r="J1" s="158" t="s">
        <v>47</v>
      </c>
      <c r="K1" s="158"/>
      <c r="L1" s="158" t="s">
        <v>48</v>
      </c>
      <c r="M1" s="158"/>
      <c r="N1" s="158" t="s">
        <v>1</v>
      </c>
      <c r="O1" s="158"/>
      <c r="P1" s="158" t="s">
        <v>2</v>
      </c>
      <c r="Q1" s="158"/>
      <c r="R1" s="158" t="s">
        <v>3</v>
      </c>
      <c r="S1" s="158"/>
      <c r="T1" s="158" t="s">
        <v>4</v>
      </c>
      <c r="U1" s="158"/>
      <c r="V1" s="158" t="s">
        <v>5</v>
      </c>
      <c r="W1" s="158"/>
      <c r="X1" s="158" t="s">
        <v>6</v>
      </c>
      <c r="Y1" s="158"/>
      <c r="Z1" s="100" t="s">
        <v>46</v>
      </c>
      <c r="AA1" s="158" t="s">
        <v>402</v>
      </c>
    </row>
    <row r="2" spans="1:27" x14ac:dyDescent="0.3">
      <c r="A2" s="158"/>
      <c r="B2" s="158"/>
      <c r="C2" s="158"/>
      <c r="D2" s="100" t="s">
        <v>0</v>
      </c>
      <c r="E2" s="100"/>
      <c r="F2" s="100" t="s">
        <v>0</v>
      </c>
      <c r="G2" s="100"/>
      <c r="H2" s="100" t="s">
        <v>0</v>
      </c>
      <c r="I2" s="100"/>
      <c r="J2" s="100" t="s">
        <v>0</v>
      </c>
      <c r="K2" s="100"/>
      <c r="L2" s="100" t="s">
        <v>0</v>
      </c>
      <c r="M2" s="100"/>
      <c r="N2" s="100" t="s">
        <v>0</v>
      </c>
      <c r="O2" s="100"/>
      <c r="P2" s="100" t="s">
        <v>0</v>
      </c>
      <c r="Q2" s="100"/>
      <c r="R2" s="100" t="s">
        <v>0</v>
      </c>
      <c r="S2" s="100"/>
      <c r="T2" s="100" t="s">
        <v>0</v>
      </c>
      <c r="U2" s="100"/>
      <c r="V2" s="100" t="s">
        <v>0</v>
      </c>
      <c r="W2" s="100"/>
      <c r="X2" s="100" t="s">
        <v>0</v>
      </c>
      <c r="Y2" s="100"/>
      <c r="Z2" s="100" t="s">
        <v>0</v>
      </c>
      <c r="AA2" s="158"/>
    </row>
    <row r="3" spans="1:27" x14ac:dyDescent="0.3">
      <c r="A3" s="100" t="s">
        <v>7</v>
      </c>
      <c r="B3" s="100" t="s">
        <v>8</v>
      </c>
      <c r="C3" s="100" t="s">
        <v>9</v>
      </c>
      <c r="D3" s="100"/>
      <c r="E3" s="100" t="s">
        <v>10</v>
      </c>
      <c r="F3" s="100"/>
      <c r="G3" s="100" t="s">
        <v>10</v>
      </c>
      <c r="H3" s="100"/>
      <c r="I3" s="100" t="s">
        <v>10</v>
      </c>
      <c r="J3" s="100"/>
      <c r="K3" s="100" t="s">
        <v>10</v>
      </c>
      <c r="L3" s="100"/>
      <c r="M3" s="100" t="s">
        <v>10</v>
      </c>
      <c r="N3" s="100"/>
      <c r="O3" s="100" t="s">
        <v>10</v>
      </c>
      <c r="P3" s="100"/>
      <c r="Q3" s="100" t="s">
        <v>10</v>
      </c>
      <c r="R3" s="100"/>
      <c r="S3" s="100" t="s">
        <v>10</v>
      </c>
      <c r="T3" s="100"/>
      <c r="U3" s="100" t="s">
        <v>10</v>
      </c>
      <c r="V3" s="100"/>
      <c r="W3" s="100" t="s">
        <v>10</v>
      </c>
      <c r="X3" s="100"/>
      <c r="Y3" s="100" t="s">
        <v>10</v>
      </c>
      <c r="Z3" s="100"/>
      <c r="AA3" s="100" t="s">
        <v>10</v>
      </c>
    </row>
    <row r="4" spans="1:27" x14ac:dyDescent="0.3">
      <c r="A4" s="158"/>
      <c r="B4" s="158"/>
      <c r="C4" s="158"/>
      <c r="D4" s="158" t="s">
        <v>115</v>
      </c>
      <c r="E4" s="158"/>
      <c r="F4" s="158" t="s">
        <v>116</v>
      </c>
      <c r="G4" s="158"/>
      <c r="H4" s="158" t="s">
        <v>117</v>
      </c>
      <c r="I4" s="158"/>
      <c r="J4" s="158" t="s">
        <v>47</v>
      </c>
      <c r="K4" s="158"/>
      <c r="L4" s="158" t="s">
        <v>48</v>
      </c>
      <c r="M4" s="158"/>
      <c r="N4" s="158" t="s">
        <v>1</v>
      </c>
      <c r="O4" s="158"/>
      <c r="P4" s="158" t="s">
        <v>2</v>
      </c>
      <c r="Q4" s="158"/>
      <c r="R4" s="158" t="s">
        <v>3</v>
      </c>
      <c r="S4" s="158"/>
      <c r="T4" s="158" t="s">
        <v>4</v>
      </c>
      <c r="U4" s="158"/>
      <c r="V4" s="158" t="s">
        <v>5</v>
      </c>
      <c r="W4" s="158"/>
      <c r="X4" s="158" t="s">
        <v>6</v>
      </c>
      <c r="Y4" s="158"/>
      <c r="Z4" s="107" t="s">
        <v>46</v>
      </c>
      <c r="AA4" s="158" t="s">
        <v>402</v>
      </c>
    </row>
    <row r="5" spans="1:27" x14ac:dyDescent="0.3">
      <c r="A5" s="158"/>
      <c r="B5" s="158"/>
      <c r="C5" s="158"/>
      <c r="D5" s="107" t="s">
        <v>0</v>
      </c>
      <c r="E5" s="107"/>
      <c r="F5" s="107" t="s">
        <v>0</v>
      </c>
      <c r="G5" s="107"/>
      <c r="H5" s="107" t="s">
        <v>0</v>
      </c>
      <c r="I5" s="107"/>
      <c r="J5" s="107" t="s">
        <v>0</v>
      </c>
      <c r="K5" s="107"/>
      <c r="L5" s="107" t="s">
        <v>0</v>
      </c>
      <c r="M5" s="107"/>
      <c r="N5" s="107" t="s">
        <v>0</v>
      </c>
      <c r="O5" s="107"/>
      <c r="P5" s="107" t="s">
        <v>0</v>
      </c>
      <c r="Q5" s="107"/>
      <c r="R5" s="107" t="s">
        <v>0</v>
      </c>
      <c r="S5" s="107"/>
      <c r="T5" s="107" t="s">
        <v>0</v>
      </c>
      <c r="U5" s="107"/>
      <c r="V5" s="107" t="s">
        <v>0</v>
      </c>
      <c r="W5" s="107"/>
      <c r="X5" s="107" t="s">
        <v>0</v>
      </c>
      <c r="Y5" s="107"/>
      <c r="Z5" s="107" t="s">
        <v>0</v>
      </c>
      <c r="AA5" s="158"/>
    </row>
    <row r="6" spans="1:27" x14ac:dyDescent="0.3">
      <c r="A6" s="107" t="s">
        <v>7</v>
      </c>
      <c r="B6" s="107" t="s">
        <v>8</v>
      </c>
      <c r="C6" s="107" t="s">
        <v>9</v>
      </c>
      <c r="D6" s="107"/>
      <c r="E6" s="107" t="s">
        <v>10</v>
      </c>
      <c r="F6" s="107"/>
      <c r="G6" s="107" t="s">
        <v>10</v>
      </c>
      <c r="H6" s="107"/>
      <c r="I6" s="107" t="s">
        <v>10</v>
      </c>
      <c r="J6" s="107"/>
      <c r="K6" s="107" t="s">
        <v>10</v>
      </c>
      <c r="L6" s="107"/>
      <c r="M6" s="107" t="s">
        <v>10</v>
      </c>
      <c r="N6" s="107"/>
      <c r="O6" s="107" t="s">
        <v>10</v>
      </c>
      <c r="P6" s="107"/>
      <c r="Q6" s="107" t="s">
        <v>10</v>
      </c>
      <c r="R6" s="107"/>
      <c r="S6" s="107" t="s">
        <v>10</v>
      </c>
      <c r="T6" s="107"/>
      <c r="U6" s="107" t="s">
        <v>10</v>
      </c>
      <c r="V6" s="107"/>
      <c r="W6" s="107" t="s">
        <v>10</v>
      </c>
      <c r="X6" s="107"/>
      <c r="Y6" s="107" t="s">
        <v>10</v>
      </c>
      <c r="Z6" s="107"/>
      <c r="AA6" s="107" t="s">
        <v>10</v>
      </c>
    </row>
    <row r="7" spans="1:27" x14ac:dyDescent="0.3">
      <c r="A7" s="101" t="s">
        <v>387</v>
      </c>
      <c r="B7" s="101"/>
      <c r="C7" s="101"/>
      <c r="D7" s="101"/>
      <c r="E7" s="101"/>
      <c r="F7" s="101"/>
      <c r="G7" s="101"/>
      <c r="H7" s="101"/>
      <c r="I7" s="101"/>
      <c r="J7" s="101"/>
      <c r="K7" s="101"/>
      <c r="L7" s="101"/>
      <c r="M7" s="101"/>
      <c r="N7" s="101"/>
      <c r="O7" s="101"/>
      <c r="P7" s="101"/>
      <c r="Q7" s="101"/>
      <c r="R7" s="101"/>
      <c r="S7" s="101"/>
      <c r="T7" s="101"/>
      <c r="U7" s="101"/>
      <c r="V7" s="101"/>
      <c r="W7" s="101"/>
      <c r="X7" s="101"/>
      <c r="Y7" s="101"/>
      <c r="Z7" s="101"/>
      <c r="AA7" s="101"/>
    </row>
    <row r="8" spans="1:27" x14ac:dyDescent="0.3">
      <c r="A8" s="102" t="s">
        <v>11</v>
      </c>
      <c r="B8" s="103">
        <v>43986</v>
      </c>
      <c r="C8" s="104">
        <v>40.5229</v>
      </c>
      <c r="D8" s="104"/>
      <c r="E8" s="104"/>
      <c r="F8" s="104"/>
      <c r="G8" s="104"/>
      <c r="H8" s="104"/>
      <c r="I8" s="104"/>
      <c r="J8" s="104"/>
      <c r="K8" s="104"/>
      <c r="L8" s="104"/>
      <c r="M8" s="104"/>
      <c r="N8" s="104">
        <v>-43.880398663804598</v>
      </c>
      <c r="O8" s="105">
        <v>7</v>
      </c>
      <c r="P8" s="104">
        <v>-36.316361410470897</v>
      </c>
      <c r="Q8" s="105">
        <v>12</v>
      </c>
      <c r="R8" s="104">
        <v>-18.276309013011598</v>
      </c>
      <c r="S8" s="105">
        <v>13</v>
      </c>
      <c r="T8" s="104">
        <v>-26.7154956919527</v>
      </c>
      <c r="U8" s="105">
        <v>15</v>
      </c>
      <c r="V8" s="104">
        <v>-8.7668486042190903</v>
      </c>
      <c r="W8" s="105">
        <v>12</v>
      </c>
      <c r="X8" s="104">
        <v>2.1952333325193099</v>
      </c>
      <c r="Y8" s="105">
        <v>9</v>
      </c>
      <c r="Z8" s="104">
        <v>16.1270011598188</v>
      </c>
      <c r="AA8" s="105">
        <v>5</v>
      </c>
    </row>
    <row r="9" spans="1:27" x14ac:dyDescent="0.3">
      <c r="A9" s="102" t="s">
        <v>12</v>
      </c>
      <c r="B9" s="103">
        <v>43986</v>
      </c>
      <c r="C9" s="104">
        <v>244.49799999999999</v>
      </c>
      <c r="D9" s="104"/>
      <c r="E9" s="104"/>
      <c r="F9" s="104"/>
      <c r="G9" s="104"/>
      <c r="H9" s="104"/>
      <c r="I9" s="104"/>
      <c r="J9" s="104"/>
      <c r="K9" s="104"/>
      <c r="L9" s="104"/>
      <c r="M9" s="104"/>
      <c r="N9" s="104">
        <v>-51.715819012804403</v>
      </c>
      <c r="O9" s="105">
        <v>11</v>
      </c>
      <c r="P9" s="104">
        <v>-38.2335264051179</v>
      </c>
      <c r="Q9" s="105">
        <v>14</v>
      </c>
      <c r="R9" s="104">
        <v>-15.9990548047987</v>
      </c>
      <c r="S9" s="105">
        <v>12</v>
      </c>
      <c r="T9" s="104">
        <v>-23.677967019434501</v>
      </c>
      <c r="U9" s="105">
        <v>13</v>
      </c>
      <c r="V9" s="104">
        <v>-2.3953542635175999</v>
      </c>
      <c r="W9" s="105">
        <v>6</v>
      </c>
      <c r="X9" s="104">
        <v>4.8166015135018396</v>
      </c>
      <c r="Y9" s="105">
        <v>5</v>
      </c>
      <c r="Z9" s="104">
        <v>14.719288493958601</v>
      </c>
      <c r="AA9" s="105">
        <v>6</v>
      </c>
    </row>
    <row r="10" spans="1:27" x14ac:dyDescent="0.3">
      <c r="A10" s="102" t="s">
        <v>13</v>
      </c>
      <c r="B10" s="103">
        <v>43986</v>
      </c>
      <c r="C10" s="104">
        <v>140.80000000000001</v>
      </c>
      <c r="D10" s="104"/>
      <c r="E10" s="104"/>
      <c r="F10" s="104"/>
      <c r="G10" s="104"/>
      <c r="H10" s="104"/>
      <c r="I10" s="104"/>
      <c r="J10" s="104"/>
      <c r="K10" s="104"/>
      <c r="L10" s="104"/>
      <c r="M10" s="104"/>
      <c r="N10" s="104">
        <v>-2.2971761541909101</v>
      </c>
      <c r="O10" s="105">
        <v>1</v>
      </c>
      <c r="P10" s="104">
        <v>-13.9643834232049</v>
      </c>
      <c r="Q10" s="105">
        <v>1</v>
      </c>
      <c r="R10" s="104">
        <v>-2.6519936061523901</v>
      </c>
      <c r="S10" s="105">
        <v>1</v>
      </c>
      <c r="T10" s="104">
        <v>-10.050380154490799</v>
      </c>
      <c r="U10" s="105">
        <v>2</v>
      </c>
      <c r="V10" s="104">
        <v>2.1262193722470499E-2</v>
      </c>
      <c r="W10" s="105">
        <v>2</v>
      </c>
      <c r="X10" s="104">
        <v>4.4692895289585497</v>
      </c>
      <c r="Y10" s="105">
        <v>6</v>
      </c>
      <c r="Z10" s="104">
        <v>19.198019351438798</v>
      </c>
      <c r="AA10" s="105">
        <v>4</v>
      </c>
    </row>
    <row r="11" spans="1:27" x14ac:dyDescent="0.3">
      <c r="A11" s="102" t="s">
        <v>14</v>
      </c>
      <c r="B11" s="103">
        <v>43986</v>
      </c>
      <c r="C11" s="104">
        <v>9.02</v>
      </c>
      <c r="D11" s="104"/>
      <c r="E11" s="104"/>
      <c r="F11" s="104"/>
      <c r="G11" s="104"/>
      <c r="H11" s="104"/>
      <c r="I11" s="104"/>
      <c r="J11" s="104"/>
      <c r="K11" s="104"/>
      <c r="L11" s="104"/>
      <c r="M11" s="104"/>
      <c r="N11" s="104">
        <v>-50.647548566142497</v>
      </c>
      <c r="O11" s="105">
        <v>10</v>
      </c>
      <c r="P11" s="104">
        <v>-29.409030338715201</v>
      </c>
      <c r="Q11" s="105">
        <v>7</v>
      </c>
      <c r="R11" s="104">
        <v>-11.348662294014</v>
      </c>
      <c r="S11" s="105">
        <v>10</v>
      </c>
      <c r="T11" s="104">
        <v>-16.8202764976959</v>
      </c>
      <c r="U11" s="105">
        <v>9</v>
      </c>
      <c r="V11" s="104"/>
      <c r="W11" s="105"/>
      <c r="X11" s="104"/>
      <c r="Y11" s="105"/>
      <c r="Z11" s="104">
        <v>-5.4694189602446501</v>
      </c>
      <c r="AA11" s="105">
        <v>15</v>
      </c>
    </row>
    <row r="12" spans="1:27" x14ac:dyDescent="0.3">
      <c r="A12" s="102" t="s">
        <v>15</v>
      </c>
      <c r="B12" s="103">
        <v>43986</v>
      </c>
      <c r="C12" s="104">
        <v>37.869999999999997</v>
      </c>
      <c r="D12" s="104"/>
      <c r="E12" s="104"/>
      <c r="F12" s="104"/>
      <c r="G12" s="104"/>
      <c r="H12" s="104"/>
      <c r="I12" s="104"/>
      <c r="J12" s="104"/>
      <c r="K12" s="104"/>
      <c r="L12" s="104"/>
      <c r="M12" s="104"/>
      <c r="N12" s="104">
        <v>-88.859809337134706</v>
      </c>
      <c r="O12" s="105">
        <v>16</v>
      </c>
      <c r="P12" s="104">
        <v>-49.734899565116201</v>
      </c>
      <c r="Q12" s="105">
        <v>16</v>
      </c>
      <c r="R12" s="104">
        <v>-24.5359727275872</v>
      </c>
      <c r="S12" s="105">
        <v>16</v>
      </c>
      <c r="T12" s="104">
        <v>-31.494562668759698</v>
      </c>
      <c r="U12" s="105">
        <v>16</v>
      </c>
      <c r="V12" s="104">
        <v>-8.0283142970155801</v>
      </c>
      <c r="W12" s="105">
        <v>11</v>
      </c>
      <c r="X12" s="104">
        <v>1.1918216572395099</v>
      </c>
      <c r="Y12" s="105">
        <v>11</v>
      </c>
      <c r="Z12" s="104">
        <v>9.8273842899725103</v>
      </c>
      <c r="AA12" s="105">
        <v>10</v>
      </c>
    </row>
    <row r="13" spans="1:27" x14ac:dyDescent="0.3">
      <c r="A13" s="102" t="s">
        <v>16</v>
      </c>
      <c r="B13" s="103">
        <v>43986</v>
      </c>
      <c r="C13" s="104">
        <v>10.868399999999999</v>
      </c>
      <c r="D13" s="104"/>
      <c r="E13" s="104"/>
      <c r="F13" s="104"/>
      <c r="G13" s="104"/>
      <c r="H13" s="104"/>
      <c r="I13" s="104"/>
      <c r="J13" s="104"/>
      <c r="K13" s="104"/>
      <c r="L13" s="104"/>
      <c r="M13" s="104"/>
      <c r="N13" s="104">
        <v>-43.607025671063603</v>
      </c>
      <c r="O13" s="105">
        <v>6</v>
      </c>
      <c r="P13" s="104">
        <v>-28.746467383048799</v>
      </c>
      <c r="Q13" s="105">
        <v>6</v>
      </c>
      <c r="R13" s="104">
        <v>-7.1001825977868398</v>
      </c>
      <c r="S13" s="105">
        <v>7</v>
      </c>
      <c r="T13" s="104">
        <v>-16.512789744794102</v>
      </c>
      <c r="U13" s="105">
        <v>8</v>
      </c>
      <c r="V13" s="104">
        <v>-7.1868026559006504</v>
      </c>
      <c r="W13" s="105">
        <v>10</v>
      </c>
      <c r="X13" s="104"/>
      <c r="Y13" s="105"/>
      <c r="Z13" s="104">
        <v>1.8300577367205499</v>
      </c>
      <c r="AA13" s="105">
        <v>12</v>
      </c>
    </row>
    <row r="14" spans="1:27" x14ac:dyDescent="0.3">
      <c r="A14" s="102" t="s">
        <v>17</v>
      </c>
      <c r="B14" s="103">
        <v>43986</v>
      </c>
      <c r="C14" s="104">
        <v>29.3887</v>
      </c>
      <c r="D14" s="104"/>
      <c r="E14" s="104"/>
      <c r="F14" s="104"/>
      <c r="G14" s="104"/>
      <c r="H14" s="104"/>
      <c r="I14" s="104"/>
      <c r="J14" s="104"/>
      <c r="K14" s="104"/>
      <c r="L14" s="104"/>
      <c r="M14" s="104"/>
      <c r="N14" s="104">
        <v>-61.290799021118701</v>
      </c>
      <c r="O14" s="105">
        <v>15</v>
      </c>
      <c r="P14" s="104">
        <v>-34.721400945033302</v>
      </c>
      <c r="Q14" s="105">
        <v>11</v>
      </c>
      <c r="R14" s="104">
        <v>-7.9523380749960397</v>
      </c>
      <c r="S14" s="105">
        <v>8</v>
      </c>
      <c r="T14" s="104">
        <v>-16.1294029408973</v>
      </c>
      <c r="U14" s="105">
        <v>7</v>
      </c>
      <c r="V14" s="104">
        <v>-1.93337449330432</v>
      </c>
      <c r="W14" s="105">
        <v>5</v>
      </c>
      <c r="X14" s="104">
        <v>7.3619559911543</v>
      </c>
      <c r="Y14" s="105">
        <v>2</v>
      </c>
      <c r="Z14" s="104">
        <v>13.852466954836199</v>
      </c>
      <c r="AA14" s="105">
        <v>7</v>
      </c>
    </row>
    <row r="15" spans="1:27" x14ac:dyDescent="0.3">
      <c r="A15" s="102" t="s">
        <v>18</v>
      </c>
      <c r="B15" s="103">
        <v>43986</v>
      </c>
      <c r="C15" s="104">
        <v>31.248999999999999</v>
      </c>
      <c r="D15" s="104"/>
      <c r="E15" s="104"/>
      <c r="F15" s="104"/>
      <c r="G15" s="104"/>
      <c r="H15" s="104"/>
      <c r="I15" s="104"/>
      <c r="J15" s="104"/>
      <c r="K15" s="104"/>
      <c r="L15" s="104"/>
      <c r="M15" s="104"/>
      <c r="N15" s="104">
        <v>-57.8281906858277</v>
      </c>
      <c r="O15" s="105">
        <v>14</v>
      </c>
      <c r="P15" s="104">
        <v>-34.662582537182402</v>
      </c>
      <c r="Q15" s="105">
        <v>10</v>
      </c>
      <c r="R15" s="104">
        <v>-13.0196203974914</v>
      </c>
      <c r="S15" s="105">
        <v>11</v>
      </c>
      <c r="T15" s="104">
        <v>-19.528051836207901</v>
      </c>
      <c r="U15" s="105">
        <v>11</v>
      </c>
      <c r="V15" s="104">
        <v>-3.8323512140463101</v>
      </c>
      <c r="W15" s="105">
        <v>7</v>
      </c>
      <c r="X15" s="104">
        <v>6.4807130637851698</v>
      </c>
      <c r="Y15" s="105">
        <v>3</v>
      </c>
      <c r="Z15" s="104">
        <v>20.800208024610601</v>
      </c>
      <c r="AA15" s="105">
        <v>2</v>
      </c>
    </row>
    <row r="16" spans="1:27" x14ac:dyDescent="0.3">
      <c r="A16" s="102" t="s">
        <v>19</v>
      </c>
      <c r="B16" s="103">
        <v>43986</v>
      </c>
      <c r="C16" s="104">
        <v>64.911299999999997</v>
      </c>
      <c r="D16" s="104"/>
      <c r="E16" s="104"/>
      <c r="F16" s="104"/>
      <c r="G16" s="104"/>
      <c r="H16" s="104"/>
      <c r="I16" s="104"/>
      <c r="J16" s="104"/>
      <c r="K16" s="104"/>
      <c r="L16" s="104"/>
      <c r="M16" s="104"/>
      <c r="N16" s="104">
        <v>-53.943200969827103</v>
      </c>
      <c r="O16" s="105">
        <v>12</v>
      </c>
      <c r="P16" s="104">
        <v>-34.000432197521199</v>
      </c>
      <c r="Q16" s="105">
        <v>9</v>
      </c>
      <c r="R16" s="104">
        <v>-11.0068724620038</v>
      </c>
      <c r="S16" s="105">
        <v>9</v>
      </c>
      <c r="T16" s="104">
        <v>-19.1814619055592</v>
      </c>
      <c r="U16" s="105">
        <v>10</v>
      </c>
      <c r="V16" s="104">
        <v>-1.22806569077623</v>
      </c>
      <c r="W16" s="105">
        <v>4</v>
      </c>
      <c r="X16" s="104">
        <v>5.0309065915035402</v>
      </c>
      <c r="Y16" s="105">
        <v>4</v>
      </c>
      <c r="Z16" s="104">
        <v>11.995341485384699</v>
      </c>
      <c r="AA16" s="105">
        <v>8</v>
      </c>
    </row>
    <row r="17" spans="1:29" x14ac:dyDescent="0.3">
      <c r="A17" s="102" t="s">
        <v>20</v>
      </c>
      <c r="B17" s="103">
        <v>43986</v>
      </c>
      <c r="C17" s="104">
        <v>43.36</v>
      </c>
      <c r="D17" s="104"/>
      <c r="E17" s="104"/>
      <c r="F17" s="104"/>
      <c r="G17" s="104"/>
      <c r="H17" s="104"/>
      <c r="I17" s="104"/>
      <c r="J17" s="104"/>
      <c r="K17" s="104"/>
      <c r="L17" s="104"/>
      <c r="M17" s="104"/>
      <c r="N17" s="104">
        <v>-45.306879246791297</v>
      </c>
      <c r="O17" s="105">
        <v>8</v>
      </c>
      <c r="P17" s="104">
        <v>-37.651755637003099</v>
      </c>
      <c r="Q17" s="105">
        <v>13</v>
      </c>
      <c r="R17" s="104">
        <v>-19.799968756315</v>
      </c>
      <c r="S17" s="105">
        <v>15</v>
      </c>
      <c r="T17" s="104">
        <v>-23.543671561208701</v>
      </c>
      <c r="U17" s="105">
        <v>12</v>
      </c>
      <c r="V17" s="104">
        <v>-4.6263298223383797</v>
      </c>
      <c r="W17" s="105">
        <v>8</v>
      </c>
      <c r="X17" s="104">
        <v>2.8962187207727799</v>
      </c>
      <c r="Y17" s="105">
        <v>8</v>
      </c>
      <c r="Z17" s="104">
        <v>23.429670964017699</v>
      </c>
      <c r="AA17" s="105">
        <v>1</v>
      </c>
    </row>
    <row r="18" spans="1:29" x14ac:dyDescent="0.3">
      <c r="A18" s="102" t="s">
        <v>21</v>
      </c>
      <c r="B18" s="103">
        <v>43986</v>
      </c>
      <c r="C18" s="104">
        <v>125.4224</v>
      </c>
      <c r="D18" s="104"/>
      <c r="E18" s="104"/>
      <c r="F18" s="104"/>
      <c r="G18" s="104"/>
      <c r="H18" s="104"/>
      <c r="I18" s="104"/>
      <c r="J18" s="104"/>
      <c r="K18" s="104"/>
      <c r="L18" s="104"/>
      <c r="M18" s="104"/>
      <c r="N18" s="104">
        <v>-30.740441785797501</v>
      </c>
      <c r="O18" s="105">
        <v>3</v>
      </c>
      <c r="P18" s="104">
        <v>-27.904088558589599</v>
      </c>
      <c r="Q18" s="105">
        <v>5</v>
      </c>
      <c r="R18" s="104">
        <v>-7.0231401584677497</v>
      </c>
      <c r="S18" s="105">
        <v>6</v>
      </c>
      <c r="T18" s="104">
        <v>-13.3913094158438</v>
      </c>
      <c r="U18" s="105">
        <v>5</v>
      </c>
      <c r="V18" s="104">
        <v>-0.45790568139402099</v>
      </c>
      <c r="W18" s="105">
        <v>3</v>
      </c>
      <c r="X18" s="104">
        <v>8.6381136399434695</v>
      </c>
      <c r="Y18" s="105">
        <v>1</v>
      </c>
      <c r="Z18" s="104">
        <v>19.8227925572264</v>
      </c>
      <c r="AA18" s="105">
        <v>3</v>
      </c>
    </row>
    <row r="19" spans="1:29" x14ac:dyDescent="0.3">
      <c r="A19" s="102" t="s">
        <v>22</v>
      </c>
      <c r="B19" s="103">
        <v>43986</v>
      </c>
      <c r="C19" s="104">
        <v>9.0927000000000007</v>
      </c>
      <c r="D19" s="104"/>
      <c r="E19" s="104"/>
      <c r="F19" s="104"/>
      <c r="G19" s="104"/>
      <c r="H19" s="104"/>
      <c r="I19" s="104"/>
      <c r="J19" s="104"/>
      <c r="K19" s="104"/>
      <c r="L19" s="104"/>
      <c r="M19" s="104"/>
      <c r="N19" s="104">
        <v>-43.350165661284301</v>
      </c>
      <c r="O19" s="105">
        <v>5</v>
      </c>
      <c r="P19" s="104">
        <v>-29.511432899158098</v>
      </c>
      <c r="Q19" s="105">
        <v>8</v>
      </c>
      <c r="R19" s="104">
        <v>-5.2398001087371302</v>
      </c>
      <c r="S19" s="105">
        <v>5</v>
      </c>
      <c r="T19" s="104">
        <v>-10.6139232053476</v>
      </c>
      <c r="U19" s="105">
        <v>3</v>
      </c>
      <c r="V19" s="104"/>
      <c r="W19" s="105"/>
      <c r="X19" s="104"/>
      <c r="Y19" s="105"/>
      <c r="Z19" s="104">
        <v>-4.7856141618497103</v>
      </c>
      <c r="AA19" s="105">
        <v>14</v>
      </c>
    </row>
    <row r="20" spans="1:29" x14ac:dyDescent="0.3">
      <c r="A20" s="102" t="s">
        <v>23</v>
      </c>
      <c r="B20" s="103">
        <v>43986</v>
      </c>
      <c r="C20" s="104">
        <v>8.9274000000000004</v>
      </c>
      <c r="D20" s="104"/>
      <c r="E20" s="104"/>
      <c r="F20" s="104"/>
      <c r="G20" s="104"/>
      <c r="H20" s="104"/>
      <c r="I20" s="104"/>
      <c r="J20" s="104"/>
      <c r="K20" s="104"/>
      <c r="L20" s="104"/>
      <c r="M20" s="104"/>
      <c r="N20" s="104">
        <v>-39.661913674677898</v>
      </c>
      <c r="O20" s="105">
        <v>4</v>
      </c>
      <c r="P20" s="104">
        <v>-26.836018797267499</v>
      </c>
      <c r="Q20" s="105">
        <v>4</v>
      </c>
      <c r="R20" s="104">
        <v>-4.0397867540597998</v>
      </c>
      <c r="S20" s="105">
        <v>3</v>
      </c>
      <c r="T20" s="104">
        <v>-9.8591275055098198</v>
      </c>
      <c r="U20" s="105">
        <v>1</v>
      </c>
      <c r="V20" s="104"/>
      <c r="W20" s="105"/>
      <c r="X20" s="104"/>
      <c r="Y20" s="105"/>
      <c r="Z20" s="104">
        <v>-5.8345603576751097</v>
      </c>
      <c r="AA20" s="105">
        <v>16</v>
      </c>
    </row>
    <row r="21" spans="1:29" x14ac:dyDescent="0.3">
      <c r="A21" s="102" t="s">
        <v>24</v>
      </c>
      <c r="B21" s="103">
        <v>43986</v>
      </c>
      <c r="C21" s="104">
        <v>199.17670000000001</v>
      </c>
      <c r="D21" s="104"/>
      <c r="E21" s="104"/>
      <c r="F21" s="104"/>
      <c r="G21" s="104"/>
      <c r="H21" s="104"/>
      <c r="I21" s="104"/>
      <c r="J21" s="104"/>
      <c r="K21" s="104"/>
      <c r="L21" s="104"/>
      <c r="M21" s="104"/>
      <c r="N21" s="104">
        <v>-55.535354879451504</v>
      </c>
      <c r="O21" s="105">
        <v>13</v>
      </c>
      <c r="P21" s="104">
        <v>-43.3542782007206</v>
      </c>
      <c r="Q21" s="105">
        <v>15</v>
      </c>
      <c r="R21" s="104">
        <v>-18.648292555455299</v>
      </c>
      <c r="S21" s="105">
        <v>14</v>
      </c>
      <c r="T21" s="104">
        <v>-25.847604291890601</v>
      </c>
      <c r="U21" s="105">
        <v>14</v>
      </c>
      <c r="V21" s="104">
        <v>-6.8249511292589604</v>
      </c>
      <c r="W21" s="105">
        <v>9</v>
      </c>
      <c r="X21" s="104">
        <v>1.85903862522946</v>
      </c>
      <c r="Y21" s="105">
        <v>10</v>
      </c>
      <c r="Z21" s="104">
        <v>7.8315971572963203</v>
      </c>
      <c r="AA21" s="105">
        <v>11</v>
      </c>
    </row>
    <row r="22" spans="1:29" x14ac:dyDescent="0.3">
      <c r="A22" s="102" t="s">
        <v>25</v>
      </c>
      <c r="B22" s="103">
        <v>43986</v>
      </c>
      <c r="C22" s="104">
        <v>9.4</v>
      </c>
      <c r="D22" s="104"/>
      <c r="E22" s="104"/>
      <c r="F22" s="104"/>
      <c r="G22" s="104"/>
      <c r="H22" s="104"/>
      <c r="I22" s="104"/>
      <c r="J22" s="104"/>
      <c r="K22" s="104"/>
      <c r="L22" s="104"/>
      <c r="M22" s="104"/>
      <c r="N22" s="104">
        <v>-25.2901437727351</v>
      </c>
      <c r="O22" s="105">
        <v>2</v>
      </c>
      <c r="P22" s="104">
        <v>-25.694201775576399</v>
      </c>
      <c r="Q22" s="105">
        <v>2</v>
      </c>
      <c r="R22" s="104">
        <v>-4.3855696734853398</v>
      </c>
      <c r="S22" s="105">
        <v>4</v>
      </c>
      <c r="T22" s="104">
        <v>-13.8026976804756</v>
      </c>
      <c r="U22" s="105">
        <v>6</v>
      </c>
      <c r="V22" s="104"/>
      <c r="W22" s="105"/>
      <c r="X22" s="104"/>
      <c r="Y22" s="105"/>
      <c r="Z22" s="104">
        <v>-4.0036563071298001</v>
      </c>
      <c r="AA22" s="105">
        <v>13</v>
      </c>
    </row>
    <row r="23" spans="1:29" x14ac:dyDescent="0.3">
      <c r="A23" s="102" t="s">
        <v>26</v>
      </c>
      <c r="B23" s="103">
        <v>43986</v>
      </c>
      <c r="C23" s="104">
        <v>58.128100000000003</v>
      </c>
      <c r="D23" s="104"/>
      <c r="E23" s="104"/>
      <c r="F23" s="104"/>
      <c r="G23" s="104"/>
      <c r="H23" s="104"/>
      <c r="I23" s="104"/>
      <c r="J23" s="104"/>
      <c r="K23" s="104"/>
      <c r="L23" s="104"/>
      <c r="M23" s="104"/>
      <c r="N23" s="104">
        <v>-47.094937076836203</v>
      </c>
      <c r="O23" s="105">
        <v>9</v>
      </c>
      <c r="P23" s="104">
        <v>-26.190596468795601</v>
      </c>
      <c r="Q23" s="105">
        <v>3</v>
      </c>
      <c r="R23" s="104">
        <v>-3.8833150598107</v>
      </c>
      <c r="S23" s="105">
        <v>2</v>
      </c>
      <c r="T23" s="104">
        <v>-11.315304353473</v>
      </c>
      <c r="U23" s="105">
        <v>4</v>
      </c>
      <c r="V23" s="104">
        <v>1.4104774384547301</v>
      </c>
      <c r="W23" s="105">
        <v>1</v>
      </c>
      <c r="X23" s="104">
        <v>4.21612769124485</v>
      </c>
      <c r="Y23" s="105">
        <v>7</v>
      </c>
      <c r="Z23" s="104">
        <v>10.7285237258248</v>
      </c>
      <c r="AA23" s="105">
        <v>9</v>
      </c>
      <c r="AB23" s="99"/>
      <c r="AC23" s="99"/>
    </row>
    <row r="24" spans="1:29" x14ac:dyDescent="0.3">
      <c r="A24" s="158"/>
      <c r="B24" s="158"/>
      <c r="C24" s="158"/>
      <c r="D24" s="107"/>
      <c r="E24" s="107"/>
      <c r="F24" s="107"/>
      <c r="G24" s="107"/>
      <c r="H24" s="107"/>
      <c r="I24" s="107"/>
      <c r="J24" s="107"/>
      <c r="K24" s="107"/>
      <c r="L24" s="107"/>
      <c r="M24" s="107"/>
      <c r="N24" s="158" t="s">
        <v>1</v>
      </c>
      <c r="O24" s="158"/>
      <c r="P24" s="158" t="s">
        <v>2</v>
      </c>
      <c r="Q24" s="158"/>
      <c r="R24" s="158" t="s">
        <v>3</v>
      </c>
      <c r="S24" s="158"/>
      <c r="T24" s="158" t="s">
        <v>4</v>
      </c>
      <c r="U24" s="158"/>
      <c r="V24" s="158" t="s">
        <v>5</v>
      </c>
      <c r="W24" s="158"/>
      <c r="X24" s="158" t="s">
        <v>6</v>
      </c>
      <c r="Y24" s="158"/>
      <c r="Z24" s="107" t="s">
        <v>46</v>
      </c>
      <c r="AA24" s="158" t="s">
        <v>402</v>
      </c>
      <c r="AB24" s="99"/>
      <c r="AC24" s="99"/>
    </row>
    <row r="25" spans="1:29" x14ac:dyDescent="0.3">
      <c r="A25" s="158"/>
      <c r="B25" s="158"/>
      <c r="C25" s="158"/>
      <c r="D25" s="107"/>
      <c r="E25" s="107"/>
      <c r="F25" s="107"/>
      <c r="G25" s="107"/>
      <c r="H25" s="107"/>
      <c r="I25" s="107"/>
      <c r="J25" s="107"/>
      <c r="K25" s="107"/>
      <c r="L25" s="107"/>
      <c r="M25" s="107"/>
      <c r="N25" s="107" t="s">
        <v>0</v>
      </c>
      <c r="O25" s="107"/>
      <c r="P25" s="107" t="s">
        <v>0</v>
      </c>
      <c r="Q25" s="107"/>
      <c r="R25" s="107" t="s">
        <v>0</v>
      </c>
      <c r="S25" s="107"/>
      <c r="T25" s="107" t="s">
        <v>0</v>
      </c>
      <c r="U25" s="107"/>
      <c r="V25" s="107" t="s">
        <v>0</v>
      </c>
      <c r="W25" s="107"/>
      <c r="X25" s="107" t="s">
        <v>0</v>
      </c>
      <c r="Y25" s="107"/>
      <c r="Z25" s="107" t="s">
        <v>0</v>
      </c>
      <c r="AA25" s="158"/>
      <c r="AB25" s="99"/>
      <c r="AC25" s="99"/>
    </row>
    <row r="26" spans="1:29" x14ac:dyDescent="0.3">
      <c r="A26" s="107" t="s">
        <v>7</v>
      </c>
      <c r="B26" s="107" t="s">
        <v>8</v>
      </c>
      <c r="C26" s="107" t="s">
        <v>9</v>
      </c>
      <c r="D26" s="107"/>
      <c r="E26" s="107"/>
      <c r="F26" s="107"/>
      <c r="G26" s="107"/>
      <c r="H26" s="107"/>
      <c r="I26" s="107"/>
      <c r="J26" s="107"/>
      <c r="K26" s="107"/>
      <c r="L26" s="107"/>
      <c r="M26" s="107"/>
      <c r="N26" s="107"/>
      <c r="O26" s="107" t="s">
        <v>10</v>
      </c>
      <c r="P26" s="107"/>
      <c r="Q26" s="107" t="s">
        <v>10</v>
      </c>
      <c r="R26" s="107"/>
      <c r="S26" s="107" t="s">
        <v>10</v>
      </c>
      <c r="T26" s="107"/>
      <c r="U26" s="107" t="s">
        <v>10</v>
      </c>
      <c r="V26" s="107"/>
      <c r="W26" s="107" t="s">
        <v>10</v>
      </c>
      <c r="X26" s="107"/>
      <c r="Y26" s="107" t="s">
        <v>10</v>
      </c>
      <c r="Z26" s="107"/>
      <c r="AA26" s="107" t="s">
        <v>10</v>
      </c>
      <c r="AB26" s="99"/>
      <c r="AC26" s="99"/>
    </row>
    <row r="27" spans="1:29" x14ac:dyDescent="0.3">
      <c r="A27" s="101" t="s">
        <v>387</v>
      </c>
      <c r="B27" s="101"/>
      <c r="C27" s="101"/>
      <c r="D27" s="101"/>
      <c r="E27" s="101"/>
      <c r="F27" s="101"/>
      <c r="G27" s="101"/>
      <c r="H27" s="101"/>
      <c r="I27" s="101"/>
      <c r="J27" s="101"/>
      <c r="K27" s="101"/>
      <c r="L27" s="101"/>
      <c r="M27" s="101"/>
      <c r="N27" s="101"/>
      <c r="O27" s="101"/>
      <c r="P27" s="101"/>
      <c r="Q27" s="101"/>
      <c r="R27" s="101"/>
      <c r="S27" s="101"/>
      <c r="T27" s="101"/>
      <c r="U27" s="101"/>
      <c r="V27" s="101"/>
      <c r="W27" s="101"/>
      <c r="X27" s="101"/>
      <c r="Y27" s="101"/>
      <c r="Z27" s="101"/>
      <c r="AA27" s="101"/>
      <c r="AB27" s="99"/>
      <c r="AC27" s="99"/>
    </row>
    <row r="28" spans="1:29" x14ac:dyDescent="0.3">
      <c r="A28" s="102" t="s">
        <v>30</v>
      </c>
      <c r="B28" s="103">
        <v>43986</v>
      </c>
      <c r="C28" s="104">
        <v>37.709000000000003</v>
      </c>
      <c r="D28" s="104"/>
      <c r="E28" s="104"/>
      <c r="F28" s="104"/>
      <c r="G28" s="104"/>
      <c r="H28" s="104"/>
      <c r="I28" s="104"/>
      <c r="J28" s="104"/>
      <c r="K28" s="104"/>
      <c r="L28" s="104"/>
      <c r="M28" s="104"/>
      <c r="N28" s="104">
        <v>-44.768889722656198</v>
      </c>
      <c r="O28" s="105">
        <v>6</v>
      </c>
      <c r="P28" s="104">
        <v>-37.1391697515608</v>
      </c>
      <c r="Q28" s="105">
        <v>12</v>
      </c>
      <c r="R28" s="104">
        <v>-19.194206118745001</v>
      </c>
      <c r="S28" s="105">
        <v>13</v>
      </c>
      <c r="T28" s="104">
        <v>-27.518137746015299</v>
      </c>
      <c r="U28" s="105">
        <v>15</v>
      </c>
      <c r="V28" s="104">
        <v>-9.6263963701502604</v>
      </c>
      <c r="W28" s="105">
        <v>12</v>
      </c>
      <c r="X28" s="104">
        <v>1.01447340939486</v>
      </c>
      <c r="Y28" s="105">
        <v>10</v>
      </c>
      <c r="Z28" s="104">
        <v>22.717396675651401</v>
      </c>
      <c r="AA28" s="105">
        <v>8</v>
      </c>
      <c r="AB28" s="99"/>
      <c r="AC28" s="99"/>
    </row>
    <row r="29" spans="1:29" x14ac:dyDescent="0.3">
      <c r="A29" s="102" t="s">
        <v>31</v>
      </c>
      <c r="B29" s="103">
        <v>43986</v>
      </c>
      <c r="C29" s="104">
        <v>229.10300000000001</v>
      </c>
      <c r="D29" s="104"/>
      <c r="E29" s="104"/>
      <c r="F29" s="104"/>
      <c r="G29" s="104"/>
      <c r="H29" s="104"/>
      <c r="I29" s="104"/>
      <c r="J29" s="104"/>
      <c r="K29" s="104"/>
      <c r="L29" s="104"/>
      <c r="M29" s="104"/>
      <c r="N29" s="104">
        <v>-52.578780724062597</v>
      </c>
      <c r="O29" s="105">
        <v>11</v>
      </c>
      <c r="P29" s="104">
        <v>-38.9690045672385</v>
      </c>
      <c r="Q29" s="105">
        <v>14</v>
      </c>
      <c r="R29" s="104">
        <v>-16.7799726526254</v>
      </c>
      <c r="S29" s="105">
        <v>12</v>
      </c>
      <c r="T29" s="104">
        <v>-24.341717384578399</v>
      </c>
      <c r="U29" s="105">
        <v>13</v>
      </c>
      <c r="V29" s="104">
        <v>-3.4003211580864701</v>
      </c>
      <c r="W29" s="105">
        <v>6</v>
      </c>
      <c r="X29" s="104">
        <v>3.51282785575152</v>
      </c>
      <c r="Y29" s="105">
        <v>5</v>
      </c>
      <c r="Z29" s="104">
        <v>83.131595634095603</v>
      </c>
      <c r="AA29" s="105">
        <v>2</v>
      </c>
      <c r="AB29" s="99"/>
      <c r="AC29" s="99"/>
    </row>
    <row r="30" spans="1:29" x14ac:dyDescent="0.3">
      <c r="A30" s="102" t="s">
        <v>32</v>
      </c>
      <c r="B30" s="103">
        <v>43986</v>
      </c>
      <c r="C30" s="104">
        <v>131.72999999999999</v>
      </c>
      <c r="D30" s="104"/>
      <c r="E30" s="104"/>
      <c r="F30" s="104"/>
      <c r="G30" s="104"/>
      <c r="H30" s="104"/>
      <c r="I30" s="104"/>
      <c r="J30" s="104"/>
      <c r="K30" s="104"/>
      <c r="L30" s="104"/>
      <c r="M30" s="104"/>
      <c r="N30" s="104">
        <v>-2.84068566410199</v>
      </c>
      <c r="O30" s="105">
        <v>1</v>
      </c>
      <c r="P30" s="104">
        <v>-14.451324103508901</v>
      </c>
      <c r="Q30" s="105">
        <v>1</v>
      </c>
      <c r="R30" s="104">
        <v>-3.16888609049278</v>
      </c>
      <c r="S30" s="105">
        <v>1</v>
      </c>
      <c r="T30" s="104">
        <v>-10.5413842609596</v>
      </c>
      <c r="U30" s="105">
        <v>1</v>
      </c>
      <c r="V30" s="104">
        <v>-0.74743279694157705</v>
      </c>
      <c r="W30" s="105">
        <v>2</v>
      </c>
      <c r="X30" s="104">
        <v>3.32791513761868</v>
      </c>
      <c r="Y30" s="105">
        <v>7</v>
      </c>
      <c r="Z30" s="104">
        <v>76.990902789811102</v>
      </c>
      <c r="AA30" s="105">
        <v>3</v>
      </c>
      <c r="AB30" s="99"/>
      <c r="AC30" s="99"/>
    </row>
    <row r="31" spans="1:29" x14ac:dyDescent="0.3">
      <c r="A31" s="102" t="s">
        <v>33</v>
      </c>
      <c r="B31" s="103">
        <v>43986</v>
      </c>
      <c r="C31" s="104">
        <v>8.7799999999999994</v>
      </c>
      <c r="D31" s="104"/>
      <c r="E31" s="104"/>
      <c r="F31" s="104"/>
      <c r="G31" s="104"/>
      <c r="H31" s="104"/>
      <c r="I31" s="104"/>
      <c r="J31" s="104"/>
      <c r="K31" s="104"/>
      <c r="L31" s="104"/>
      <c r="M31" s="104"/>
      <c r="N31" s="104">
        <v>-50.823582746859003</v>
      </c>
      <c r="O31" s="105">
        <v>10</v>
      </c>
      <c r="P31" s="104">
        <v>-29.927686879427</v>
      </c>
      <c r="Q31" s="105">
        <v>6</v>
      </c>
      <c r="R31" s="104">
        <v>-12.0097575734655</v>
      </c>
      <c r="S31" s="105">
        <v>10</v>
      </c>
      <c r="T31" s="104">
        <v>-17.664817859173102</v>
      </c>
      <c r="U31" s="105">
        <v>8</v>
      </c>
      <c r="V31" s="104"/>
      <c r="W31" s="105"/>
      <c r="X31" s="104"/>
      <c r="Y31" s="105"/>
      <c r="Z31" s="104">
        <v>-6.8088685015290604</v>
      </c>
      <c r="AA31" s="105">
        <v>15</v>
      </c>
      <c r="AB31" s="99"/>
      <c r="AC31" s="99"/>
    </row>
    <row r="32" spans="1:29" x14ac:dyDescent="0.3">
      <c r="A32" s="102" t="s">
        <v>34</v>
      </c>
      <c r="B32" s="103">
        <v>43986</v>
      </c>
      <c r="C32" s="104">
        <v>35.299999999999997</v>
      </c>
      <c r="D32" s="104"/>
      <c r="E32" s="104"/>
      <c r="F32" s="104"/>
      <c r="G32" s="104"/>
      <c r="H32" s="104"/>
      <c r="I32" s="104"/>
      <c r="J32" s="104"/>
      <c r="K32" s="104"/>
      <c r="L32" s="104"/>
      <c r="M32" s="104"/>
      <c r="N32" s="104">
        <v>-89.748965937899101</v>
      </c>
      <c r="O32" s="105">
        <v>16</v>
      </c>
      <c r="P32" s="104">
        <v>-50.538357696966301</v>
      </c>
      <c r="Q32" s="105">
        <v>16</v>
      </c>
      <c r="R32" s="104">
        <v>-25.408554972104799</v>
      </c>
      <c r="S32" s="105">
        <v>16</v>
      </c>
      <c r="T32" s="104">
        <v>-32.209415172685603</v>
      </c>
      <c r="U32" s="105">
        <v>16</v>
      </c>
      <c r="V32" s="104">
        <v>-8.8668488039213695</v>
      </c>
      <c r="W32" s="105">
        <v>11</v>
      </c>
      <c r="X32" s="104">
        <v>0.15214592815268699</v>
      </c>
      <c r="Y32" s="105">
        <v>11</v>
      </c>
      <c r="Z32" s="104">
        <v>20.649597495527701</v>
      </c>
      <c r="AA32" s="105">
        <v>10</v>
      </c>
      <c r="AB32" s="99"/>
      <c r="AC32" s="99"/>
    </row>
    <row r="33" spans="1:29" x14ac:dyDescent="0.3">
      <c r="A33" s="102" t="s">
        <v>35</v>
      </c>
      <c r="B33" s="103">
        <v>43986</v>
      </c>
      <c r="C33" s="104">
        <v>9.9497</v>
      </c>
      <c r="D33" s="104"/>
      <c r="E33" s="104"/>
      <c r="F33" s="104"/>
      <c r="G33" s="104"/>
      <c r="H33" s="104"/>
      <c r="I33" s="104"/>
      <c r="J33" s="104"/>
      <c r="K33" s="104"/>
      <c r="L33" s="104"/>
      <c r="M33" s="104"/>
      <c r="N33" s="104">
        <v>-45.190391392243697</v>
      </c>
      <c r="O33" s="105">
        <v>7</v>
      </c>
      <c r="P33" s="104">
        <v>-30.140358773433899</v>
      </c>
      <c r="Q33" s="105">
        <v>7</v>
      </c>
      <c r="R33" s="104">
        <v>-8.5522692146387005</v>
      </c>
      <c r="S33" s="105">
        <v>7</v>
      </c>
      <c r="T33" s="104">
        <v>-17.793618553019201</v>
      </c>
      <c r="U33" s="105">
        <v>9</v>
      </c>
      <c r="V33" s="104">
        <v>-8.3956574733762395</v>
      </c>
      <c r="W33" s="105">
        <v>10</v>
      </c>
      <c r="X33" s="104"/>
      <c r="Y33" s="105"/>
      <c r="Z33" s="104">
        <v>-0.10600173210161599</v>
      </c>
      <c r="AA33" s="105">
        <v>12</v>
      </c>
      <c r="AB33" s="99"/>
      <c r="AC33" s="99"/>
    </row>
    <row r="34" spans="1:29" x14ac:dyDescent="0.3">
      <c r="A34" s="102" t="s">
        <v>36</v>
      </c>
      <c r="B34" s="103">
        <v>43986</v>
      </c>
      <c r="C34" s="104">
        <v>27.3508</v>
      </c>
      <c r="D34" s="104"/>
      <c r="E34" s="104"/>
      <c r="F34" s="104"/>
      <c r="G34" s="104"/>
      <c r="H34" s="104"/>
      <c r="I34" s="104"/>
      <c r="J34" s="104"/>
      <c r="K34" s="104"/>
      <c r="L34" s="104"/>
      <c r="M34" s="104"/>
      <c r="N34" s="104">
        <v>-61.840033836642803</v>
      </c>
      <c r="O34" s="105">
        <v>15</v>
      </c>
      <c r="P34" s="104">
        <v>-35.256589282080498</v>
      </c>
      <c r="Q34" s="105">
        <v>10</v>
      </c>
      <c r="R34" s="104">
        <v>-8.5607822834096599</v>
      </c>
      <c r="S34" s="105">
        <v>8</v>
      </c>
      <c r="T34" s="104">
        <v>-16.671335655647901</v>
      </c>
      <c r="U34" s="105">
        <v>7</v>
      </c>
      <c r="V34" s="104">
        <v>-2.5390320545749199</v>
      </c>
      <c r="W34" s="105">
        <v>5</v>
      </c>
      <c r="X34" s="104">
        <v>5.8738452658011804</v>
      </c>
      <c r="Y34" s="105">
        <v>2</v>
      </c>
      <c r="Z34" s="104">
        <v>91.472809140329304</v>
      </c>
      <c r="AA34" s="105">
        <v>1</v>
      </c>
      <c r="AB34" s="99"/>
      <c r="AC34" s="99"/>
    </row>
    <row r="35" spans="1:29" x14ac:dyDescent="0.3">
      <c r="A35" s="102" t="s">
        <v>37</v>
      </c>
      <c r="B35" s="103">
        <v>43986</v>
      </c>
      <c r="C35" s="104">
        <v>29.405999999999999</v>
      </c>
      <c r="D35" s="104"/>
      <c r="E35" s="104"/>
      <c r="F35" s="104"/>
      <c r="G35" s="104"/>
      <c r="H35" s="104"/>
      <c r="I35" s="104"/>
      <c r="J35" s="104"/>
      <c r="K35" s="104"/>
      <c r="L35" s="104"/>
      <c r="M35" s="104"/>
      <c r="N35" s="104">
        <v>-58.687179764989899</v>
      </c>
      <c r="O35" s="105">
        <v>14</v>
      </c>
      <c r="P35" s="104">
        <v>-35.481085599811898</v>
      </c>
      <c r="Q35" s="105">
        <v>11</v>
      </c>
      <c r="R35" s="104">
        <v>-13.8969266851452</v>
      </c>
      <c r="S35" s="105">
        <v>11</v>
      </c>
      <c r="T35" s="104">
        <v>-20.307261433048101</v>
      </c>
      <c r="U35" s="105">
        <v>11</v>
      </c>
      <c r="V35" s="104">
        <v>-4.6396761988088704</v>
      </c>
      <c r="W35" s="105">
        <v>7</v>
      </c>
      <c r="X35" s="104">
        <v>5.3321428553742596</v>
      </c>
      <c r="Y35" s="105">
        <v>3</v>
      </c>
      <c r="Z35" s="104">
        <v>18.639973684210499</v>
      </c>
      <c r="AA35" s="105">
        <v>11</v>
      </c>
      <c r="AB35" s="99"/>
      <c r="AC35" s="99"/>
    </row>
    <row r="36" spans="1:29" x14ac:dyDescent="0.3">
      <c r="A36" s="102" t="s">
        <v>38</v>
      </c>
      <c r="B36" s="103">
        <v>43986</v>
      </c>
      <c r="C36" s="104">
        <v>61.42</v>
      </c>
      <c r="D36" s="104"/>
      <c r="E36" s="104"/>
      <c r="F36" s="104"/>
      <c r="G36" s="104"/>
      <c r="H36" s="104"/>
      <c r="I36" s="104"/>
      <c r="J36" s="104"/>
      <c r="K36" s="104"/>
      <c r="L36" s="104"/>
      <c r="M36" s="104"/>
      <c r="N36" s="104">
        <v>-54.567034307231197</v>
      </c>
      <c r="O36" s="105">
        <v>12</v>
      </c>
      <c r="P36" s="104">
        <v>-34.596163154095997</v>
      </c>
      <c r="Q36" s="105">
        <v>9</v>
      </c>
      <c r="R36" s="104">
        <v>-11.629127548455299</v>
      </c>
      <c r="S36" s="105">
        <v>9</v>
      </c>
      <c r="T36" s="104">
        <v>-19.712216056779202</v>
      </c>
      <c r="U36" s="105">
        <v>10</v>
      </c>
      <c r="V36" s="104">
        <v>-1.90469334189984</v>
      </c>
      <c r="W36" s="105">
        <v>4</v>
      </c>
      <c r="X36" s="104">
        <v>4.1152012408379504</v>
      </c>
      <c r="Y36" s="105">
        <v>4</v>
      </c>
      <c r="Z36" s="104">
        <v>34.28</v>
      </c>
      <c r="AA36" s="105">
        <v>6</v>
      </c>
      <c r="AB36" s="99"/>
      <c r="AC36" s="99"/>
    </row>
    <row r="37" spans="1:29" x14ac:dyDescent="0.3">
      <c r="A37" s="102" t="s">
        <v>39</v>
      </c>
      <c r="B37" s="103">
        <v>43986</v>
      </c>
      <c r="C37" s="104">
        <v>42.94</v>
      </c>
      <c r="D37" s="104"/>
      <c r="E37" s="104"/>
      <c r="F37" s="104"/>
      <c r="G37" s="104"/>
      <c r="H37" s="104"/>
      <c r="I37" s="104"/>
      <c r="J37" s="104"/>
      <c r="K37" s="104"/>
      <c r="L37" s="104"/>
      <c r="M37" s="104"/>
      <c r="N37" s="104">
        <v>-45.771304706114201</v>
      </c>
      <c r="O37" s="105">
        <v>8</v>
      </c>
      <c r="P37" s="104">
        <v>-38.102091491963897</v>
      </c>
      <c r="Q37" s="105">
        <v>13</v>
      </c>
      <c r="R37" s="104">
        <v>-20.255330312150502</v>
      </c>
      <c r="S37" s="105">
        <v>15</v>
      </c>
      <c r="T37" s="104">
        <v>-23.934426229508201</v>
      </c>
      <c r="U37" s="105">
        <v>12</v>
      </c>
      <c r="V37" s="104">
        <v>-4.9035136348037298</v>
      </c>
      <c r="W37" s="105">
        <v>8</v>
      </c>
      <c r="X37" s="104">
        <v>2.5734153603184402</v>
      </c>
      <c r="Y37" s="105">
        <v>8</v>
      </c>
      <c r="Z37" s="104">
        <v>22.313269628017999</v>
      </c>
      <c r="AA37" s="105">
        <v>9</v>
      </c>
      <c r="AB37" s="99"/>
      <c r="AC37" s="99"/>
    </row>
    <row r="38" spans="1:29" x14ac:dyDescent="0.3">
      <c r="A38" s="102" t="s">
        <v>40</v>
      </c>
      <c r="B38" s="103">
        <v>43986</v>
      </c>
      <c r="C38" s="104">
        <v>117.4397</v>
      </c>
      <c r="D38" s="104"/>
      <c r="E38" s="104"/>
      <c r="F38" s="104"/>
      <c r="G38" s="104"/>
      <c r="H38" s="104"/>
      <c r="I38" s="104"/>
      <c r="J38" s="104"/>
      <c r="K38" s="104"/>
      <c r="L38" s="104"/>
      <c r="M38" s="104"/>
      <c r="N38" s="104">
        <v>-32.012427708531703</v>
      </c>
      <c r="O38" s="105">
        <v>3</v>
      </c>
      <c r="P38" s="104">
        <v>-29.1905276452907</v>
      </c>
      <c r="Q38" s="105">
        <v>5</v>
      </c>
      <c r="R38" s="104">
        <v>-8.4394637463625095</v>
      </c>
      <c r="S38" s="105">
        <v>6</v>
      </c>
      <c r="T38" s="104">
        <v>-14.6768678166735</v>
      </c>
      <c r="U38" s="105">
        <v>6</v>
      </c>
      <c r="V38" s="104">
        <v>-1.69198958779579</v>
      </c>
      <c r="W38" s="105">
        <v>3</v>
      </c>
      <c r="X38" s="104">
        <v>7.1830031348516501</v>
      </c>
      <c r="Y38" s="105">
        <v>1</v>
      </c>
      <c r="Z38" s="104">
        <v>67.392147276164295</v>
      </c>
      <c r="AA38" s="105">
        <v>4</v>
      </c>
      <c r="AB38" s="99"/>
      <c r="AC38" s="99"/>
    </row>
    <row r="39" spans="1:29" x14ac:dyDescent="0.3">
      <c r="A39" s="102" t="s">
        <v>41</v>
      </c>
      <c r="B39" s="103">
        <v>43986</v>
      </c>
      <c r="C39" s="104">
        <v>8.8213000000000008</v>
      </c>
      <c r="D39" s="104"/>
      <c r="E39" s="104"/>
      <c r="F39" s="104"/>
      <c r="G39" s="104"/>
      <c r="H39" s="104"/>
      <c r="I39" s="104"/>
      <c r="J39" s="104"/>
      <c r="K39" s="104"/>
      <c r="L39" s="104"/>
      <c r="M39" s="104"/>
      <c r="N39" s="104">
        <v>-44.4810086753467</v>
      </c>
      <c r="O39" s="105">
        <v>5</v>
      </c>
      <c r="P39" s="104">
        <v>-30.520319316664398</v>
      </c>
      <c r="Q39" s="105">
        <v>8</v>
      </c>
      <c r="R39" s="104">
        <v>-6.3603270378087604</v>
      </c>
      <c r="S39" s="105">
        <v>5</v>
      </c>
      <c r="T39" s="104">
        <v>-11.687885525239601</v>
      </c>
      <c r="U39" s="105">
        <v>3</v>
      </c>
      <c r="V39" s="104"/>
      <c r="W39" s="105"/>
      <c r="X39" s="104"/>
      <c r="Y39" s="105"/>
      <c r="Z39" s="104">
        <v>-6.2171315028901697</v>
      </c>
      <c r="AA39" s="105">
        <v>14</v>
      </c>
      <c r="AB39" s="99"/>
      <c r="AC39" s="99"/>
    </row>
    <row r="40" spans="1:29" x14ac:dyDescent="0.3">
      <c r="A40" s="102" t="s">
        <v>42</v>
      </c>
      <c r="B40" s="103">
        <v>43986</v>
      </c>
      <c r="C40" s="104">
        <v>8.6499000000000006</v>
      </c>
      <c r="D40" s="104"/>
      <c r="E40" s="104"/>
      <c r="F40" s="104"/>
      <c r="G40" s="104"/>
      <c r="H40" s="104"/>
      <c r="I40" s="104"/>
      <c r="J40" s="104"/>
      <c r="K40" s="104"/>
      <c r="L40" s="104"/>
      <c r="M40" s="104"/>
      <c r="N40" s="104">
        <v>-40.796072512321302</v>
      </c>
      <c r="O40" s="105">
        <v>4</v>
      </c>
      <c r="P40" s="104">
        <v>-27.8599771546513</v>
      </c>
      <c r="Q40" s="105">
        <v>4</v>
      </c>
      <c r="R40" s="104">
        <v>-5.1549000977254096</v>
      </c>
      <c r="S40" s="105">
        <v>4</v>
      </c>
      <c r="T40" s="104">
        <v>-10.9810053605904</v>
      </c>
      <c r="U40" s="105">
        <v>2</v>
      </c>
      <c r="V40" s="104"/>
      <c r="W40" s="105"/>
      <c r="X40" s="104"/>
      <c r="Y40" s="105"/>
      <c r="Z40" s="104">
        <v>-7.3440611028315903</v>
      </c>
      <c r="AA40" s="105">
        <v>16</v>
      </c>
      <c r="AB40" s="99"/>
      <c r="AC40" s="99"/>
    </row>
    <row r="41" spans="1:29" x14ac:dyDescent="0.3">
      <c r="A41" s="102" t="s">
        <v>43</v>
      </c>
      <c r="B41" s="103">
        <v>43986</v>
      </c>
      <c r="C41" s="104">
        <v>188.696</v>
      </c>
      <c r="D41" s="104"/>
      <c r="E41" s="104"/>
      <c r="F41" s="104"/>
      <c r="G41" s="104"/>
      <c r="H41" s="104"/>
      <c r="I41" s="104"/>
      <c r="J41" s="104"/>
      <c r="K41" s="104"/>
      <c r="L41" s="104"/>
      <c r="M41" s="104"/>
      <c r="N41" s="104">
        <v>-56.4310249421574</v>
      </c>
      <c r="O41" s="105">
        <v>13</v>
      </c>
      <c r="P41" s="104">
        <v>-44.151428452313397</v>
      </c>
      <c r="Q41" s="105">
        <v>15</v>
      </c>
      <c r="R41" s="104">
        <v>-19.485447140871099</v>
      </c>
      <c r="S41" s="105">
        <v>14</v>
      </c>
      <c r="T41" s="104">
        <v>-26.533580613415001</v>
      </c>
      <c r="U41" s="105">
        <v>14</v>
      </c>
      <c r="V41" s="104">
        <v>-7.4752952020640704</v>
      </c>
      <c r="W41" s="105">
        <v>9</v>
      </c>
      <c r="X41" s="104">
        <v>1.02076485178286</v>
      </c>
      <c r="Y41" s="105">
        <v>9</v>
      </c>
      <c r="Z41" s="104">
        <v>48.717080234758498</v>
      </c>
      <c r="AA41" s="105">
        <v>5</v>
      </c>
      <c r="AB41" s="99"/>
      <c r="AC41" s="99"/>
    </row>
    <row r="42" spans="1:29" x14ac:dyDescent="0.3">
      <c r="A42" s="102" t="s">
        <v>44</v>
      </c>
      <c r="B42" s="103">
        <v>43986</v>
      </c>
      <c r="C42" s="104">
        <v>9.2799999999999994</v>
      </c>
      <c r="D42" s="104"/>
      <c r="E42" s="104"/>
      <c r="F42" s="104"/>
      <c r="G42" s="104"/>
      <c r="H42" s="104"/>
      <c r="I42" s="104"/>
      <c r="J42" s="104"/>
      <c r="K42" s="104"/>
      <c r="L42" s="104"/>
      <c r="M42" s="104"/>
      <c r="N42" s="104">
        <v>-25.5960729312763</v>
      </c>
      <c r="O42" s="105">
        <v>2</v>
      </c>
      <c r="P42" s="104">
        <v>-26.3077182597494</v>
      </c>
      <c r="Q42" s="105">
        <v>2</v>
      </c>
      <c r="R42" s="104">
        <v>-5.1075980484853201</v>
      </c>
      <c r="S42" s="105">
        <v>3</v>
      </c>
      <c r="T42" s="104">
        <v>-14.430510437913901</v>
      </c>
      <c r="U42" s="105">
        <v>5</v>
      </c>
      <c r="V42" s="104"/>
      <c r="W42" s="105"/>
      <c r="X42" s="104"/>
      <c r="Y42" s="105"/>
      <c r="Z42" s="104">
        <v>-4.80438756855576</v>
      </c>
      <c r="AA42" s="105">
        <v>13</v>
      </c>
      <c r="AB42" s="99"/>
      <c r="AC42" s="99"/>
    </row>
    <row r="43" spans="1:29" x14ac:dyDescent="0.3">
      <c r="A43" s="102" t="s">
        <v>45</v>
      </c>
      <c r="B43" s="103">
        <v>43986</v>
      </c>
      <c r="C43" s="104">
        <v>55.063200000000002</v>
      </c>
      <c r="D43" s="104"/>
      <c r="E43" s="104"/>
      <c r="F43" s="104"/>
      <c r="G43" s="104"/>
      <c r="H43" s="104"/>
      <c r="I43" s="104"/>
      <c r="J43" s="104"/>
      <c r="K43" s="104"/>
      <c r="L43" s="104"/>
      <c r="M43" s="104"/>
      <c r="N43" s="104">
        <v>-47.658246281097497</v>
      </c>
      <c r="O43" s="105">
        <v>9</v>
      </c>
      <c r="P43" s="104">
        <v>-26.745866166415901</v>
      </c>
      <c r="Q43" s="105">
        <v>3</v>
      </c>
      <c r="R43" s="104">
        <v>-4.4877754528817304</v>
      </c>
      <c r="S43" s="105">
        <v>2</v>
      </c>
      <c r="T43" s="104">
        <v>-11.8688997057431</v>
      </c>
      <c r="U43" s="105">
        <v>4</v>
      </c>
      <c r="V43" s="104">
        <v>0.67925327720225204</v>
      </c>
      <c r="W43" s="105">
        <v>1</v>
      </c>
      <c r="X43" s="104">
        <v>3.3643186773064002</v>
      </c>
      <c r="Y43" s="105">
        <v>6</v>
      </c>
      <c r="Z43" s="104">
        <v>30.274375115037699</v>
      </c>
      <c r="AA43" s="105">
        <v>7</v>
      </c>
      <c r="AB43" s="99"/>
      <c r="AC43" s="99"/>
    </row>
    <row r="44" spans="1:29" x14ac:dyDescent="0.3">
      <c r="A44" s="158"/>
      <c r="B44" s="158"/>
      <c r="C44" s="158"/>
      <c r="D44" s="107"/>
      <c r="E44" s="107"/>
      <c r="F44" s="107"/>
      <c r="G44" s="107"/>
      <c r="H44" s="107"/>
      <c r="I44" s="107"/>
      <c r="J44" s="158" t="s">
        <v>47</v>
      </c>
      <c r="K44" s="158"/>
      <c r="L44" s="158" t="s">
        <v>48</v>
      </c>
      <c r="M44" s="158"/>
      <c r="N44" s="158" t="s">
        <v>1</v>
      </c>
      <c r="O44" s="158"/>
      <c r="P44" s="158" t="s">
        <v>2</v>
      </c>
      <c r="Q44" s="158"/>
      <c r="R44" s="158" t="s">
        <v>3</v>
      </c>
      <c r="S44" s="158"/>
      <c r="V44" s="102"/>
      <c r="W44" s="102"/>
      <c r="X44" s="102"/>
      <c r="Y44" s="102"/>
      <c r="Z44" s="107" t="s">
        <v>46</v>
      </c>
      <c r="AA44" s="158" t="s">
        <v>402</v>
      </c>
    </row>
    <row r="45" spans="1:29" x14ac:dyDescent="0.3">
      <c r="A45" s="158"/>
      <c r="B45" s="158"/>
      <c r="C45" s="158"/>
      <c r="D45" s="107"/>
      <c r="E45" s="107"/>
      <c r="F45" s="107"/>
      <c r="G45" s="107"/>
      <c r="H45" s="107"/>
      <c r="I45" s="107"/>
      <c r="J45" s="107" t="s">
        <v>0</v>
      </c>
      <c r="K45" s="107"/>
      <c r="L45" s="107" t="s">
        <v>0</v>
      </c>
      <c r="M45" s="107"/>
      <c r="N45" s="107" t="s">
        <v>0</v>
      </c>
      <c r="O45" s="107"/>
      <c r="P45" s="107" t="s">
        <v>0</v>
      </c>
      <c r="Q45" s="107"/>
      <c r="R45" s="107" t="s">
        <v>0</v>
      </c>
      <c r="S45" s="107"/>
      <c r="V45" s="102"/>
      <c r="W45" s="102"/>
      <c r="X45" s="102"/>
      <c r="Y45" s="102"/>
      <c r="Z45" s="107" t="s">
        <v>0</v>
      </c>
      <c r="AA45" s="158"/>
    </row>
    <row r="46" spans="1:29" x14ac:dyDescent="0.3">
      <c r="A46" s="107" t="s">
        <v>7</v>
      </c>
      <c r="B46" s="107" t="s">
        <v>8</v>
      </c>
      <c r="C46" s="107" t="s">
        <v>9</v>
      </c>
      <c r="D46" s="107"/>
      <c r="E46" s="107"/>
      <c r="F46" s="107"/>
      <c r="G46" s="107"/>
      <c r="H46" s="107"/>
      <c r="I46" s="107"/>
      <c r="J46" s="107"/>
      <c r="K46" s="107" t="s">
        <v>10</v>
      </c>
      <c r="L46" s="107"/>
      <c r="M46" s="107" t="s">
        <v>10</v>
      </c>
      <c r="N46" s="107"/>
      <c r="O46" s="107" t="s">
        <v>10</v>
      </c>
      <c r="P46" s="107"/>
      <c r="Q46" s="107" t="s">
        <v>10</v>
      </c>
      <c r="R46" s="107"/>
      <c r="S46" s="107" t="s">
        <v>10</v>
      </c>
      <c r="V46" s="102"/>
      <c r="W46" s="102"/>
      <c r="X46" s="102"/>
      <c r="Y46" s="102"/>
      <c r="Z46" s="107"/>
      <c r="AA46" s="107" t="s">
        <v>10</v>
      </c>
    </row>
    <row r="47" spans="1:29" x14ac:dyDescent="0.3">
      <c r="A47" s="101" t="s">
        <v>386</v>
      </c>
      <c r="B47" s="101"/>
      <c r="C47" s="101"/>
      <c r="D47" s="101"/>
      <c r="E47" s="101"/>
      <c r="F47" s="101"/>
      <c r="G47" s="101"/>
      <c r="H47" s="101"/>
      <c r="I47" s="101"/>
      <c r="J47" s="101"/>
      <c r="K47" s="101"/>
      <c r="L47" s="101"/>
      <c r="M47" s="101"/>
      <c r="N47" s="101"/>
      <c r="O47" s="101"/>
      <c r="P47" s="101"/>
      <c r="Q47" s="101"/>
      <c r="R47" s="101"/>
      <c r="S47" s="101"/>
      <c r="V47" s="102"/>
      <c r="W47" s="102"/>
      <c r="X47" s="102"/>
      <c r="Y47" s="102"/>
      <c r="Z47" s="101"/>
      <c r="AA47" s="101"/>
    </row>
    <row r="48" spans="1:29" x14ac:dyDescent="0.3">
      <c r="A48" s="102" t="s">
        <v>377</v>
      </c>
      <c r="B48" s="103">
        <v>43986</v>
      </c>
      <c r="C48" s="104">
        <v>9.93</v>
      </c>
      <c r="D48" s="104"/>
      <c r="E48" s="104"/>
      <c r="F48" s="104"/>
      <c r="G48" s="104"/>
      <c r="H48" s="104"/>
      <c r="I48" s="104"/>
      <c r="J48" s="104">
        <v>158.76831501831501</v>
      </c>
      <c r="K48" s="105">
        <v>3</v>
      </c>
      <c r="L48" s="104">
        <v>63.745633860694298</v>
      </c>
      <c r="M48" s="105">
        <v>3</v>
      </c>
      <c r="N48" s="104">
        <v>-3.5635251236657202</v>
      </c>
      <c r="O48" s="105">
        <v>1</v>
      </c>
      <c r="P48" s="104"/>
      <c r="Q48" s="105"/>
      <c r="R48" s="104"/>
      <c r="S48" s="105"/>
      <c r="V48" s="102"/>
      <c r="W48" s="102"/>
      <c r="X48" s="102"/>
      <c r="Y48" s="102"/>
      <c r="Z48" s="104">
        <v>-2.26106194690266</v>
      </c>
      <c r="AA48" s="105">
        <v>2</v>
      </c>
    </row>
    <row r="49" spans="1:27" x14ac:dyDescent="0.3">
      <c r="A49" s="102" t="s">
        <v>49</v>
      </c>
      <c r="B49" s="103">
        <v>43986</v>
      </c>
      <c r="C49" s="104">
        <v>9.3800000000000008</v>
      </c>
      <c r="D49" s="104"/>
      <c r="E49" s="104"/>
      <c r="F49" s="104"/>
      <c r="G49" s="104"/>
      <c r="H49" s="104"/>
      <c r="I49" s="104"/>
      <c r="J49" s="104">
        <v>226.576725707664</v>
      </c>
      <c r="K49" s="105">
        <v>2</v>
      </c>
      <c r="L49" s="104">
        <v>102.32497290023601</v>
      </c>
      <c r="M49" s="105">
        <v>1</v>
      </c>
      <c r="N49" s="104">
        <v>-30.0974512743628</v>
      </c>
      <c r="O49" s="105">
        <v>2</v>
      </c>
      <c r="P49" s="104">
        <v>-21.275045537340599</v>
      </c>
      <c r="Q49" s="105">
        <v>1</v>
      </c>
      <c r="R49" s="104">
        <v>-3.9949727881400001</v>
      </c>
      <c r="S49" s="105">
        <v>1</v>
      </c>
      <c r="V49" s="102"/>
      <c r="W49" s="102"/>
      <c r="X49" s="102"/>
      <c r="Y49" s="102"/>
      <c r="Z49" s="104">
        <v>-6.8993902439024302</v>
      </c>
      <c r="AA49" s="105">
        <v>3</v>
      </c>
    </row>
    <row r="50" spans="1:27" x14ac:dyDescent="0.3">
      <c r="A50" s="102" t="s">
        <v>50</v>
      </c>
      <c r="B50" s="103">
        <v>43986</v>
      </c>
      <c r="C50" s="104">
        <v>98.597800000000007</v>
      </c>
      <c r="D50" s="104"/>
      <c r="E50" s="104"/>
      <c r="F50" s="104"/>
      <c r="G50" s="104"/>
      <c r="H50" s="104"/>
      <c r="I50" s="104"/>
      <c r="J50" s="104">
        <v>246.53933061108501</v>
      </c>
      <c r="K50" s="105">
        <v>1</v>
      </c>
      <c r="L50" s="104">
        <v>93.471882603459306</v>
      </c>
      <c r="M50" s="105">
        <v>2</v>
      </c>
      <c r="N50" s="104">
        <v>-50.107955159263</v>
      </c>
      <c r="O50" s="105">
        <v>3</v>
      </c>
      <c r="P50" s="104">
        <v>-32.930852003214603</v>
      </c>
      <c r="Q50" s="105">
        <v>2</v>
      </c>
      <c r="R50" s="104">
        <v>-8.7042249318840206</v>
      </c>
      <c r="S50" s="105">
        <v>2</v>
      </c>
      <c r="V50" s="102"/>
      <c r="W50" s="102"/>
      <c r="X50" s="102"/>
      <c r="Y50" s="102"/>
      <c r="Z50" s="104">
        <v>14.0604450288268</v>
      </c>
      <c r="AA50" s="105">
        <v>1</v>
      </c>
    </row>
    <row r="51" spans="1:27" x14ac:dyDescent="0.3">
      <c r="A51" s="158"/>
      <c r="B51" s="158"/>
      <c r="C51" s="158"/>
      <c r="D51" s="107"/>
      <c r="E51" s="107"/>
      <c r="F51" s="107"/>
      <c r="G51" s="107"/>
      <c r="H51" s="107"/>
      <c r="I51" s="107"/>
      <c r="J51" s="158" t="s">
        <v>47</v>
      </c>
      <c r="K51" s="158"/>
      <c r="L51" s="158" t="s">
        <v>48</v>
      </c>
      <c r="M51" s="158"/>
      <c r="N51" s="158" t="s">
        <v>1</v>
      </c>
      <c r="O51" s="158"/>
      <c r="P51" s="158" t="s">
        <v>2</v>
      </c>
      <c r="Q51" s="158"/>
      <c r="R51" s="158" t="s">
        <v>3</v>
      </c>
      <c r="S51" s="158"/>
      <c r="Z51" s="107" t="s">
        <v>46</v>
      </c>
      <c r="AA51" s="158" t="s">
        <v>402</v>
      </c>
    </row>
    <row r="52" spans="1:27" x14ac:dyDescent="0.3">
      <c r="A52" s="158"/>
      <c r="B52" s="158"/>
      <c r="C52" s="158"/>
      <c r="D52" s="107"/>
      <c r="E52" s="107"/>
      <c r="F52" s="107"/>
      <c r="G52" s="107"/>
      <c r="H52" s="107"/>
      <c r="I52" s="107"/>
      <c r="J52" s="107" t="s">
        <v>0</v>
      </c>
      <c r="K52" s="107"/>
      <c r="L52" s="107" t="s">
        <v>0</v>
      </c>
      <c r="M52" s="107"/>
      <c r="N52" s="107" t="s">
        <v>0</v>
      </c>
      <c r="O52" s="107"/>
      <c r="P52" s="107" t="s">
        <v>0</v>
      </c>
      <c r="Q52" s="107"/>
      <c r="R52" s="107" t="s">
        <v>0</v>
      </c>
      <c r="S52" s="107"/>
      <c r="Z52" s="107" t="s">
        <v>0</v>
      </c>
      <c r="AA52" s="158"/>
    </row>
    <row r="53" spans="1:27" x14ac:dyDescent="0.3">
      <c r="A53" s="107" t="s">
        <v>7</v>
      </c>
      <c r="B53" s="107" t="s">
        <v>8</v>
      </c>
      <c r="C53" s="107" t="s">
        <v>9</v>
      </c>
      <c r="D53" s="107"/>
      <c r="E53" s="107"/>
      <c r="F53" s="107"/>
      <c r="G53" s="107"/>
      <c r="H53" s="107"/>
      <c r="I53" s="107"/>
      <c r="J53" s="107"/>
      <c r="K53" s="107" t="s">
        <v>10</v>
      </c>
      <c r="L53" s="107"/>
      <c r="M53" s="107" t="s">
        <v>10</v>
      </c>
      <c r="N53" s="107"/>
      <c r="O53" s="107" t="s">
        <v>10</v>
      </c>
      <c r="P53" s="107"/>
      <c r="Q53" s="107" t="s">
        <v>10</v>
      </c>
      <c r="R53" s="107"/>
      <c r="S53" s="107" t="s">
        <v>10</v>
      </c>
      <c r="Z53" s="107"/>
      <c r="AA53" s="107" t="s">
        <v>10</v>
      </c>
    </row>
    <row r="54" spans="1:27" x14ac:dyDescent="0.3">
      <c r="A54" s="101" t="s">
        <v>386</v>
      </c>
      <c r="B54" s="101"/>
      <c r="C54" s="101"/>
      <c r="D54" s="101"/>
      <c r="E54" s="101"/>
      <c r="F54" s="101"/>
      <c r="G54" s="101"/>
      <c r="H54" s="101"/>
      <c r="I54" s="101"/>
      <c r="J54" s="101"/>
      <c r="K54" s="101"/>
      <c r="L54" s="101"/>
      <c r="M54" s="101"/>
      <c r="N54" s="101"/>
      <c r="O54" s="101"/>
      <c r="P54" s="101"/>
      <c r="Q54" s="101"/>
      <c r="R54" s="101"/>
      <c r="S54" s="101"/>
      <c r="Z54" s="101"/>
      <c r="AA54" s="101"/>
    </row>
    <row r="55" spans="1:27" x14ac:dyDescent="0.3">
      <c r="A55" s="102" t="s">
        <v>379</v>
      </c>
      <c r="B55" s="103">
        <v>43986</v>
      </c>
      <c r="C55" s="104">
        <v>9.8800000000000008</v>
      </c>
      <c r="D55" s="104"/>
      <c r="E55" s="104"/>
      <c r="F55" s="104"/>
      <c r="G55" s="104"/>
      <c r="H55" s="104"/>
      <c r="I55" s="104"/>
      <c r="J55" s="104">
        <v>156.652360515022</v>
      </c>
      <c r="K55" s="105">
        <v>3</v>
      </c>
      <c r="L55" s="104">
        <v>61.441478580507798</v>
      </c>
      <c r="M55" s="105">
        <v>3</v>
      </c>
      <c r="N55" s="104">
        <v>-5.5432613034799703</v>
      </c>
      <c r="O55" s="105">
        <v>1</v>
      </c>
      <c r="P55" s="104"/>
      <c r="Q55" s="105"/>
      <c r="R55" s="104"/>
      <c r="S55" s="105"/>
      <c r="Z55" s="104">
        <v>-3.8761061946902302</v>
      </c>
      <c r="AA55" s="105">
        <v>2</v>
      </c>
    </row>
    <row r="56" spans="1:27" x14ac:dyDescent="0.3">
      <c r="A56" s="102" t="s">
        <v>51</v>
      </c>
      <c r="B56" s="103">
        <v>43986</v>
      </c>
      <c r="C56" s="104">
        <v>9.33</v>
      </c>
      <c r="D56" s="104"/>
      <c r="E56" s="104"/>
      <c r="F56" s="104"/>
      <c r="G56" s="104"/>
      <c r="H56" s="104"/>
      <c r="I56" s="104"/>
      <c r="J56" s="104">
        <v>221.30398671096401</v>
      </c>
      <c r="K56" s="105">
        <v>2</v>
      </c>
      <c r="L56" s="104">
        <v>99.943735933983604</v>
      </c>
      <c r="M56" s="105">
        <v>1</v>
      </c>
      <c r="N56" s="104">
        <v>-30.970742395600599</v>
      </c>
      <c r="O56" s="105">
        <v>2</v>
      </c>
      <c r="P56" s="104">
        <v>-21.8866015934593</v>
      </c>
      <c r="Q56" s="105">
        <v>1</v>
      </c>
      <c r="R56" s="104">
        <v>-4.6837611998882798</v>
      </c>
      <c r="S56" s="105">
        <v>1</v>
      </c>
      <c r="Z56" s="104">
        <v>-7.4557926829268197</v>
      </c>
      <c r="AA56" s="105">
        <v>3</v>
      </c>
    </row>
    <row r="57" spans="1:27" x14ac:dyDescent="0.3">
      <c r="A57" s="102" t="s">
        <v>52</v>
      </c>
      <c r="B57" s="103">
        <v>43986</v>
      </c>
      <c r="C57" s="104">
        <v>93.166499999999999</v>
      </c>
      <c r="D57" s="104"/>
      <c r="E57" s="104"/>
      <c r="F57" s="104"/>
      <c r="G57" s="104"/>
      <c r="H57" s="104"/>
      <c r="I57" s="104"/>
      <c r="J57" s="104">
        <v>245.5717027211</v>
      </c>
      <c r="K57" s="105">
        <v>1</v>
      </c>
      <c r="L57" s="104">
        <v>92.514996592486895</v>
      </c>
      <c r="M57" s="105">
        <v>2</v>
      </c>
      <c r="N57" s="104">
        <v>-50.842771751183399</v>
      </c>
      <c r="O57" s="105">
        <v>3</v>
      </c>
      <c r="P57" s="104">
        <v>-33.627308471479701</v>
      </c>
      <c r="Q57" s="105">
        <v>2</v>
      </c>
      <c r="R57" s="104">
        <v>-9.4606605159264792</v>
      </c>
      <c r="S57" s="105">
        <v>2</v>
      </c>
      <c r="Z57" s="104">
        <v>136.235620663476</v>
      </c>
      <c r="AA57" s="105">
        <v>1</v>
      </c>
    </row>
    <row r="58" spans="1:27" x14ac:dyDescent="0.3">
      <c r="A58" s="158"/>
      <c r="B58" s="158"/>
      <c r="C58" s="158"/>
      <c r="D58" s="107"/>
      <c r="E58" s="107"/>
      <c r="F58" s="107"/>
      <c r="G58" s="107"/>
      <c r="H58" s="107"/>
      <c r="I58" s="107"/>
      <c r="J58" s="107"/>
      <c r="K58" s="107"/>
      <c r="L58" s="158" t="s">
        <v>48</v>
      </c>
      <c r="M58" s="158"/>
      <c r="N58" s="158" t="s">
        <v>1</v>
      </c>
      <c r="O58" s="158"/>
      <c r="P58" s="158" t="s">
        <v>2</v>
      </c>
      <c r="Q58" s="158"/>
      <c r="R58" s="158" t="s">
        <v>3</v>
      </c>
      <c r="S58" s="158"/>
      <c r="T58" s="158" t="s">
        <v>4</v>
      </c>
      <c r="U58" s="158"/>
      <c r="V58" s="158" t="s">
        <v>5</v>
      </c>
      <c r="W58" s="158"/>
      <c r="Z58" s="107" t="s">
        <v>46</v>
      </c>
      <c r="AA58" s="158" t="s">
        <v>402</v>
      </c>
    </row>
    <row r="59" spans="1:27" x14ac:dyDescent="0.3">
      <c r="A59" s="158"/>
      <c r="B59" s="158"/>
      <c r="C59" s="158"/>
      <c r="D59" s="107"/>
      <c r="E59" s="107"/>
      <c r="F59" s="107"/>
      <c r="G59" s="107"/>
      <c r="H59" s="107"/>
      <c r="I59" s="107"/>
      <c r="J59" s="107"/>
      <c r="K59" s="107"/>
      <c r="L59" s="107" t="s">
        <v>0</v>
      </c>
      <c r="M59" s="107"/>
      <c r="N59" s="107" t="s">
        <v>0</v>
      </c>
      <c r="O59" s="107"/>
      <c r="P59" s="107" t="s">
        <v>0</v>
      </c>
      <c r="Q59" s="107"/>
      <c r="R59" s="107" t="s">
        <v>0</v>
      </c>
      <c r="S59" s="107"/>
      <c r="T59" s="107" t="s">
        <v>0</v>
      </c>
      <c r="U59" s="107"/>
      <c r="V59" s="107" t="s">
        <v>0</v>
      </c>
      <c r="W59" s="107"/>
      <c r="Z59" s="107" t="s">
        <v>0</v>
      </c>
      <c r="AA59" s="158"/>
    </row>
    <row r="60" spans="1:27" x14ac:dyDescent="0.3">
      <c r="A60" s="107" t="s">
        <v>7</v>
      </c>
      <c r="B60" s="107" t="s">
        <v>8</v>
      </c>
      <c r="C60" s="107" t="s">
        <v>9</v>
      </c>
      <c r="D60" s="107"/>
      <c r="E60" s="107"/>
      <c r="F60" s="107"/>
      <c r="G60" s="107"/>
      <c r="H60" s="107"/>
      <c r="I60" s="107"/>
      <c r="J60" s="107"/>
      <c r="K60" s="107"/>
      <c r="L60" s="107"/>
      <c r="M60" s="107" t="s">
        <v>10</v>
      </c>
      <c r="N60" s="107"/>
      <c r="O60" s="107" t="s">
        <v>10</v>
      </c>
      <c r="P60" s="107"/>
      <c r="Q60" s="107" t="s">
        <v>10</v>
      </c>
      <c r="R60" s="107"/>
      <c r="S60" s="107" t="s">
        <v>10</v>
      </c>
      <c r="T60" s="107"/>
      <c r="U60" s="107" t="s">
        <v>10</v>
      </c>
      <c r="V60" s="107"/>
      <c r="W60" s="107" t="s">
        <v>10</v>
      </c>
      <c r="Z60" s="107"/>
      <c r="AA60" s="107" t="s">
        <v>10</v>
      </c>
    </row>
    <row r="61" spans="1:27" x14ac:dyDescent="0.3">
      <c r="A61" s="101" t="s">
        <v>383</v>
      </c>
      <c r="B61" s="101"/>
      <c r="C61" s="101"/>
      <c r="D61" s="101"/>
      <c r="E61" s="101"/>
      <c r="F61" s="101"/>
      <c r="G61" s="101"/>
      <c r="H61" s="101"/>
      <c r="I61" s="101"/>
      <c r="J61" s="101"/>
      <c r="K61" s="101"/>
      <c r="L61" s="101"/>
      <c r="M61" s="101"/>
      <c r="N61" s="101"/>
      <c r="O61" s="101"/>
      <c r="P61" s="101"/>
      <c r="Q61" s="101"/>
      <c r="R61" s="101"/>
      <c r="S61" s="101"/>
      <c r="T61" s="101"/>
      <c r="U61" s="101"/>
      <c r="V61" s="101"/>
      <c r="W61" s="101"/>
      <c r="Z61" s="101"/>
      <c r="AA61" s="101"/>
    </row>
    <row r="62" spans="1:27" x14ac:dyDescent="0.3">
      <c r="A62" s="102" t="s">
        <v>53</v>
      </c>
      <c r="B62" s="103">
        <v>43986</v>
      </c>
      <c r="C62" s="104">
        <v>33.460299999999997</v>
      </c>
      <c r="D62" s="104"/>
      <c r="E62" s="104"/>
      <c r="F62" s="104"/>
      <c r="G62" s="104"/>
      <c r="H62" s="104"/>
      <c r="I62" s="104"/>
      <c r="J62" s="104"/>
      <c r="K62" s="104"/>
      <c r="L62" s="104">
        <v>29.346582156557002</v>
      </c>
      <c r="M62" s="105">
        <v>1</v>
      </c>
      <c r="N62" s="104">
        <v>2.3772619192342699</v>
      </c>
      <c r="O62" s="105">
        <v>26</v>
      </c>
      <c r="P62" s="104">
        <v>5.7469106206420797</v>
      </c>
      <c r="Q62" s="105">
        <v>24</v>
      </c>
      <c r="R62" s="104">
        <v>-3.2361518436502799</v>
      </c>
      <c r="S62" s="105">
        <v>27</v>
      </c>
      <c r="T62" s="104">
        <v>0.98240230314364196</v>
      </c>
      <c r="U62" s="105">
        <v>27</v>
      </c>
      <c r="V62" s="104">
        <v>3.4873010134872402</v>
      </c>
      <c r="W62" s="105">
        <v>25</v>
      </c>
      <c r="Z62" s="104">
        <v>9.7194172889240296</v>
      </c>
      <c r="AA62" s="105">
        <v>22</v>
      </c>
    </row>
    <row r="63" spans="1:27" x14ac:dyDescent="0.3">
      <c r="A63" s="102" t="s">
        <v>54</v>
      </c>
      <c r="B63" s="103">
        <v>43986</v>
      </c>
      <c r="C63" s="104">
        <v>1.4522999999999999</v>
      </c>
      <c r="D63" s="104"/>
      <c r="E63" s="104"/>
      <c r="F63" s="104"/>
      <c r="G63" s="104"/>
      <c r="H63" s="104"/>
      <c r="I63" s="104"/>
      <c r="J63" s="104"/>
      <c r="K63" s="104"/>
      <c r="L63" s="104">
        <v>0</v>
      </c>
      <c r="M63" s="105">
        <v>29</v>
      </c>
      <c r="N63" s="104">
        <v>-102.51238318950099</v>
      </c>
      <c r="O63" s="105">
        <v>30</v>
      </c>
      <c r="P63" s="104">
        <v>-48.0968827503659</v>
      </c>
      <c r="Q63" s="105">
        <v>29</v>
      </c>
      <c r="R63" s="104"/>
      <c r="S63" s="105"/>
      <c r="T63" s="104"/>
      <c r="U63" s="105"/>
      <c r="V63" s="104"/>
      <c r="W63" s="105"/>
      <c r="Z63" s="104">
        <v>-45.509906035054598</v>
      </c>
      <c r="AA63" s="105">
        <v>30</v>
      </c>
    </row>
    <row r="64" spans="1:27" x14ac:dyDescent="0.3">
      <c r="A64" s="102" t="s">
        <v>55</v>
      </c>
      <c r="B64" s="103">
        <v>43986</v>
      </c>
      <c r="C64" s="104">
        <v>23.505700000000001</v>
      </c>
      <c r="D64" s="104"/>
      <c r="E64" s="104"/>
      <c r="F64" s="104"/>
      <c r="G64" s="104"/>
      <c r="H64" s="104"/>
      <c r="I64" s="104"/>
      <c r="J64" s="104"/>
      <c r="K64" s="104"/>
      <c r="L64" s="104">
        <v>21.000399772149301</v>
      </c>
      <c r="M64" s="105">
        <v>6</v>
      </c>
      <c r="N64" s="104">
        <v>9.3481072380211803</v>
      </c>
      <c r="O64" s="105">
        <v>13</v>
      </c>
      <c r="P64" s="104">
        <v>13.019158991891</v>
      </c>
      <c r="Q64" s="105">
        <v>9</v>
      </c>
      <c r="R64" s="104">
        <v>11.9632162298984</v>
      </c>
      <c r="S64" s="105">
        <v>6</v>
      </c>
      <c r="T64" s="104">
        <v>12.7573974808711</v>
      </c>
      <c r="U64" s="105">
        <v>5</v>
      </c>
      <c r="V64" s="104">
        <v>10.024622076079901</v>
      </c>
      <c r="W64" s="105">
        <v>5</v>
      </c>
      <c r="Z64" s="104">
        <v>13.6920659667151</v>
      </c>
      <c r="AA64" s="105">
        <v>4</v>
      </c>
    </row>
    <row r="65" spans="1:27" x14ac:dyDescent="0.3">
      <c r="A65" s="102" t="s">
        <v>56</v>
      </c>
      <c r="B65" s="103">
        <v>43986</v>
      </c>
      <c r="C65" s="104">
        <v>18.144500000000001</v>
      </c>
      <c r="D65" s="104"/>
      <c r="E65" s="104"/>
      <c r="F65" s="104"/>
      <c r="G65" s="104"/>
      <c r="H65" s="104"/>
      <c r="I65" s="104"/>
      <c r="J65" s="104"/>
      <c r="K65" s="104"/>
      <c r="L65" s="104">
        <v>-11.9282263256019</v>
      </c>
      <c r="M65" s="105">
        <v>30</v>
      </c>
      <c r="N65" s="104">
        <v>3.56299669494621</v>
      </c>
      <c r="O65" s="105">
        <v>25</v>
      </c>
      <c r="P65" s="104">
        <v>7.2924261317971997</v>
      </c>
      <c r="Q65" s="105">
        <v>20</v>
      </c>
      <c r="R65" s="104">
        <v>5.8188304297996103</v>
      </c>
      <c r="S65" s="105">
        <v>24</v>
      </c>
      <c r="T65" s="104">
        <v>8.0439764075231803</v>
      </c>
      <c r="U65" s="105">
        <v>21</v>
      </c>
      <c r="V65" s="104">
        <v>3.60547042970774</v>
      </c>
      <c r="W65" s="105">
        <v>24</v>
      </c>
      <c r="Z65" s="104">
        <v>9.7350246363356092</v>
      </c>
      <c r="AA65" s="105">
        <v>21</v>
      </c>
    </row>
    <row r="66" spans="1:27" x14ac:dyDescent="0.3">
      <c r="A66" s="102" t="s">
        <v>57</v>
      </c>
      <c r="B66" s="103">
        <v>43986</v>
      </c>
      <c r="C66" s="104">
        <v>37.215000000000003</v>
      </c>
      <c r="D66" s="104"/>
      <c r="E66" s="104"/>
      <c r="F66" s="104"/>
      <c r="G66" s="104"/>
      <c r="H66" s="104"/>
      <c r="I66" s="104"/>
      <c r="J66" s="104"/>
      <c r="K66" s="104"/>
      <c r="L66" s="104">
        <v>15.381570987613999</v>
      </c>
      <c r="M66" s="105">
        <v>17</v>
      </c>
      <c r="N66" s="104">
        <v>11.0226619132645</v>
      </c>
      <c r="O66" s="105">
        <v>10</v>
      </c>
      <c r="P66" s="104">
        <v>13.085896497142899</v>
      </c>
      <c r="Q66" s="105">
        <v>8</v>
      </c>
      <c r="R66" s="104">
        <v>10.5381798888207</v>
      </c>
      <c r="S66" s="105">
        <v>8</v>
      </c>
      <c r="T66" s="104">
        <v>11.049002022861499</v>
      </c>
      <c r="U66" s="105">
        <v>14</v>
      </c>
      <c r="V66" s="104">
        <v>8.4718333716065093</v>
      </c>
      <c r="W66" s="105">
        <v>12</v>
      </c>
      <c r="Z66" s="104">
        <v>12.648385507193</v>
      </c>
      <c r="AA66" s="105">
        <v>10</v>
      </c>
    </row>
    <row r="67" spans="1:27" x14ac:dyDescent="0.3">
      <c r="A67" s="102" t="s">
        <v>58</v>
      </c>
      <c r="B67" s="103">
        <v>43986</v>
      </c>
      <c r="C67" s="104">
        <v>24.359200000000001</v>
      </c>
      <c r="D67" s="104"/>
      <c r="E67" s="104"/>
      <c r="F67" s="104"/>
      <c r="G67" s="104"/>
      <c r="H67" s="104"/>
      <c r="I67" s="104"/>
      <c r="J67" s="104"/>
      <c r="K67" s="104"/>
      <c r="L67" s="104">
        <v>18.264723202699798</v>
      </c>
      <c r="M67" s="105">
        <v>9</v>
      </c>
      <c r="N67" s="104">
        <v>13.3554480063955</v>
      </c>
      <c r="O67" s="105">
        <v>7</v>
      </c>
      <c r="P67" s="104">
        <v>13.1326005022242</v>
      </c>
      <c r="Q67" s="105">
        <v>7</v>
      </c>
      <c r="R67" s="104">
        <v>9.9948001104404796</v>
      </c>
      <c r="S67" s="105">
        <v>13</v>
      </c>
      <c r="T67" s="104">
        <v>11.462045079609901</v>
      </c>
      <c r="U67" s="105">
        <v>13</v>
      </c>
      <c r="V67" s="104">
        <v>7.8887720154509804</v>
      </c>
      <c r="W67" s="105">
        <v>17</v>
      </c>
      <c r="Z67" s="104">
        <v>12.6383610472034</v>
      </c>
      <c r="AA67" s="105">
        <v>11</v>
      </c>
    </row>
    <row r="68" spans="1:27" x14ac:dyDescent="0.3">
      <c r="A68" s="102" t="s">
        <v>59</v>
      </c>
      <c r="B68" s="103">
        <v>43986</v>
      </c>
      <c r="C68" s="104">
        <v>2612.8388</v>
      </c>
      <c r="D68" s="104"/>
      <c r="E68" s="104"/>
      <c r="F68" s="104"/>
      <c r="G68" s="104"/>
      <c r="H68" s="104"/>
      <c r="I68" s="104"/>
      <c r="J68" s="104"/>
      <c r="K68" s="104"/>
      <c r="L68" s="104">
        <v>17.889613681828301</v>
      </c>
      <c r="M68" s="105">
        <v>11</v>
      </c>
      <c r="N68" s="104">
        <v>16.1560376435419</v>
      </c>
      <c r="O68" s="105">
        <v>3</v>
      </c>
      <c r="P68" s="104">
        <v>17.1738326909549</v>
      </c>
      <c r="Q68" s="105">
        <v>1</v>
      </c>
      <c r="R68" s="104">
        <v>17.190842730547899</v>
      </c>
      <c r="S68" s="105">
        <v>1</v>
      </c>
      <c r="T68" s="104">
        <v>20.9963329400166</v>
      </c>
      <c r="U68" s="105">
        <v>1</v>
      </c>
      <c r="V68" s="104">
        <v>9.8095824478089604</v>
      </c>
      <c r="W68" s="105">
        <v>7</v>
      </c>
      <c r="Z68" s="104">
        <v>12.9039998251904</v>
      </c>
      <c r="AA68" s="105">
        <v>9</v>
      </c>
    </row>
    <row r="69" spans="1:27" x14ac:dyDescent="0.3">
      <c r="A69" s="102" t="s">
        <v>60</v>
      </c>
      <c r="B69" s="103">
        <v>43986</v>
      </c>
      <c r="C69" s="104">
        <v>23.603200000000001</v>
      </c>
      <c r="D69" s="104"/>
      <c r="E69" s="104"/>
      <c r="F69" s="104"/>
      <c r="G69" s="104"/>
      <c r="H69" s="104"/>
      <c r="I69" s="104"/>
      <c r="J69" s="104"/>
      <c r="K69" s="104"/>
      <c r="L69" s="104">
        <v>8.0358951326693706</v>
      </c>
      <c r="M69" s="105">
        <v>24</v>
      </c>
      <c r="N69" s="104">
        <v>9.8551287833294996</v>
      </c>
      <c r="O69" s="105">
        <v>12</v>
      </c>
      <c r="P69" s="104">
        <v>9.3525368172610506</v>
      </c>
      <c r="Q69" s="105">
        <v>17</v>
      </c>
      <c r="R69" s="104">
        <v>8.2173506576329896</v>
      </c>
      <c r="S69" s="105">
        <v>18</v>
      </c>
      <c r="T69" s="104">
        <v>10.655599329247</v>
      </c>
      <c r="U69" s="105">
        <v>16</v>
      </c>
      <c r="V69" s="104">
        <v>9.4355882332193506</v>
      </c>
      <c r="W69" s="105">
        <v>10</v>
      </c>
      <c r="Z69" s="104">
        <v>11.566106292107699</v>
      </c>
      <c r="AA69" s="105">
        <v>13</v>
      </c>
    </row>
    <row r="70" spans="1:27" x14ac:dyDescent="0.3">
      <c r="A70" s="102" t="s">
        <v>61</v>
      </c>
      <c r="B70" s="103">
        <v>43986</v>
      </c>
      <c r="C70" s="104">
        <v>69.945499999999996</v>
      </c>
      <c r="D70" s="104"/>
      <c r="E70" s="104"/>
      <c r="F70" s="104"/>
      <c r="G70" s="104"/>
      <c r="H70" s="104"/>
      <c r="I70" s="104"/>
      <c r="J70" s="104"/>
      <c r="K70" s="104"/>
      <c r="L70" s="104">
        <v>14.0739832574657</v>
      </c>
      <c r="M70" s="105">
        <v>19</v>
      </c>
      <c r="N70" s="104">
        <v>-12.018147662916499</v>
      </c>
      <c r="O70" s="105">
        <v>29</v>
      </c>
      <c r="P70" s="104">
        <v>-9.3407258241823499</v>
      </c>
      <c r="Q70" s="105">
        <v>28</v>
      </c>
      <c r="R70" s="104">
        <v>-3.7628629775400402</v>
      </c>
      <c r="S70" s="105">
        <v>28</v>
      </c>
      <c r="T70" s="104">
        <v>-1.5584435919024</v>
      </c>
      <c r="U70" s="105">
        <v>28</v>
      </c>
      <c r="V70" s="104">
        <v>5.7637856886958403</v>
      </c>
      <c r="W70" s="105">
        <v>21</v>
      </c>
      <c r="Z70" s="104">
        <v>10.697446945162699</v>
      </c>
      <c r="AA70" s="105">
        <v>18</v>
      </c>
    </row>
    <row r="71" spans="1:27" x14ac:dyDescent="0.3">
      <c r="A71" s="102" t="s">
        <v>62</v>
      </c>
      <c r="B71" s="103">
        <v>43986</v>
      </c>
      <c r="C71" s="104">
        <v>68.483999999999995</v>
      </c>
      <c r="D71" s="104"/>
      <c r="E71" s="104"/>
      <c r="F71" s="104"/>
      <c r="G71" s="104"/>
      <c r="H71" s="104"/>
      <c r="I71" s="104"/>
      <c r="J71" s="104"/>
      <c r="K71" s="104"/>
      <c r="L71" s="104">
        <v>17.188934766914599</v>
      </c>
      <c r="M71" s="105">
        <v>14</v>
      </c>
      <c r="N71" s="104">
        <v>5.9040695850107303</v>
      </c>
      <c r="O71" s="105">
        <v>20</v>
      </c>
      <c r="P71" s="104">
        <v>7.9472760459181604</v>
      </c>
      <c r="Q71" s="105">
        <v>19</v>
      </c>
      <c r="R71" s="104">
        <v>8.7040573986646592</v>
      </c>
      <c r="S71" s="105">
        <v>16</v>
      </c>
      <c r="T71" s="104">
        <v>8.9602869019207194</v>
      </c>
      <c r="U71" s="105">
        <v>18</v>
      </c>
      <c r="V71" s="104">
        <v>4.9650409229634702</v>
      </c>
      <c r="W71" s="105">
        <v>22</v>
      </c>
      <c r="Z71" s="104">
        <v>10.5033152370747</v>
      </c>
      <c r="AA71" s="105">
        <v>19</v>
      </c>
    </row>
    <row r="72" spans="1:27" x14ac:dyDescent="0.3">
      <c r="A72" s="102" t="s">
        <v>63</v>
      </c>
      <c r="B72" s="103">
        <v>43986</v>
      </c>
      <c r="C72" s="104">
        <v>28.927399999999999</v>
      </c>
      <c r="D72" s="104"/>
      <c r="E72" s="104"/>
      <c r="F72" s="104"/>
      <c r="G72" s="104"/>
      <c r="H72" s="104"/>
      <c r="I72" s="104"/>
      <c r="J72" s="104"/>
      <c r="K72" s="104"/>
      <c r="L72" s="104">
        <v>17.598456397274798</v>
      </c>
      <c r="M72" s="105">
        <v>13</v>
      </c>
      <c r="N72" s="104">
        <v>7.8591146777354002</v>
      </c>
      <c r="O72" s="105">
        <v>18</v>
      </c>
      <c r="P72" s="104">
        <v>9.8367315919416001</v>
      </c>
      <c r="Q72" s="105">
        <v>15</v>
      </c>
      <c r="R72" s="104">
        <v>8.25707986857614</v>
      </c>
      <c r="S72" s="105">
        <v>17</v>
      </c>
      <c r="T72" s="104">
        <v>10.929695371048</v>
      </c>
      <c r="U72" s="105">
        <v>15</v>
      </c>
      <c r="V72" s="104">
        <v>8.0171373504197998</v>
      </c>
      <c r="W72" s="105">
        <v>15</v>
      </c>
      <c r="Z72" s="104">
        <v>10.758569631576201</v>
      </c>
      <c r="AA72" s="105">
        <v>17</v>
      </c>
    </row>
    <row r="73" spans="1:27" x14ac:dyDescent="0.3">
      <c r="A73" s="102" t="s">
        <v>64</v>
      </c>
      <c r="B73" s="103">
        <v>43986</v>
      </c>
      <c r="C73" s="104">
        <v>27.4344</v>
      </c>
      <c r="D73" s="104"/>
      <c r="E73" s="104"/>
      <c r="F73" s="104"/>
      <c r="G73" s="104"/>
      <c r="H73" s="104"/>
      <c r="I73" s="104"/>
      <c r="J73" s="104"/>
      <c r="K73" s="104"/>
      <c r="L73" s="104">
        <v>23.051647717709301</v>
      </c>
      <c r="M73" s="105">
        <v>3</v>
      </c>
      <c r="N73" s="104">
        <v>11.204379716674</v>
      </c>
      <c r="O73" s="105">
        <v>9</v>
      </c>
      <c r="P73" s="104">
        <v>13.529182767899099</v>
      </c>
      <c r="Q73" s="105">
        <v>5</v>
      </c>
      <c r="R73" s="104">
        <v>12.118243136158499</v>
      </c>
      <c r="S73" s="105">
        <v>5</v>
      </c>
      <c r="T73" s="104">
        <v>12.504199041258</v>
      </c>
      <c r="U73" s="105">
        <v>6</v>
      </c>
      <c r="V73" s="104">
        <v>9.7131233978903193</v>
      </c>
      <c r="W73" s="105">
        <v>8</v>
      </c>
      <c r="Z73" s="104">
        <v>16.027259196542101</v>
      </c>
      <c r="AA73" s="105">
        <v>1</v>
      </c>
    </row>
    <row r="74" spans="1:27" x14ac:dyDescent="0.3">
      <c r="A74" s="102" t="s">
        <v>65</v>
      </c>
      <c r="B74" s="103">
        <v>43986</v>
      </c>
      <c r="C74" s="104">
        <v>17.311800000000002</v>
      </c>
      <c r="D74" s="104"/>
      <c r="E74" s="104"/>
      <c r="F74" s="104"/>
      <c r="G74" s="104"/>
      <c r="H74" s="104"/>
      <c r="I74" s="104"/>
      <c r="J74" s="104"/>
      <c r="K74" s="104"/>
      <c r="L74" s="104">
        <v>22.364529363324401</v>
      </c>
      <c r="M74" s="105">
        <v>4</v>
      </c>
      <c r="N74" s="104">
        <v>4.9915239172777799</v>
      </c>
      <c r="O74" s="105">
        <v>24</v>
      </c>
      <c r="P74" s="104">
        <v>9.1455974760547605</v>
      </c>
      <c r="Q74" s="105">
        <v>18</v>
      </c>
      <c r="R74" s="104">
        <v>7.99345113554382</v>
      </c>
      <c r="S74" s="105">
        <v>19</v>
      </c>
      <c r="T74" s="104">
        <v>8.5403974141740395</v>
      </c>
      <c r="U74" s="105">
        <v>19</v>
      </c>
      <c r="V74" s="104">
        <v>6.0021091122640504</v>
      </c>
      <c r="W74" s="105">
        <v>20</v>
      </c>
      <c r="Z74" s="104">
        <v>8.0368179703346705</v>
      </c>
      <c r="AA74" s="105">
        <v>29</v>
      </c>
    </row>
    <row r="75" spans="1:27" x14ac:dyDescent="0.3">
      <c r="A75" s="102" t="s">
        <v>66</v>
      </c>
      <c r="B75" s="103">
        <v>43986</v>
      </c>
      <c r="C75" s="104">
        <v>27.851600000000001</v>
      </c>
      <c r="D75" s="104"/>
      <c r="E75" s="104"/>
      <c r="F75" s="104"/>
      <c r="G75" s="104"/>
      <c r="H75" s="104"/>
      <c r="I75" s="104"/>
      <c r="J75" s="104"/>
      <c r="K75" s="104"/>
      <c r="L75" s="104">
        <v>21.313406168798998</v>
      </c>
      <c r="M75" s="105">
        <v>5</v>
      </c>
      <c r="N75" s="104">
        <v>16.976983236694998</v>
      </c>
      <c r="O75" s="105">
        <v>2</v>
      </c>
      <c r="P75" s="104">
        <v>17.139834854539998</v>
      </c>
      <c r="Q75" s="105">
        <v>2</v>
      </c>
      <c r="R75" s="104">
        <v>13.392017879539999</v>
      </c>
      <c r="S75" s="105">
        <v>2</v>
      </c>
      <c r="T75" s="104">
        <v>15.469303641585901</v>
      </c>
      <c r="U75" s="105">
        <v>3</v>
      </c>
      <c r="V75" s="104">
        <v>10.318957640117601</v>
      </c>
      <c r="W75" s="105">
        <v>3</v>
      </c>
      <c r="Z75" s="104">
        <v>13.9986832390579</v>
      </c>
      <c r="AA75" s="105">
        <v>2</v>
      </c>
    </row>
    <row r="76" spans="1:27" x14ac:dyDescent="0.3">
      <c r="A76" s="102" t="s">
        <v>67</v>
      </c>
      <c r="B76" s="103">
        <v>43986</v>
      </c>
      <c r="C76" s="104">
        <v>16.495699999999999</v>
      </c>
      <c r="D76" s="104"/>
      <c r="E76" s="104"/>
      <c r="F76" s="104"/>
      <c r="G76" s="104"/>
      <c r="H76" s="104"/>
      <c r="I76" s="104"/>
      <c r="J76" s="104"/>
      <c r="K76" s="104"/>
      <c r="L76" s="104">
        <v>2.58237373385021</v>
      </c>
      <c r="M76" s="105">
        <v>28</v>
      </c>
      <c r="N76" s="104">
        <v>1.6422421196859001</v>
      </c>
      <c r="O76" s="105">
        <v>27</v>
      </c>
      <c r="P76" s="104">
        <v>5.48636725351097</v>
      </c>
      <c r="Q76" s="105">
        <v>25</v>
      </c>
      <c r="R76" s="104">
        <v>6.5830835565331203</v>
      </c>
      <c r="S76" s="105">
        <v>22</v>
      </c>
      <c r="T76" s="104">
        <v>6.9687078611325797</v>
      </c>
      <c r="U76" s="105">
        <v>22</v>
      </c>
      <c r="V76" s="104">
        <v>7.4048827684024303</v>
      </c>
      <c r="W76" s="105">
        <v>19</v>
      </c>
      <c r="Z76" s="104">
        <v>9.3454099329917195</v>
      </c>
      <c r="AA76" s="105">
        <v>25</v>
      </c>
    </row>
    <row r="77" spans="1:27" x14ac:dyDescent="0.3">
      <c r="A77" s="102" t="s">
        <v>68</v>
      </c>
      <c r="B77" s="103">
        <v>43986</v>
      </c>
      <c r="C77" s="104">
        <v>1144.4413999999999</v>
      </c>
      <c r="D77" s="104"/>
      <c r="E77" s="104"/>
      <c r="F77" s="104"/>
      <c r="G77" s="104"/>
      <c r="H77" s="104"/>
      <c r="I77" s="104"/>
      <c r="J77" s="104"/>
      <c r="K77" s="104"/>
      <c r="L77" s="104">
        <v>5.2605858527049003</v>
      </c>
      <c r="M77" s="105">
        <v>27</v>
      </c>
      <c r="N77" s="104">
        <v>5.4762432658664402</v>
      </c>
      <c r="O77" s="105">
        <v>23</v>
      </c>
      <c r="P77" s="104">
        <v>7.0620213185480596</v>
      </c>
      <c r="Q77" s="105">
        <v>22</v>
      </c>
      <c r="R77" s="104">
        <v>7.2440321077915204</v>
      </c>
      <c r="S77" s="105">
        <v>20</v>
      </c>
      <c r="T77" s="104">
        <v>8.4676878650071608</v>
      </c>
      <c r="U77" s="105">
        <v>20</v>
      </c>
      <c r="V77" s="104"/>
      <c r="W77" s="105"/>
      <c r="Z77" s="104">
        <v>9.6206406934306496</v>
      </c>
      <c r="AA77" s="105">
        <v>23</v>
      </c>
    </row>
    <row r="78" spans="1:27" x14ac:dyDescent="0.3">
      <c r="A78" s="102" t="s">
        <v>69</v>
      </c>
      <c r="B78" s="103">
        <v>43986</v>
      </c>
      <c r="C78" s="104">
        <v>32.177599999999998</v>
      </c>
      <c r="D78" s="104"/>
      <c r="E78" s="104"/>
      <c r="F78" s="104"/>
      <c r="G78" s="104"/>
      <c r="H78" s="104"/>
      <c r="I78" s="104"/>
      <c r="J78" s="104"/>
      <c r="K78" s="104"/>
      <c r="L78" s="104">
        <v>14.3631990703449</v>
      </c>
      <c r="M78" s="105">
        <v>18</v>
      </c>
      <c r="N78" s="104">
        <v>5.7818229026579404</v>
      </c>
      <c r="O78" s="105">
        <v>21</v>
      </c>
      <c r="P78" s="104">
        <v>7.1288440555864501</v>
      </c>
      <c r="Q78" s="105">
        <v>21</v>
      </c>
      <c r="R78" s="104">
        <v>6.6160208585813596</v>
      </c>
      <c r="S78" s="105">
        <v>21</v>
      </c>
      <c r="T78" s="104">
        <v>6.7041959949783001</v>
      </c>
      <c r="U78" s="105">
        <v>23</v>
      </c>
      <c r="V78" s="104">
        <v>8.0493928116686195</v>
      </c>
      <c r="W78" s="105">
        <v>14</v>
      </c>
      <c r="Z78" s="104">
        <v>11.0967455234862</v>
      </c>
      <c r="AA78" s="105">
        <v>15</v>
      </c>
    </row>
    <row r="79" spans="1:27" x14ac:dyDescent="0.3">
      <c r="A79" s="102" t="s">
        <v>70</v>
      </c>
      <c r="B79" s="103">
        <v>43986</v>
      </c>
      <c r="C79" s="104">
        <v>28.802700000000002</v>
      </c>
      <c r="D79" s="104"/>
      <c r="E79" s="104"/>
      <c r="F79" s="104"/>
      <c r="G79" s="104"/>
      <c r="H79" s="104"/>
      <c r="I79" s="104"/>
      <c r="J79" s="104"/>
      <c r="K79" s="104"/>
      <c r="L79" s="104">
        <v>24.328949588458102</v>
      </c>
      <c r="M79" s="105">
        <v>2</v>
      </c>
      <c r="N79" s="104">
        <v>8.9050262748811893</v>
      </c>
      <c r="O79" s="105">
        <v>15</v>
      </c>
      <c r="P79" s="104">
        <v>10.5080294388392</v>
      </c>
      <c r="Q79" s="105">
        <v>14</v>
      </c>
      <c r="R79" s="104">
        <v>10.3456235923158</v>
      </c>
      <c r="S79" s="105">
        <v>9</v>
      </c>
      <c r="T79" s="104">
        <v>11.580256483180399</v>
      </c>
      <c r="U79" s="105">
        <v>11</v>
      </c>
      <c r="V79" s="104">
        <v>10.424449209949699</v>
      </c>
      <c r="W79" s="105">
        <v>2</v>
      </c>
      <c r="Z79" s="104">
        <v>13.856258804210899</v>
      </c>
      <c r="AA79" s="105">
        <v>3</v>
      </c>
    </row>
    <row r="80" spans="1:27" x14ac:dyDescent="0.3">
      <c r="A80" s="102" t="s">
        <v>71</v>
      </c>
      <c r="B80" s="103">
        <v>43986</v>
      </c>
      <c r="C80" s="104">
        <v>23.766400000000001</v>
      </c>
      <c r="D80" s="104"/>
      <c r="E80" s="104"/>
      <c r="F80" s="104"/>
      <c r="G80" s="104"/>
      <c r="H80" s="104"/>
      <c r="I80" s="104"/>
      <c r="J80" s="104"/>
      <c r="K80" s="104"/>
      <c r="L80" s="104">
        <v>17.619052867077301</v>
      </c>
      <c r="M80" s="105">
        <v>12</v>
      </c>
      <c r="N80" s="104">
        <v>11.8486041935613</v>
      </c>
      <c r="O80" s="105">
        <v>8</v>
      </c>
      <c r="P80" s="104">
        <v>12.570838160242999</v>
      </c>
      <c r="Q80" s="105">
        <v>11</v>
      </c>
      <c r="R80" s="104">
        <v>10.620501791449099</v>
      </c>
      <c r="S80" s="105">
        <v>7</v>
      </c>
      <c r="T80" s="104">
        <v>11.931958000828001</v>
      </c>
      <c r="U80" s="105">
        <v>8</v>
      </c>
      <c r="V80" s="104">
        <v>9.5472740516653207</v>
      </c>
      <c r="W80" s="105">
        <v>9</v>
      </c>
      <c r="Z80" s="104">
        <v>13.0526405766671</v>
      </c>
      <c r="AA80" s="105">
        <v>6</v>
      </c>
    </row>
    <row r="81" spans="1:27" x14ac:dyDescent="0.3">
      <c r="A81" s="102" t="s">
        <v>72</v>
      </c>
      <c r="B81" s="103">
        <v>43986</v>
      </c>
      <c r="C81" s="104">
        <v>13.456200000000001</v>
      </c>
      <c r="D81" s="104"/>
      <c r="E81" s="104"/>
      <c r="F81" s="104"/>
      <c r="G81" s="104"/>
      <c r="H81" s="104"/>
      <c r="I81" s="104"/>
      <c r="J81" s="104"/>
      <c r="K81" s="104"/>
      <c r="L81" s="104">
        <v>11.503827104907799</v>
      </c>
      <c r="M81" s="105">
        <v>22</v>
      </c>
      <c r="N81" s="104">
        <v>17.957811885217598</v>
      </c>
      <c r="O81" s="105">
        <v>1</v>
      </c>
      <c r="P81" s="104">
        <v>16.609086774731601</v>
      </c>
      <c r="Q81" s="105">
        <v>3</v>
      </c>
      <c r="R81" s="104">
        <v>13.2518338531137</v>
      </c>
      <c r="S81" s="105">
        <v>3</v>
      </c>
      <c r="T81" s="104">
        <v>15.7648537856088</v>
      </c>
      <c r="U81" s="105">
        <v>2</v>
      </c>
      <c r="V81" s="104">
        <v>10.5760165795103</v>
      </c>
      <c r="W81" s="105">
        <v>1</v>
      </c>
      <c r="Z81" s="104">
        <v>10.800625</v>
      </c>
      <c r="AA81" s="105">
        <v>16</v>
      </c>
    </row>
    <row r="82" spans="1:27" x14ac:dyDescent="0.3">
      <c r="A82" s="102" t="s">
        <v>73</v>
      </c>
      <c r="B82" s="103">
        <v>43986</v>
      </c>
      <c r="C82" s="104">
        <v>29.314</v>
      </c>
      <c r="D82" s="104"/>
      <c r="E82" s="104"/>
      <c r="F82" s="104"/>
      <c r="G82" s="104"/>
      <c r="H82" s="104"/>
      <c r="I82" s="104"/>
      <c r="J82" s="104"/>
      <c r="K82" s="104"/>
      <c r="L82" s="104">
        <v>12.7650259024708</v>
      </c>
      <c r="M82" s="105">
        <v>20</v>
      </c>
      <c r="N82" s="104">
        <v>15.3511136855922</v>
      </c>
      <c r="O82" s="105">
        <v>4</v>
      </c>
      <c r="P82" s="104">
        <v>13.4252959705798</v>
      </c>
      <c r="Q82" s="105">
        <v>6</v>
      </c>
      <c r="R82" s="104">
        <v>10.1766903927229</v>
      </c>
      <c r="S82" s="105">
        <v>11</v>
      </c>
      <c r="T82" s="104">
        <v>11.5518901869585</v>
      </c>
      <c r="U82" s="105">
        <v>12</v>
      </c>
      <c r="V82" s="104">
        <v>8.3593486997542392</v>
      </c>
      <c r="W82" s="105">
        <v>13</v>
      </c>
      <c r="Z82" s="104">
        <v>12.178996588210399</v>
      </c>
      <c r="AA82" s="105">
        <v>12</v>
      </c>
    </row>
    <row r="83" spans="1:27" x14ac:dyDescent="0.3">
      <c r="A83" s="102" t="s">
        <v>74</v>
      </c>
      <c r="B83" s="103">
        <v>43986</v>
      </c>
      <c r="C83" s="104">
        <v>2155.6743000000001</v>
      </c>
      <c r="D83" s="104"/>
      <c r="E83" s="104"/>
      <c r="F83" s="104"/>
      <c r="G83" s="104"/>
      <c r="H83" s="104"/>
      <c r="I83" s="104"/>
      <c r="J83" s="104"/>
      <c r="K83" s="104"/>
      <c r="L83" s="104">
        <v>17.925901062898799</v>
      </c>
      <c r="M83" s="105">
        <v>10</v>
      </c>
      <c r="N83" s="104">
        <v>7.6780522111143501</v>
      </c>
      <c r="O83" s="105">
        <v>19</v>
      </c>
      <c r="P83" s="104">
        <v>11.905114674612699</v>
      </c>
      <c r="Q83" s="105">
        <v>13</v>
      </c>
      <c r="R83" s="104">
        <v>9.9634314198399103</v>
      </c>
      <c r="S83" s="105">
        <v>14</v>
      </c>
      <c r="T83" s="104">
        <v>11.662256000246201</v>
      </c>
      <c r="U83" s="105">
        <v>10</v>
      </c>
      <c r="V83" s="104">
        <v>9.8931136259950208</v>
      </c>
      <c r="W83" s="105">
        <v>6</v>
      </c>
      <c r="Z83" s="104">
        <v>13.0564511075514</v>
      </c>
      <c r="AA83" s="105">
        <v>5</v>
      </c>
    </row>
    <row r="84" spans="1:27" x14ac:dyDescent="0.3">
      <c r="A84" s="102" t="s">
        <v>75</v>
      </c>
      <c r="B84" s="103">
        <v>43986</v>
      </c>
      <c r="C84" s="104">
        <v>31.864599999999999</v>
      </c>
      <c r="D84" s="104"/>
      <c r="E84" s="104"/>
      <c r="F84" s="104"/>
      <c r="G84" s="104"/>
      <c r="H84" s="104"/>
      <c r="I84" s="104"/>
      <c r="J84" s="104"/>
      <c r="K84" s="104"/>
      <c r="L84" s="104">
        <v>12.5968144556337</v>
      </c>
      <c r="M84" s="105">
        <v>21</v>
      </c>
      <c r="N84" s="104">
        <v>-4.9732089912910702</v>
      </c>
      <c r="O84" s="105">
        <v>28</v>
      </c>
      <c r="P84" s="104">
        <v>2.1000037813238799</v>
      </c>
      <c r="Q84" s="105">
        <v>27</v>
      </c>
      <c r="R84" s="104">
        <v>2.7979100798950398</v>
      </c>
      <c r="S84" s="105">
        <v>26</v>
      </c>
      <c r="T84" s="104">
        <v>5.5735694985707802</v>
      </c>
      <c r="U84" s="105">
        <v>25</v>
      </c>
      <c r="V84" s="104">
        <v>2.5194565254910501</v>
      </c>
      <c r="W84" s="105">
        <v>26</v>
      </c>
      <c r="Z84" s="104">
        <v>8.1830620309692907</v>
      </c>
      <c r="AA84" s="105">
        <v>28</v>
      </c>
    </row>
    <row r="85" spans="1:27" x14ac:dyDescent="0.3">
      <c r="A85" s="102" t="s">
        <v>76</v>
      </c>
      <c r="B85" s="103">
        <v>43986</v>
      </c>
      <c r="C85" s="104">
        <v>63.873600000000003</v>
      </c>
      <c r="D85" s="104"/>
      <c r="E85" s="104"/>
      <c r="F85" s="104"/>
      <c r="G85" s="104"/>
      <c r="H85" s="104"/>
      <c r="I85" s="104"/>
      <c r="J85" s="104"/>
      <c r="K85" s="104"/>
      <c r="L85" s="104">
        <v>6.2674229768987697</v>
      </c>
      <c r="M85" s="105">
        <v>25</v>
      </c>
      <c r="N85" s="104">
        <v>5.7614774458503</v>
      </c>
      <c r="O85" s="105">
        <v>22</v>
      </c>
      <c r="P85" s="104">
        <v>6.2712410830414003</v>
      </c>
      <c r="Q85" s="105">
        <v>23</v>
      </c>
      <c r="R85" s="104">
        <v>6.1207258441866399</v>
      </c>
      <c r="S85" s="105">
        <v>23</v>
      </c>
      <c r="T85" s="104">
        <v>6.2192290021486798</v>
      </c>
      <c r="U85" s="105">
        <v>24</v>
      </c>
      <c r="V85" s="104">
        <v>4.4374884387521201</v>
      </c>
      <c r="W85" s="105">
        <v>23</v>
      </c>
      <c r="Z85" s="104">
        <v>9.1912330593407798</v>
      </c>
      <c r="AA85" s="105">
        <v>26</v>
      </c>
    </row>
    <row r="86" spans="1:27" x14ac:dyDescent="0.3">
      <c r="A86" s="102" t="s">
        <v>77</v>
      </c>
      <c r="B86" s="103">
        <v>43986</v>
      </c>
      <c r="C86" s="104">
        <v>15.774800000000001</v>
      </c>
      <c r="D86" s="104"/>
      <c r="E86" s="104"/>
      <c r="F86" s="104"/>
      <c r="G86" s="104"/>
      <c r="H86" s="104"/>
      <c r="I86" s="104"/>
      <c r="J86" s="104"/>
      <c r="K86" s="104"/>
      <c r="L86" s="104">
        <v>5.9111012462595696</v>
      </c>
      <c r="M86" s="105">
        <v>26</v>
      </c>
      <c r="N86" s="104">
        <v>9.0207151823107594</v>
      </c>
      <c r="O86" s="105">
        <v>14</v>
      </c>
      <c r="P86" s="104">
        <v>12.6082595649225</v>
      </c>
      <c r="Q86" s="105">
        <v>10</v>
      </c>
      <c r="R86" s="104">
        <v>10.0702837374058</v>
      </c>
      <c r="S86" s="105">
        <v>12</v>
      </c>
      <c r="T86" s="104">
        <v>11.845560593729401</v>
      </c>
      <c r="U86" s="105">
        <v>9</v>
      </c>
      <c r="V86" s="104">
        <v>8.4779766679784601</v>
      </c>
      <c r="W86" s="105">
        <v>11</v>
      </c>
      <c r="Z86" s="104">
        <v>11.4367986977754</v>
      </c>
      <c r="AA86" s="105">
        <v>14</v>
      </c>
    </row>
    <row r="87" spans="1:27" x14ac:dyDescent="0.3">
      <c r="A87" s="102" t="s">
        <v>78</v>
      </c>
      <c r="B87" s="103">
        <v>43986</v>
      </c>
      <c r="C87" s="104">
        <v>28.229099999999999</v>
      </c>
      <c r="D87" s="104"/>
      <c r="E87" s="104"/>
      <c r="F87" s="104"/>
      <c r="G87" s="104"/>
      <c r="H87" s="104"/>
      <c r="I87" s="104"/>
      <c r="J87" s="104"/>
      <c r="K87" s="104"/>
      <c r="L87" s="104">
        <v>18.647027891054499</v>
      </c>
      <c r="M87" s="105">
        <v>8</v>
      </c>
      <c r="N87" s="104">
        <v>13.6029164029586</v>
      </c>
      <c r="O87" s="105">
        <v>6</v>
      </c>
      <c r="P87" s="104">
        <v>15.2273951452154</v>
      </c>
      <c r="Q87" s="105">
        <v>4</v>
      </c>
      <c r="R87" s="104">
        <v>12.299515801621901</v>
      </c>
      <c r="S87" s="105">
        <v>4</v>
      </c>
      <c r="T87" s="104">
        <v>14.704689117025699</v>
      </c>
      <c r="U87" s="105">
        <v>4</v>
      </c>
      <c r="V87" s="104">
        <v>10.228505733521001</v>
      </c>
      <c r="W87" s="105">
        <v>4</v>
      </c>
      <c r="Z87" s="104">
        <v>12.993274685558401</v>
      </c>
      <c r="AA87" s="105">
        <v>7</v>
      </c>
    </row>
    <row r="88" spans="1:27" x14ac:dyDescent="0.3">
      <c r="A88" s="102" t="s">
        <v>79</v>
      </c>
      <c r="B88" s="103">
        <v>43986</v>
      </c>
      <c r="C88" s="104">
        <v>33.166899999999998</v>
      </c>
      <c r="D88" s="104"/>
      <c r="E88" s="104"/>
      <c r="F88" s="104"/>
      <c r="G88" s="104"/>
      <c r="H88" s="104"/>
      <c r="I88" s="104"/>
      <c r="J88" s="104"/>
      <c r="K88" s="104"/>
      <c r="L88" s="104">
        <v>16.3734429113514</v>
      </c>
      <c r="M88" s="105">
        <v>16</v>
      </c>
      <c r="N88" s="104">
        <v>8.4041184196240994</v>
      </c>
      <c r="O88" s="105">
        <v>17</v>
      </c>
      <c r="P88" s="104">
        <v>9.8224416252442204</v>
      </c>
      <c r="Q88" s="105">
        <v>16</v>
      </c>
      <c r="R88" s="104">
        <v>9.0050422546038895</v>
      </c>
      <c r="S88" s="105">
        <v>15</v>
      </c>
      <c r="T88" s="104">
        <v>9.3275300125217697</v>
      </c>
      <c r="U88" s="105">
        <v>17</v>
      </c>
      <c r="V88" s="104">
        <v>7.5737586912892798</v>
      </c>
      <c r="W88" s="105">
        <v>18</v>
      </c>
      <c r="Z88" s="104">
        <v>12.9907604308922</v>
      </c>
      <c r="AA88" s="105">
        <v>8</v>
      </c>
    </row>
    <row r="89" spans="1:27" x14ac:dyDescent="0.3">
      <c r="A89" s="102" t="s">
        <v>80</v>
      </c>
      <c r="B89" s="103">
        <v>43986</v>
      </c>
      <c r="C89" s="104">
        <v>18.951499999999999</v>
      </c>
      <c r="D89" s="104"/>
      <c r="E89" s="104"/>
      <c r="F89" s="104"/>
      <c r="G89" s="104"/>
      <c r="H89" s="104"/>
      <c r="I89" s="104"/>
      <c r="J89" s="104"/>
      <c r="K89" s="104"/>
      <c r="L89" s="104">
        <v>16.735751590512699</v>
      </c>
      <c r="M89" s="105">
        <v>15</v>
      </c>
      <c r="N89" s="104">
        <v>10.806082337442501</v>
      </c>
      <c r="O89" s="105">
        <v>11</v>
      </c>
      <c r="P89" s="104">
        <v>12.1574581290848</v>
      </c>
      <c r="Q89" s="105">
        <v>12</v>
      </c>
      <c r="R89" s="104">
        <v>10.2268495672208</v>
      </c>
      <c r="S89" s="105">
        <v>10</v>
      </c>
      <c r="T89" s="104">
        <v>12.176074028648401</v>
      </c>
      <c r="U89" s="105">
        <v>7</v>
      </c>
      <c r="V89" s="104">
        <v>7.99073509382597</v>
      </c>
      <c r="W89" s="105">
        <v>16</v>
      </c>
      <c r="Z89" s="104">
        <v>10.0988999684128</v>
      </c>
      <c r="AA89" s="105">
        <v>20</v>
      </c>
    </row>
    <row r="90" spans="1:27" x14ac:dyDescent="0.3">
      <c r="A90" s="102" t="s">
        <v>363</v>
      </c>
      <c r="B90" s="103">
        <v>43986</v>
      </c>
      <c r="C90" s="104">
        <v>0.38340000000000002</v>
      </c>
      <c r="D90" s="104"/>
      <c r="E90" s="104"/>
      <c r="F90" s="104"/>
      <c r="G90" s="104"/>
      <c r="H90" s="104"/>
      <c r="I90" s="104"/>
      <c r="J90" s="104"/>
      <c r="K90" s="104"/>
      <c r="L90" s="104">
        <v>8.9737611801111701</v>
      </c>
      <c r="M90" s="105">
        <v>23</v>
      </c>
      <c r="N90" s="104">
        <v>8.8869565217391209</v>
      </c>
      <c r="O90" s="105">
        <v>16</v>
      </c>
      <c r="P90" s="104"/>
      <c r="Q90" s="105"/>
      <c r="R90" s="104"/>
      <c r="S90" s="105"/>
      <c r="T90" s="104"/>
      <c r="U90" s="105"/>
      <c r="V90" s="104"/>
      <c r="W90" s="105"/>
      <c r="Z90" s="104">
        <v>8.8651954952811796</v>
      </c>
      <c r="AA90" s="105">
        <v>27</v>
      </c>
    </row>
    <row r="91" spans="1:27" x14ac:dyDescent="0.3">
      <c r="A91" s="102" t="s">
        <v>81</v>
      </c>
      <c r="B91" s="103">
        <v>43986</v>
      </c>
      <c r="C91" s="104">
        <v>21.400400000000001</v>
      </c>
      <c r="D91" s="104"/>
      <c r="E91" s="104"/>
      <c r="F91" s="104"/>
      <c r="G91" s="104"/>
      <c r="H91" s="104"/>
      <c r="I91" s="104"/>
      <c r="J91" s="104"/>
      <c r="K91" s="104"/>
      <c r="L91" s="104">
        <v>19.502754125902399</v>
      </c>
      <c r="M91" s="105">
        <v>7</v>
      </c>
      <c r="N91" s="104">
        <v>14.686067004537099</v>
      </c>
      <c r="O91" s="105">
        <v>5</v>
      </c>
      <c r="P91" s="104">
        <v>4.8996096904022801</v>
      </c>
      <c r="Q91" s="105">
        <v>26</v>
      </c>
      <c r="R91" s="104">
        <v>3.6629262216737102</v>
      </c>
      <c r="S91" s="105">
        <v>25</v>
      </c>
      <c r="T91" s="104">
        <v>5.52045852928208</v>
      </c>
      <c r="U91" s="105">
        <v>26</v>
      </c>
      <c r="V91" s="104">
        <v>2.31375610506438</v>
      </c>
      <c r="W91" s="105">
        <v>27</v>
      </c>
      <c r="Z91" s="104">
        <v>9.5341264484294204</v>
      </c>
      <c r="AA91" s="105">
        <v>24</v>
      </c>
    </row>
    <row r="92" spans="1:27" x14ac:dyDescent="0.3">
      <c r="A92" s="158"/>
      <c r="B92" s="158"/>
      <c r="C92" s="158"/>
      <c r="D92" s="107"/>
      <c r="E92" s="107"/>
      <c r="F92" s="107"/>
      <c r="G92" s="107"/>
      <c r="H92" s="107"/>
      <c r="I92" s="107"/>
      <c r="J92" s="107"/>
      <c r="K92" s="107"/>
      <c r="L92" s="158" t="s">
        <v>48</v>
      </c>
      <c r="M92" s="158"/>
      <c r="N92" s="158" t="s">
        <v>1</v>
      </c>
      <c r="O92" s="158"/>
      <c r="P92" s="158" t="s">
        <v>2</v>
      </c>
      <c r="Q92" s="158"/>
      <c r="R92" s="158" t="s">
        <v>3</v>
      </c>
      <c r="S92" s="158"/>
      <c r="T92" s="158" t="s">
        <v>4</v>
      </c>
      <c r="U92" s="158"/>
      <c r="V92" s="158" t="s">
        <v>5</v>
      </c>
      <c r="W92" s="158"/>
      <c r="Z92" s="107" t="s">
        <v>46</v>
      </c>
      <c r="AA92" s="158" t="s">
        <v>402</v>
      </c>
    </row>
    <row r="93" spans="1:27" x14ac:dyDescent="0.3">
      <c r="A93" s="158"/>
      <c r="B93" s="158"/>
      <c r="C93" s="158"/>
      <c r="D93" s="107"/>
      <c r="E93" s="107"/>
      <c r="F93" s="107"/>
      <c r="G93" s="107"/>
      <c r="H93" s="107"/>
      <c r="I93" s="107"/>
      <c r="J93" s="107"/>
      <c r="K93" s="107"/>
      <c r="L93" s="107" t="s">
        <v>0</v>
      </c>
      <c r="M93" s="107"/>
      <c r="N93" s="107" t="s">
        <v>0</v>
      </c>
      <c r="O93" s="107"/>
      <c r="P93" s="107" t="s">
        <v>0</v>
      </c>
      <c r="Q93" s="107"/>
      <c r="R93" s="107" t="s">
        <v>0</v>
      </c>
      <c r="S93" s="107"/>
      <c r="T93" s="107" t="s">
        <v>0</v>
      </c>
      <c r="U93" s="107"/>
      <c r="V93" s="107" t="s">
        <v>0</v>
      </c>
      <c r="W93" s="107"/>
      <c r="Z93" s="107" t="s">
        <v>0</v>
      </c>
      <c r="AA93" s="158"/>
    </row>
    <row r="94" spans="1:27" x14ac:dyDescent="0.3">
      <c r="A94" s="107" t="s">
        <v>7</v>
      </c>
      <c r="B94" s="107" t="s">
        <v>8</v>
      </c>
      <c r="C94" s="107" t="s">
        <v>9</v>
      </c>
      <c r="D94" s="107"/>
      <c r="E94" s="107"/>
      <c r="F94" s="107"/>
      <c r="G94" s="107"/>
      <c r="H94" s="107"/>
      <c r="I94" s="107"/>
      <c r="J94" s="107"/>
      <c r="K94" s="107"/>
      <c r="L94" s="107"/>
      <c r="M94" s="107" t="s">
        <v>10</v>
      </c>
      <c r="N94" s="107"/>
      <c r="O94" s="107" t="s">
        <v>10</v>
      </c>
      <c r="P94" s="107"/>
      <c r="Q94" s="107" t="s">
        <v>10</v>
      </c>
      <c r="R94" s="107"/>
      <c r="S94" s="107" t="s">
        <v>10</v>
      </c>
      <c r="T94" s="107"/>
      <c r="U94" s="107" t="s">
        <v>10</v>
      </c>
      <c r="V94" s="107"/>
      <c r="W94" s="107" t="s">
        <v>10</v>
      </c>
      <c r="Z94" s="107"/>
      <c r="AA94" s="107" t="s">
        <v>10</v>
      </c>
    </row>
    <row r="95" spans="1:27" x14ac:dyDescent="0.3">
      <c r="A95" s="101" t="s">
        <v>383</v>
      </c>
      <c r="B95" s="101"/>
      <c r="C95" s="101"/>
      <c r="D95" s="101"/>
      <c r="E95" s="101"/>
      <c r="F95" s="101"/>
      <c r="G95" s="101"/>
      <c r="H95" s="101"/>
      <c r="I95" s="101"/>
      <c r="J95" s="101"/>
      <c r="K95" s="101"/>
      <c r="L95" s="101"/>
      <c r="M95" s="101"/>
      <c r="N95" s="101"/>
      <c r="O95" s="101"/>
      <c r="P95" s="101"/>
      <c r="Q95" s="101"/>
      <c r="R95" s="101"/>
      <c r="S95" s="101"/>
      <c r="T95" s="101"/>
      <c r="U95" s="101"/>
      <c r="V95" s="101"/>
      <c r="W95" s="101"/>
      <c r="Z95" s="101"/>
      <c r="AA95" s="101"/>
    </row>
    <row r="96" spans="1:27" x14ac:dyDescent="0.3">
      <c r="A96" s="102" t="s">
        <v>82</v>
      </c>
      <c r="B96" s="103">
        <v>43986</v>
      </c>
      <c r="C96" s="104">
        <v>22.2212</v>
      </c>
      <c r="D96" s="104"/>
      <c r="E96" s="104"/>
      <c r="F96" s="104"/>
      <c r="G96" s="104"/>
      <c r="H96" s="104"/>
      <c r="I96" s="104"/>
      <c r="J96" s="104"/>
      <c r="K96" s="104"/>
      <c r="L96" s="104">
        <v>28.780035126803099</v>
      </c>
      <c r="M96" s="105">
        <v>2</v>
      </c>
      <c r="N96" s="104">
        <v>1.8150994575044801</v>
      </c>
      <c r="O96" s="105">
        <v>29</v>
      </c>
      <c r="P96" s="104">
        <v>5.1705780504303904</v>
      </c>
      <c r="Q96" s="105">
        <v>27</v>
      </c>
      <c r="R96" s="104">
        <v>-3.7943665924496801</v>
      </c>
      <c r="S96" s="105">
        <v>30</v>
      </c>
      <c r="T96" s="104">
        <v>0.40329240176251602</v>
      </c>
      <c r="U96" s="105">
        <v>30</v>
      </c>
      <c r="V96" s="104">
        <v>2.8941735060114402</v>
      </c>
      <c r="W96" s="105">
        <v>28</v>
      </c>
      <c r="Z96" s="104">
        <v>10.946596319018401</v>
      </c>
      <c r="AA96" s="105">
        <v>21</v>
      </c>
    </row>
    <row r="97" spans="1:27" x14ac:dyDescent="0.3">
      <c r="A97" s="102" t="s">
        <v>83</v>
      </c>
      <c r="B97" s="103">
        <v>43986</v>
      </c>
      <c r="C97" s="104">
        <v>32.125100000000003</v>
      </c>
      <c r="D97" s="104"/>
      <c r="E97" s="104"/>
      <c r="F97" s="104"/>
      <c r="G97" s="104"/>
      <c r="H97" s="104"/>
      <c r="I97" s="104"/>
      <c r="J97" s="104"/>
      <c r="K97" s="104"/>
      <c r="L97" s="104">
        <v>28.7835731115761</v>
      </c>
      <c r="M97" s="105">
        <v>1</v>
      </c>
      <c r="N97" s="104">
        <v>1.8324932472689699</v>
      </c>
      <c r="O97" s="105">
        <v>28</v>
      </c>
      <c r="P97" s="104">
        <v>5.1799995661490099</v>
      </c>
      <c r="Q97" s="105">
        <v>26</v>
      </c>
      <c r="R97" s="104">
        <v>-3.7882179440091002</v>
      </c>
      <c r="S97" s="105">
        <v>29</v>
      </c>
      <c r="T97" s="104">
        <v>0.40833177524210501</v>
      </c>
      <c r="U97" s="105">
        <v>29</v>
      </c>
      <c r="V97" s="104">
        <v>2.89624605761944</v>
      </c>
      <c r="W97" s="105">
        <v>27</v>
      </c>
      <c r="Z97" s="104">
        <v>14.0961101413859</v>
      </c>
      <c r="AA97" s="105">
        <v>9</v>
      </c>
    </row>
    <row r="98" spans="1:27" x14ac:dyDescent="0.3">
      <c r="A98" s="102" t="s">
        <v>84</v>
      </c>
      <c r="B98" s="103">
        <v>43986</v>
      </c>
      <c r="C98" s="104">
        <v>0.96740000000000004</v>
      </c>
      <c r="D98" s="104"/>
      <c r="E98" s="104"/>
      <c r="F98" s="104"/>
      <c r="G98" s="104"/>
      <c r="H98" s="104"/>
      <c r="I98" s="104"/>
      <c r="J98" s="104"/>
      <c r="K98" s="104"/>
      <c r="L98" s="104">
        <v>0</v>
      </c>
      <c r="M98" s="105">
        <v>32</v>
      </c>
      <c r="N98" s="104">
        <v>-102.500066664</v>
      </c>
      <c r="O98" s="105">
        <v>33</v>
      </c>
      <c r="P98" s="104">
        <v>-48.095404657925499</v>
      </c>
      <c r="Q98" s="105">
        <v>33</v>
      </c>
      <c r="R98" s="104"/>
      <c r="S98" s="105"/>
      <c r="T98" s="104"/>
      <c r="U98" s="105"/>
      <c r="V98" s="104"/>
      <c r="W98" s="105"/>
      <c r="Z98" s="104">
        <v>-45.500635582114597</v>
      </c>
      <c r="AA98" s="105">
        <v>33</v>
      </c>
    </row>
    <row r="99" spans="1:27" x14ac:dyDescent="0.3">
      <c r="A99" s="102" t="s">
        <v>85</v>
      </c>
      <c r="B99" s="103">
        <v>43986</v>
      </c>
      <c r="C99" s="104">
        <v>1.3985000000000001</v>
      </c>
      <c r="D99" s="104"/>
      <c r="E99" s="104"/>
      <c r="F99" s="104"/>
      <c r="G99" s="104"/>
      <c r="H99" s="104"/>
      <c r="I99" s="104"/>
      <c r="J99" s="104"/>
      <c r="K99" s="104"/>
      <c r="L99" s="104">
        <v>0</v>
      </c>
      <c r="M99" s="105">
        <v>32</v>
      </c>
      <c r="N99" s="104">
        <v>-102.50374097037</v>
      </c>
      <c r="O99" s="105">
        <v>34</v>
      </c>
      <c r="P99" s="104">
        <v>-48.088350941368603</v>
      </c>
      <c r="Q99" s="105">
        <v>32</v>
      </c>
      <c r="R99" s="104"/>
      <c r="S99" s="105"/>
      <c r="T99" s="104"/>
      <c r="U99" s="105"/>
      <c r="V99" s="104"/>
      <c r="W99" s="105"/>
      <c r="Z99" s="104">
        <v>-45.504646878059397</v>
      </c>
      <c r="AA99" s="105">
        <v>34</v>
      </c>
    </row>
    <row r="100" spans="1:27" x14ac:dyDescent="0.3">
      <c r="A100" s="102" t="s">
        <v>86</v>
      </c>
      <c r="B100" s="103">
        <v>43986</v>
      </c>
      <c r="C100" s="104">
        <v>21.8018</v>
      </c>
      <c r="D100" s="104"/>
      <c r="E100" s="104"/>
      <c r="F100" s="104"/>
      <c r="G100" s="104"/>
      <c r="H100" s="104"/>
      <c r="I100" s="104"/>
      <c r="J100" s="104"/>
      <c r="K100" s="104"/>
      <c r="L100" s="104">
        <v>20.561813855991399</v>
      </c>
      <c r="M100" s="105">
        <v>6</v>
      </c>
      <c r="N100" s="104">
        <v>8.9048242208527295</v>
      </c>
      <c r="O100" s="105">
        <v>13</v>
      </c>
      <c r="P100" s="104">
        <v>12.565465824767299</v>
      </c>
      <c r="Q100" s="105">
        <v>7</v>
      </c>
      <c r="R100" s="104">
        <v>11.3857779673039</v>
      </c>
      <c r="S100" s="105">
        <v>6</v>
      </c>
      <c r="T100" s="104">
        <v>12.0895238927082</v>
      </c>
      <c r="U100" s="105">
        <v>5</v>
      </c>
      <c r="V100" s="104">
        <v>9.0391311629814304</v>
      </c>
      <c r="W100" s="105">
        <v>5</v>
      </c>
      <c r="Z100" s="104">
        <v>12.9514642212868</v>
      </c>
      <c r="AA100" s="105">
        <v>12</v>
      </c>
    </row>
    <row r="101" spans="1:27" x14ac:dyDescent="0.3">
      <c r="A101" s="102" t="s">
        <v>87</v>
      </c>
      <c r="B101" s="103">
        <v>43986</v>
      </c>
      <c r="C101" s="104">
        <v>17.220400000000001</v>
      </c>
      <c r="D101" s="104"/>
      <c r="E101" s="104"/>
      <c r="F101" s="104"/>
      <c r="G101" s="104"/>
      <c r="H101" s="104"/>
      <c r="I101" s="104"/>
      <c r="J101" s="104"/>
      <c r="K101" s="104"/>
      <c r="L101" s="104">
        <v>-12.2937517181371</v>
      </c>
      <c r="M101" s="105">
        <v>34</v>
      </c>
      <c r="N101" s="104">
        <v>3.2003706797510101</v>
      </c>
      <c r="O101" s="105">
        <v>27</v>
      </c>
      <c r="P101" s="104">
        <v>6.9333357237707904</v>
      </c>
      <c r="Q101" s="105">
        <v>22</v>
      </c>
      <c r="R101" s="104">
        <v>5.4069675969431596</v>
      </c>
      <c r="S101" s="105">
        <v>26</v>
      </c>
      <c r="T101" s="104">
        <v>7.6086723757217998</v>
      </c>
      <c r="U101" s="105">
        <v>23</v>
      </c>
      <c r="V101" s="104">
        <v>3.08730858104179</v>
      </c>
      <c r="W101" s="105">
        <v>26</v>
      </c>
      <c r="Z101" s="104">
        <v>9.1002969613259701</v>
      </c>
      <c r="AA101" s="105">
        <v>27</v>
      </c>
    </row>
    <row r="102" spans="1:27" x14ac:dyDescent="0.3">
      <c r="A102" s="102" t="s">
        <v>88</v>
      </c>
      <c r="B102" s="103">
        <v>43986</v>
      </c>
      <c r="C102" s="104">
        <v>35.263500000000001</v>
      </c>
      <c r="D102" s="104"/>
      <c r="E102" s="104"/>
      <c r="F102" s="104"/>
      <c r="G102" s="104"/>
      <c r="H102" s="104"/>
      <c r="I102" s="104"/>
      <c r="J102" s="104"/>
      <c r="K102" s="104"/>
      <c r="L102" s="104">
        <v>14.363512372991</v>
      </c>
      <c r="M102" s="105">
        <v>20</v>
      </c>
      <c r="N102" s="104">
        <v>10.2664646686954</v>
      </c>
      <c r="O102" s="105">
        <v>11</v>
      </c>
      <c r="P102" s="104">
        <v>12.4242011659585</v>
      </c>
      <c r="Q102" s="105">
        <v>9</v>
      </c>
      <c r="R102" s="104">
        <v>9.7383667078011307</v>
      </c>
      <c r="S102" s="105">
        <v>10</v>
      </c>
      <c r="T102" s="104">
        <v>10.106389160801401</v>
      </c>
      <c r="U102" s="105">
        <v>14</v>
      </c>
      <c r="V102" s="104">
        <v>7.3250977724103903</v>
      </c>
      <c r="W102" s="105">
        <v>15</v>
      </c>
      <c r="Z102" s="104">
        <v>16.084384266527099</v>
      </c>
      <c r="AA102" s="105">
        <v>6</v>
      </c>
    </row>
    <row r="103" spans="1:27" x14ac:dyDescent="0.3">
      <c r="A103" s="102" t="s">
        <v>89</v>
      </c>
      <c r="B103" s="103">
        <v>43986</v>
      </c>
      <c r="C103" s="104">
        <v>23.301200000000001</v>
      </c>
      <c r="D103" s="104"/>
      <c r="E103" s="104"/>
      <c r="F103" s="104"/>
      <c r="G103" s="104"/>
      <c r="H103" s="104"/>
      <c r="I103" s="104"/>
      <c r="J103" s="104"/>
      <c r="K103" s="104"/>
      <c r="L103" s="104">
        <v>17.398315779476999</v>
      </c>
      <c r="M103" s="105">
        <v>10</v>
      </c>
      <c r="N103" s="104">
        <v>12.5756816813707</v>
      </c>
      <c r="O103" s="105">
        <v>7</v>
      </c>
      <c r="P103" s="104">
        <v>12.283766821663001</v>
      </c>
      <c r="Q103" s="105">
        <v>10</v>
      </c>
      <c r="R103" s="104">
        <v>9.1203891060768303</v>
      </c>
      <c r="S103" s="105">
        <v>13</v>
      </c>
      <c r="T103" s="104">
        <v>10.561577607231801</v>
      </c>
      <c r="U103" s="105">
        <v>13</v>
      </c>
      <c r="V103" s="104">
        <v>6.9606031110425501</v>
      </c>
      <c r="W103" s="105">
        <v>17</v>
      </c>
      <c r="Z103" s="104">
        <v>12.064955268389699</v>
      </c>
      <c r="AA103" s="105">
        <v>16</v>
      </c>
    </row>
    <row r="104" spans="1:27" x14ac:dyDescent="0.3">
      <c r="A104" s="102" t="s">
        <v>90</v>
      </c>
      <c r="B104" s="103">
        <v>43986</v>
      </c>
      <c r="C104" s="104">
        <v>2533.5868</v>
      </c>
      <c r="D104" s="104"/>
      <c r="E104" s="104"/>
      <c r="F104" s="104"/>
      <c r="G104" s="104"/>
      <c r="H104" s="104"/>
      <c r="I104" s="104"/>
      <c r="J104" s="104"/>
      <c r="K104" s="104"/>
      <c r="L104" s="104">
        <v>17.270420883433601</v>
      </c>
      <c r="M104" s="105">
        <v>11</v>
      </c>
      <c r="N104" s="104">
        <v>15.498818576774701</v>
      </c>
      <c r="O104" s="105">
        <v>3</v>
      </c>
      <c r="P104" s="104">
        <v>16.458265723078</v>
      </c>
      <c r="Q104" s="105">
        <v>1</v>
      </c>
      <c r="R104" s="104">
        <v>16.464554110789599</v>
      </c>
      <c r="S104" s="105">
        <v>1</v>
      </c>
      <c r="T104" s="104">
        <v>20.229276017553602</v>
      </c>
      <c r="U104" s="105">
        <v>1</v>
      </c>
      <c r="V104" s="104">
        <v>9.1689273645218492</v>
      </c>
      <c r="W104" s="105">
        <v>4</v>
      </c>
      <c r="Z104" s="104">
        <v>11.722705382199001</v>
      </c>
      <c r="AA104" s="105">
        <v>18</v>
      </c>
    </row>
    <row r="105" spans="1:27" x14ac:dyDescent="0.3">
      <c r="A105" s="102" t="s">
        <v>91</v>
      </c>
      <c r="B105" s="103">
        <v>43986</v>
      </c>
      <c r="C105" s="104">
        <v>22.211200000000002</v>
      </c>
      <c r="D105" s="104"/>
      <c r="E105" s="104"/>
      <c r="F105" s="104"/>
      <c r="G105" s="104"/>
      <c r="H105" s="104"/>
      <c r="I105" s="104"/>
      <c r="J105" s="104"/>
      <c r="K105" s="104"/>
      <c r="L105" s="104">
        <v>7.28063085502788</v>
      </c>
      <c r="M105" s="105">
        <v>27</v>
      </c>
      <c r="N105" s="104">
        <v>9.0937465271555897</v>
      </c>
      <c r="O105" s="105">
        <v>12</v>
      </c>
      <c r="P105" s="104">
        <v>8.5754649848395008</v>
      </c>
      <c r="Q105" s="105">
        <v>17</v>
      </c>
      <c r="R105" s="104">
        <v>7.3999102468295499</v>
      </c>
      <c r="S105" s="105">
        <v>20</v>
      </c>
      <c r="T105" s="104">
        <v>9.7698658680022206</v>
      </c>
      <c r="U105" s="105">
        <v>16</v>
      </c>
      <c r="V105" s="104">
        <v>8.5989254565617408</v>
      </c>
      <c r="W105" s="105">
        <v>9</v>
      </c>
      <c r="Z105" s="104">
        <v>10.222678899082601</v>
      </c>
      <c r="AA105" s="105">
        <v>24</v>
      </c>
    </row>
    <row r="106" spans="1:27" x14ac:dyDescent="0.3">
      <c r="A106" s="102" t="s">
        <v>92</v>
      </c>
      <c r="B106" s="103">
        <v>43986</v>
      </c>
      <c r="C106" s="104">
        <v>65.836200000000005</v>
      </c>
      <c r="D106" s="104"/>
      <c r="E106" s="104"/>
      <c r="F106" s="104"/>
      <c r="G106" s="104"/>
      <c r="H106" s="104"/>
      <c r="I106" s="104"/>
      <c r="J106" s="104"/>
      <c r="K106" s="104"/>
      <c r="L106" s="104">
        <v>13.2639357268614</v>
      </c>
      <c r="M106" s="105">
        <v>22</v>
      </c>
      <c r="N106" s="104">
        <v>-12.8198196850988</v>
      </c>
      <c r="O106" s="105">
        <v>32</v>
      </c>
      <c r="P106" s="104">
        <v>-10.1478759642391</v>
      </c>
      <c r="Q106" s="105">
        <v>31</v>
      </c>
      <c r="R106" s="104">
        <v>-4.5940855100414497</v>
      </c>
      <c r="S106" s="105">
        <v>31</v>
      </c>
      <c r="T106" s="104">
        <v>-2.3980266813525901</v>
      </c>
      <c r="U106" s="105">
        <v>31</v>
      </c>
      <c r="V106" s="104">
        <v>4.7213308440940596</v>
      </c>
      <c r="W106" s="105">
        <v>20</v>
      </c>
      <c r="Z106" s="104">
        <v>23.999308761186999</v>
      </c>
      <c r="AA106" s="105">
        <v>2</v>
      </c>
    </row>
    <row r="107" spans="1:27" x14ac:dyDescent="0.3">
      <c r="A107" s="102" t="s">
        <v>93</v>
      </c>
      <c r="B107" s="103">
        <v>43986</v>
      </c>
      <c r="C107" s="104">
        <v>64.8035</v>
      </c>
      <c r="D107" s="104"/>
      <c r="E107" s="104"/>
      <c r="F107" s="104"/>
      <c r="G107" s="104"/>
      <c r="H107" s="104"/>
      <c r="I107" s="104"/>
      <c r="J107" s="104"/>
      <c r="K107" s="104"/>
      <c r="L107" s="104">
        <v>16.556305263885299</v>
      </c>
      <c r="M107" s="105">
        <v>15</v>
      </c>
      <c r="N107" s="104">
        <v>5.0305292439970097</v>
      </c>
      <c r="O107" s="105">
        <v>22</v>
      </c>
      <c r="P107" s="104">
        <v>6.9969561977787604</v>
      </c>
      <c r="Q107" s="105">
        <v>19</v>
      </c>
      <c r="R107" s="104">
        <v>7.8182509059544802</v>
      </c>
      <c r="S107" s="105">
        <v>16</v>
      </c>
      <c r="T107" s="104">
        <v>8.1185864324821608</v>
      </c>
      <c r="U107" s="105">
        <v>18</v>
      </c>
      <c r="V107" s="104">
        <v>4.20983923106464</v>
      </c>
      <c r="W107" s="105">
        <v>23</v>
      </c>
      <c r="Z107" s="104">
        <v>23.706183337283701</v>
      </c>
      <c r="AA107" s="105">
        <v>3</v>
      </c>
    </row>
    <row r="108" spans="1:27" x14ac:dyDescent="0.3">
      <c r="A108" s="102" t="s">
        <v>94</v>
      </c>
      <c r="B108" s="103">
        <v>43986</v>
      </c>
      <c r="C108" s="104">
        <v>64.8035</v>
      </c>
      <c r="D108" s="104"/>
      <c r="E108" s="104"/>
      <c r="F108" s="104"/>
      <c r="G108" s="104"/>
      <c r="H108" s="104"/>
      <c r="I108" s="104"/>
      <c r="J108" s="104"/>
      <c r="K108" s="104"/>
      <c r="L108" s="104">
        <v>16.556305263885299</v>
      </c>
      <c r="M108" s="105">
        <v>15</v>
      </c>
      <c r="N108" s="104">
        <v>5.0305292439970097</v>
      </c>
      <c r="O108" s="105">
        <v>22</v>
      </c>
      <c r="P108" s="104">
        <v>6.9969561977787604</v>
      </c>
      <c r="Q108" s="105">
        <v>19</v>
      </c>
      <c r="R108" s="104">
        <v>7.8182509059544802</v>
      </c>
      <c r="S108" s="105">
        <v>16</v>
      </c>
      <c r="T108" s="104">
        <v>8.1185864324821608</v>
      </c>
      <c r="U108" s="105">
        <v>18</v>
      </c>
      <c r="V108" s="104">
        <v>4.20983923106464</v>
      </c>
      <c r="W108" s="105">
        <v>23</v>
      </c>
      <c r="Z108" s="104">
        <v>23.706183337283701</v>
      </c>
      <c r="AA108" s="105">
        <v>3</v>
      </c>
    </row>
    <row r="109" spans="1:27" x14ac:dyDescent="0.3">
      <c r="A109" s="102" t="s">
        <v>95</v>
      </c>
      <c r="B109" s="103">
        <v>43986</v>
      </c>
      <c r="C109" s="104">
        <v>64.8035</v>
      </c>
      <c r="D109" s="104"/>
      <c r="E109" s="104"/>
      <c r="F109" s="104"/>
      <c r="G109" s="104"/>
      <c r="H109" s="104"/>
      <c r="I109" s="104"/>
      <c r="J109" s="104"/>
      <c r="K109" s="104"/>
      <c r="L109" s="104">
        <v>16.556305263885299</v>
      </c>
      <c r="M109" s="105">
        <v>15</v>
      </c>
      <c r="N109" s="104">
        <v>5.0305292439970097</v>
      </c>
      <c r="O109" s="105">
        <v>22</v>
      </c>
      <c r="P109" s="104">
        <v>6.9969561977787604</v>
      </c>
      <c r="Q109" s="105">
        <v>19</v>
      </c>
      <c r="R109" s="104">
        <v>7.8182509059544802</v>
      </c>
      <c r="S109" s="105">
        <v>16</v>
      </c>
      <c r="T109" s="104">
        <v>8.1185864324821608</v>
      </c>
      <c r="U109" s="105">
        <v>18</v>
      </c>
      <c r="V109" s="104">
        <v>4.20983923106464</v>
      </c>
      <c r="W109" s="105">
        <v>23</v>
      </c>
      <c r="Z109" s="104">
        <v>23.706183337283701</v>
      </c>
      <c r="AA109" s="105">
        <v>3</v>
      </c>
    </row>
    <row r="110" spans="1:27" x14ac:dyDescent="0.3">
      <c r="A110" s="102" t="s">
        <v>96</v>
      </c>
      <c r="B110" s="103">
        <v>43986</v>
      </c>
      <c r="C110" s="104">
        <v>27.333300000000001</v>
      </c>
      <c r="D110" s="104"/>
      <c r="E110" s="104"/>
      <c r="F110" s="104"/>
      <c r="G110" s="104"/>
      <c r="H110" s="104"/>
      <c r="I110" s="104"/>
      <c r="J110" s="104"/>
      <c r="K110" s="104"/>
      <c r="L110" s="104">
        <v>16.812474450968899</v>
      </c>
      <c r="M110" s="105">
        <v>14</v>
      </c>
      <c r="N110" s="104">
        <v>7.0585897310323702</v>
      </c>
      <c r="O110" s="105">
        <v>18</v>
      </c>
      <c r="P110" s="104">
        <v>9.0165992662273702</v>
      </c>
      <c r="Q110" s="105">
        <v>15</v>
      </c>
      <c r="R110" s="104">
        <v>7.4316361287506796</v>
      </c>
      <c r="S110" s="105">
        <v>19</v>
      </c>
      <c r="T110" s="104">
        <v>10.0718982258596</v>
      </c>
      <c r="U110" s="105">
        <v>15</v>
      </c>
      <c r="V110" s="104">
        <v>7.0876449158755896</v>
      </c>
      <c r="W110" s="105">
        <v>16</v>
      </c>
      <c r="Z110" s="104">
        <v>13.676295936013799</v>
      </c>
      <c r="AA110" s="105">
        <v>11</v>
      </c>
    </row>
    <row r="111" spans="1:27" x14ac:dyDescent="0.3">
      <c r="A111" s="102" t="s">
        <v>97</v>
      </c>
      <c r="B111" s="103">
        <v>43986</v>
      </c>
      <c r="C111" s="104">
        <v>26.363499999999998</v>
      </c>
      <c r="D111" s="104"/>
      <c r="E111" s="104"/>
      <c r="F111" s="104"/>
      <c r="G111" s="104"/>
      <c r="H111" s="104"/>
      <c r="I111" s="104"/>
      <c r="J111" s="104"/>
      <c r="K111" s="104"/>
      <c r="L111" s="104">
        <v>22.469904501923899</v>
      </c>
      <c r="M111" s="105">
        <v>4</v>
      </c>
      <c r="N111" s="104">
        <v>10.6072131885921</v>
      </c>
      <c r="O111" s="105">
        <v>9</v>
      </c>
      <c r="P111" s="104">
        <v>12.8629312054991</v>
      </c>
      <c r="Q111" s="105">
        <v>5</v>
      </c>
      <c r="R111" s="104">
        <v>11.422736600704701</v>
      </c>
      <c r="S111" s="105">
        <v>5</v>
      </c>
      <c r="T111" s="104">
        <v>11.7788629672947</v>
      </c>
      <c r="U111" s="105">
        <v>7</v>
      </c>
      <c r="V111" s="104">
        <v>8.8259757315816305</v>
      </c>
      <c r="W111" s="105">
        <v>7</v>
      </c>
      <c r="Z111" s="104">
        <v>15.7673640443506</v>
      </c>
      <c r="AA111" s="105">
        <v>7</v>
      </c>
    </row>
    <row r="112" spans="1:27" x14ac:dyDescent="0.3">
      <c r="A112" s="102" t="s">
        <v>98</v>
      </c>
      <c r="B112" s="103">
        <v>43986</v>
      </c>
      <c r="C112" s="104">
        <v>16.2927</v>
      </c>
      <c r="D112" s="104"/>
      <c r="E112" s="104"/>
      <c r="F112" s="104"/>
      <c r="G112" s="104"/>
      <c r="H112" s="104"/>
      <c r="I112" s="104"/>
      <c r="J112" s="104"/>
      <c r="K112" s="104"/>
      <c r="L112" s="104">
        <v>21.569390041202599</v>
      </c>
      <c r="M112" s="105">
        <v>5</v>
      </c>
      <c r="N112" s="104">
        <v>4.2031673362482804</v>
      </c>
      <c r="O112" s="105">
        <v>26</v>
      </c>
      <c r="P112" s="104">
        <v>8.3330424520069197</v>
      </c>
      <c r="Q112" s="105">
        <v>18</v>
      </c>
      <c r="R112" s="104">
        <v>7.1677271305778403</v>
      </c>
      <c r="S112" s="105">
        <v>21</v>
      </c>
      <c r="T112" s="104">
        <v>7.6914245463537201</v>
      </c>
      <c r="U112" s="105">
        <v>22</v>
      </c>
      <c r="V112" s="104">
        <v>4.6752526222848996</v>
      </c>
      <c r="W112" s="105">
        <v>21</v>
      </c>
      <c r="Z112" s="104">
        <v>7.5903354263053497</v>
      </c>
      <c r="AA112" s="105">
        <v>32</v>
      </c>
    </row>
    <row r="113" spans="1:27" x14ac:dyDescent="0.3">
      <c r="A113" s="102" t="s">
        <v>99</v>
      </c>
      <c r="B113" s="103">
        <v>43986</v>
      </c>
      <c r="C113" s="104">
        <v>26.180199999999999</v>
      </c>
      <c r="D113" s="104"/>
      <c r="E113" s="104"/>
      <c r="F113" s="104"/>
      <c r="G113" s="104"/>
      <c r="H113" s="104"/>
      <c r="I113" s="104"/>
      <c r="J113" s="104"/>
      <c r="K113" s="104"/>
      <c r="L113" s="104">
        <v>20.536224474828899</v>
      </c>
      <c r="M113" s="105">
        <v>7</v>
      </c>
      <c r="N113" s="104">
        <v>16.1577391656934</v>
      </c>
      <c r="O113" s="105">
        <v>2</v>
      </c>
      <c r="P113" s="104">
        <v>16.286698782835799</v>
      </c>
      <c r="Q113" s="105">
        <v>2</v>
      </c>
      <c r="R113" s="104">
        <v>12.542076033041299</v>
      </c>
      <c r="S113" s="105">
        <v>2</v>
      </c>
      <c r="T113" s="104">
        <v>14.591393278726301</v>
      </c>
      <c r="U113" s="105">
        <v>2</v>
      </c>
      <c r="V113" s="104">
        <v>9.3648715092969592</v>
      </c>
      <c r="W113" s="105">
        <v>2</v>
      </c>
      <c r="Z113" s="104">
        <v>14.0513276231263</v>
      </c>
      <c r="AA113" s="105">
        <v>10</v>
      </c>
    </row>
    <row r="114" spans="1:27" x14ac:dyDescent="0.3">
      <c r="A114" s="102" t="s">
        <v>100</v>
      </c>
      <c r="B114" s="103">
        <v>43986</v>
      </c>
      <c r="C114" s="104">
        <v>15.87</v>
      </c>
      <c r="D114" s="104"/>
      <c r="E114" s="104"/>
      <c r="F114" s="104"/>
      <c r="G114" s="104"/>
      <c r="H114" s="104"/>
      <c r="I114" s="104"/>
      <c r="J114" s="104"/>
      <c r="K114" s="104"/>
      <c r="L114" s="104">
        <v>1.9321448640371399</v>
      </c>
      <c r="M114" s="105">
        <v>31</v>
      </c>
      <c r="N114" s="104">
        <v>0.99244931051757002</v>
      </c>
      <c r="O114" s="105">
        <v>30</v>
      </c>
      <c r="P114" s="104">
        <v>4.8204546604663898</v>
      </c>
      <c r="Q114" s="105">
        <v>28</v>
      </c>
      <c r="R114" s="104">
        <v>5.9038637642503602</v>
      </c>
      <c r="S114" s="105">
        <v>25</v>
      </c>
      <c r="T114" s="104">
        <v>6.2767158976122399</v>
      </c>
      <c r="U114" s="105">
        <v>24</v>
      </c>
      <c r="V114" s="104">
        <v>6.6436262169376299</v>
      </c>
      <c r="W114" s="105">
        <v>18</v>
      </c>
      <c r="Z114" s="104">
        <v>8.4452108789909293</v>
      </c>
      <c r="AA114" s="105">
        <v>31</v>
      </c>
    </row>
    <row r="115" spans="1:27" x14ac:dyDescent="0.3">
      <c r="A115" s="102" t="s">
        <v>101</v>
      </c>
      <c r="B115" s="103">
        <v>43986</v>
      </c>
      <c r="C115" s="104">
        <v>1135.6229000000001</v>
      </c>
      <c r="D115" s="104"/>
      <c r="E115" s="104"/>
      <c r="F115" s="104"/>
      <c r="G115" s="104"/>
      <c r="H115" s="104"/>
      <c r="I115" s="104"/>
      <c r="J115" s="104"/>
      <c r="K115" s="104"/>
      <c r="L115" s="104">
        <v>4.7350805273029701</v>
      </c>
      <c r="M115" s="105">
        <v>30</v>
      </c>
      <c r="N115" s="104">
        <v>4.9428954831641603</v>
      </c>
      <c r="O115" s="105">
        <v>25</v>
      </c>
      <c r="P115" s="104">
        <v>6.5218109961662902</v>
      </c>
      <c r="Q115" s="105">
        <v>23</v>
      </c>
      <c r="R115" s="104">
        <v>6.6945039773086501</v>
      </c>
      <c r="S115" s="105">
        <v>22</v>
      </c>
      <c r="T115" s="104">
        <v>7.91185826069903</v>
      </c>
      <c r="U115" s="105">
        <v>21</v>
      </c>
      <c r="V115" s="104"/>
      <c r="W115" s="105"/>
      <c r="Z115" s="104">
        <v>9.0332770985401396</v>
      </c>
      <c r="AA115" s="105">
        <v>29</v>
      </c>
    </row>
    <row r="116" spans="1:27" x14ac:dyDescent="0.3">
      <c r="A116" s="102" t="s">
        <v>102</v>
      </c>
      <c r="B116" s="103">
        <v>43986</v>
      </c>
      <c r="C116" s="104">
        <v>30.932200000000002</v>
      </c>
      <c r="D116" s="104"/>
      <c r="E116" s="104"/>
      <c r="F116" s="104"/>
      <c r="G116" s="104"/>
      <c r="H116" s="104"/>
      <c r="I116" s="104"/>
      <c r="J116" s="104"/>
      <c r="K116" s="104"/>
      <c r="L116" s="104">
        <v>13.6230465865429</v>
      </c>
      <c r="M116" s="105">
        <v>21</v>
      </c>
      <c r="N116" s="104">
        <v>5.0436848060603401</v>
      </c>
      <c r="O116" s="105">
        <v>21</v>
      </c>
      <c r="P116" s="104">
        <v>6.4660686085090102</v>
      </c>
      <c r="Q116" s="105">
        <v>24</v>
      </c>
      <c r="R116" s="104">
        <v>5.9940147578401701</v>
      </c>
      <c r="S116" s="105">
        <v>24</v>
      </c>
      <c r="T116" s="104">
        <v>6.0979150959691504</v>
      </c>
      <c r="U116" s="105">
        <v>26</v>
      </c>
      <c r="V116" s="104">
        <v>7.4046164325318697</v>
      </c>
      <c r="W116" s="105">
        <v>14</v>
      </c>
      <c r="Z116" s="104">
        <v>12.344890935530801</v>
      </c>
      <c r="AA116" s="105">
        <v>14</v>
      </c>
    </row>
    <row r="117" spans="1:27" x14ac:dyDescent="0.3">
      <c r="A117" s="102" t="s">
        <v>103</v>
      </c>
      <c r="B117" s="103">
        <v>43986</v>
      </c>
      <c r="C117" s="104">
        <v>27.5182</v>
      </c>
      <c r="D117" s="104"/>
      <c r="E117" s="104"/>
      <c r="F117" s="104"/>
      <c r="G117" s="104"/>
      <c r="H117" s="104"/>
      <c r="I117" s="104"/>
      <c r="J117" s="104"/>
      <c r="K117" s="104"/>
      <c r="L117" s="104">
        <v>23.674265751693</v>
      </c>
      <c r="M117" s="105">
        <v>3</v>
      </c>
      <c r="N117" s="104">
        <v>8.2444269185238799</v>
      </c>
      <c r="O117" s="105">
        <v>16</v>
      </c>
      <c r="P117" s="104">
        <v>9.8274185839022596</v>
      </c>
      <c r="Q117" s="105">
        <v>14</v>
      </c>
      <c r="R117" s="104">
        <v>9.6444582677708492</v>
      </c>
      <c r="S117" s="105">
        <v>11</v>
      </c>
      <c r="T117" s="104">
        <v>10.850279653362801</v>
      </c>
      <c r="U117" s="105">
        <v>10</v>
      </c>
      <c r="V117" s="104">
        <v>9.6345024162102497</v>
      </c>
      <c r="W117" s="105">
        <v>1</v>
      </c>
      <c r="Z117" s="104">
        <v>14.559756227981399</v>
      </c>
      <c r="AA117" s="105">
        <v>8</v>
      </c>
    </row>
    <row r="118" spans="1:27" x14ac:dyDescent="0.3">
      <c r="A118" s="102" t="s">
        <v>104</v>
      </c>
      <c r="B118" s="103">
        <v>43986</v>
      </c>
      <c r="C118" s="104">
        <v>22.643699999999999</v>
      </c>
      <c r="D118" s="104"/>
      <c r="E118" s="104"/>
      <c r="F118" s="104"/>
      <c r="G118" s="104"/>
      <c r="H118" s="104"/>
      <c r="I118" s="104"/>
      <c r="J118" s="104"/>
      <c r="K118" s="104"/>
      <c r="L118" s="104">
        <v>16.952669780675102</v>
      </c>
      <c r="M118" s="105">
        <v>13</v>
      </c>
      <c r="N118" s="104">
        <v>11.1725024948647</v>
      </c>
      <c r="O118" s="105">
        <v>8</v>
      </c>
      <c r="P118" s="104">
        <v>11.8740351169488</v>
      </c>
      <c r="Q118" s="105">
        <v>11</v>
      </c>
      <c r="R118" s="104">
        <v>9.9161790448270004</v>
      </c>
      <c r="S118" s="105">
        <v>8</v>
      </c>
      <c r="T118" s="104">
        <v>11.1701589950888</v>
      </c>
      <c r="U118" s="105">
        <v>9</v>
      </c>
      <c r="V118" s="104">
        <v>8.5441445987886198</v>
      </c>
      <c r="W118" s="105">
        <v>10</v>
      </c>
      <c r="Z118" s="104">
        <v>9.1803272329421102</v>
      </c>
      <c r="AA118" s="105">
        <v>26</v>
      </c>
    </row>
    <row r="119" spans="1:27" x14ac:dyDescent="0.3">
      <c r="A119" s="102" t="s">
        <v>105</v>
      </c>
      <c r="B119" s="103">
        <v>43986</v>
      </c>
      <c r="C119" s="104">
        <v>12.8995</v>
      </c>
      <c r="D119" s="104"/>
      <c r="E119" s="104"/>
      <c r="F119" s="104"/>
      <c r="G119" s="104"/>
      <c r="H119" s="104"/>
      <c r="I119" s="104"/>
      <c r="J119" s="104"/>
      <c r="K119" s="104"/>
      <c r="L119" s="104">
        <v>10.544741191164</v>
      </c>
      <c r="M119" s="105">
        <v>25</v>
      </c>
      <c r="N119" s="104">
        <v>17.049389377917802</v>
      </c>
      <c r="O119" s="105">
        <v>1</v>
      </c>
      <c r="P119" s="104">
        <v>15.6120325008508</v>
      </c>
      <c r="Q119" s="105">
        <v>3</v>
      </c>
      <c r="R119" s="104">
        <v>12.1659904652513</v>
      </c>
      <c r="S119" s="105">
        <v>3</v>
      </c>
      <c r="T119" s="104">
        <v>14.5317703002851</v>
      </c>
      <c r="U119" s="105">
        <v>3</v>
      </c>
      <c r="V119" s="104">
        <v>8.8613600941197408</v>
      </c>
      <c r="W119" s="105">
        <v>6</v>
      </c>
      <c r="Z119" s="104">
        <v>9.0609374999999996</v>
      </c>
      <c r="AA119" s="105">
        <v>28</v>
      </c>
    </row>
    <row r="120" spans="1:27" x14ac:dyDescent="0.3">
      <c r="A120" s="102" t="s">
        <v>106</v>
      </c>
      <c r="B120" s="103">
        <v>43986</v>
      </c>
      <c r="C120" s="104">
        <v>27.895099999999999</v>
      </c>
      <c r="D120" s="104"/>
      <c r="E120" s="104"/>
      <c r="F120" s="104"/>
      <c r="G120" s="104"/>
      <c r="H120" s="104"/>
      <c r="I120" s="104"/>
      <c r="J120" s="104"/>
      <c r="K120" s="104"/>
      <c r="L120" s="104">
        <v>12.287264683922</v>
      </c>
      <c r="M120" s="105">
        <v>23</v>
      </c>
      <c r="N120" s="104">
        <v>14.774304634947899</v>
      </c>
      <c r="O120" s="105">
        <v>4</v>
      </c>
      <c r="P120" s="104">
        <v>12.7577363179398</v>
      </c>
      <c r="Q120" s="105">
        <v>6</v>
      </c>
      <c r="R120" s="104">
        <v>9.4779980073891199</v>
      </c>
      <c r="S120" s="105">
        <v>12</v>
      </c>
      <c r="T120" s="104">
        <v>10.815202990550301</v>
      </c>
      <c r="U120" s="105">
        <v>12</v>
      </c>
      <c r="V120" s="104">
        <v>7.52123601236433</v>
      </c>
      <c r="W120" s="105">
        <v>13</v>
      </c>
      <c r="Z120" s="104">
        <v>11.499492077464801</v>
      </c>
      <c r="AA120" s="105">
        <v>19</v>
      </c>
    </row>
    <row r="121" spans="1:27" x14ac:dyDescent="0.3">
      <c r="A121" s="102" t="s">
        <v>107</v>
      </c>
      <c r="B121" s="103">
        <v>43986</v>
      </c>
      <c r="C121" s="104">
        <v>2017.8752999999999</v>
      </c>
      <c r="D121" s="104"/>
      <c r="E121" s="104"/>
      <c r="F121" s="104"/>
      <c r="G121" s="104"/>
      <c r="H121" s="104"/>
      <c r="I121" s="104"/>
      <c r="J121" s="104"/>
      <c r="K121" s="104"/>
      <c r="L121" s="104">
        <v>16.961312771325801</v>
      </c>
      <c r="M121" s="105">
        <v>12</v>
      </c>
      <c r="N121" s="104">
        <v>6.7218798700480002</v>
      </c>
      <c r="O121" s="105">
        <v>19</v>
      </c>
      <c r="P121" s="104">
        <v>10.902803598709401</v>
      </c>
      <c r="Q121" s="105">
        <v>13</v>
      </c>
      <c r="R121" s="104">
        <v>8.8975148936684594</v>
      </c>
      <c r="S121" s="105">
        <v>14</v>
      </c>
      <c r="T121" s="104">
        <v>10.815571808261501</v>
      </c>
      <c r="U121" s="105">
        <v>11</v>
      </c>
      <c r="V121" s="104">
        <v>8.7194892830725408</v>
      </c>
      <c r="W121" s="105">
        <v>8</v>
      </c>
      <c r="Z121" s="104">
        <v>12.117563095238101</v>
      </c>
      <c r="AA121" s="105">
        <v>15</v>
      </c>
    </row>
    <row r="122" spans="1:27" x14ac:dyDescent="0.3">
      <c r="A122" s="102" t="s">
        <v>108</v>
      </c>
      <c r="B122" s="103">
        <v>43986</v>
      </c>
      <c r="C122" s="104">
        <v>30.256499999999999</v>
      </c>
      <c r="D122" s="104"/>
      <c r="E122" s="104"/>
      <c r="F122" s="104"/>
      <c r="G122" s="104"/>
      <c r="H122" s="104"/>
      <c r="I122" s="104"/>
      <c r="J122" s="104"/>
      <c r="K122" s="104"/>
      <c r="L122" s="104">
        <v>12.204292637169299</v>
      </c>
      <c r="M122" s="105">
        <v>24</v>
      </c>
      <c r="N122" s="104">
        <v>-5.3770012102731197</v>
      </c>
      <c r="O122" s="105">
        <v>31</v>
      </c>
      <c r="P122" s="104">
        <v>1.77240318721904</v>
      </c>
      <c r="Q122" s="105">
        <v>30</v>
      </c>
      <c r="R122" s="104">
        <v>2.5124884266735599</v>
      </c>
      <c r="S122" s="105">
        <v>28</v>
      </c>
      <c r="T122" s="104">
        <v>5.2103531142972397</v>
      </c>
      <c r="U122" s="105">
        <v>27</v>
      </c>
      <c r="V122" s="104">
        <v>1.8510191895102699</v>
      </c>
      <c r="W122" s="105">
        <v>29</v>
      </c>
      <c r="Z122" s="104">
        <v>11.8203004741399</v>
      </c>
      <c r="AA122" s="105">
        <v>17</v>
      </c>
    </row>
    <row r="123" spans="1:27" x14ac:dyDescent="0.3">
      <c r="A123" s="102" t="s">
        <v>109</v>
      </c>
      <c r="B123" s="103">
        <v>43986</v>
      </c>
      <c r="C123" s="104">
        <v>62.985300000000002</v>
      </c>
      <c r="D123" s="104"/>
      <c r="E123" s="104"/>
      <c r="F123" s="104"/>
      <c r="G123" s="104"/>
      <c r="H123" s="104"/>
      <c r="I123" s="104"/>
      <c r="J123" s="104"/>
      <c r="K123" s="104"/>
      <c r="L123" s="104">
        <v>6.1673622344165704</v>
      </c>
      <c r="M123" s="105">
        <v>28</v>
      </c>
      <c r="N123" s="104">
        <v>5.6604642816460098</v>
      </c>
      <c r="O123" s="105">
        <v>20</v>
      </c>
      <c r="P123" s="104">
        <v>6.1718336076181997</v>
      </c>
      <c r="Q123" s="105">
        <v>25</v>
      </c>
      <c r="R123" s="104">
        <v>6.0074936349968802</v>
      </c>
      <c r="S123" s="105">
        <v>23</v>
      </c>
      <c r="T123" s="104">
        <v>6.1043527723303201</v>
      </c>
      <c r="U123" s="105">
        <v>25</v>
      </c>
      <c r="V123" s="104">
        <v>4.23918895914057</v>
      </c>
      <c r="W123" s="105">
        <v>22</v>
      </c>
      <c r="Z123" s="104">
        <v>24.027375450366499</v>
      </c>
      <c r="AA123" s="105">
        <v>1</v>
      </c>
    </row>
    <row r="124" spans="1:27" x14ac:dyDescent="0.3">
      <c r="A124" s="102" t="s">
        <v>110</v>
      </c>
      <c r="B124" s="103">
        <v>43986</v>
      </c>
      <c r="C124" s="104">
        <v>15.72</v>
      </c>
      <c r="D124" s="104"/>
      <c r="E124" s="104"/>
      <c r="F124" s="104"/>
      <c r="G124" s="104"/>
      <c r="H124" s="104"/>
      <c r="I124" s="104"/>
      <c r="J124" s="104"/>
      <c r="K124" s="104"/>
      <c r="L124" s="104">
        <v>5.7653913203425198</v>
      </c>
      <c r="M124" s="105">
        <v>29</v>
      </c>
      <c r="N124" s="104">
        <v>8.8523171544443198</v>
      </c>
      <c r="O124" s="105">
        <v>15</v>
      </c>
      <c r="P124" s="104">
        <v>12.457169034827499</v>
      </c>
      <c r="Q124" s="105">
        <v>8</v>
      </c>
      <c r="R124" s="104">
        <v>9.9268187031110404</v>
      </c>
      <c r="S124" s="105">
        <v>7</v>
      </c>
      <c r="T124" s="104">
        <v>11.700581341718401</v>
      </c>
      <c r="U124" s="105">
        <v>8</v>
      </c>
      <c r="V124" s="104">
        <v>8.3380071094152601</v>
      </c>
      <c r="W124" s="105">
        <v>11</v>
      </c>
      <c r="Z124" s="104">
        <v>11.270159202725001</v>
      </c>
      <c r="AA124" s="105">
        <v>20</v>
      </c>
    </row>
    <row r="125" spans="1:27" x14ac:dyDescent="0.3">
      <c r="A125" s="102" t="s">
        <v>111</v>
      </c>
      <c r="B125" s="103">
        <v>43986</v>
      </c>
      <c r="C125" s="104">
        <v>26.8506</v>
      </c>
      <c r="D125" s="104"/>
      <c r="E125" s="104"/>
      <c r="F125" s="104"/>
      <c r="G125" s="104"/>
      <c r="H125" s="104"/>
      <c r="I125" s="104"/>
      <c r="J125" s="104"/>
      <c r="K125" s="104"/>
      <c r="L125" s="104">
        <v>18.022497139005399</v>
      </c>
      <c r="M125" s="105">
        <v>9</v>
      </c>
      <c r="N125" s="104">
        <v>12.977897409424701</v>
      </c>
      <c r="O125" s="105">
        <v>6</v>
      </c>
      <c r="P125" s="104">
        <v>14.583702284233899</v>
      </c>
      <c r="Q125" s="105">
        <v>4</v>
      </c>
      <c r="R125" s="104">
        <v>11.6472617693661</v>
      </c>
      <c r="S125" s="105">
        <v>4</v>
      </c>
      <c r="T125" s="104">
        <v>14.020463774050301</v>
      </c>
      <c r="U125" s="105">
        <v>4</v>
      </c>
      <c r="V125" s="104">
        <v>9.2758709048931305</v>
      </c>
      <c r="W125" s="105">
        <v>3</v>
      </c>
      <c r="Z125" s="104">
        <v>10.273039919826299</v>
      </c>
      <c r="AA125" s="105">
        <v>23</v>
      </c>
    </row>
    <row r="126" spans="1:27" x14ac:dyDescent="0.3">
      <c r="A126" s="102" t="s">
        <v>112</v>
      </c>
      <c r="B126" s="103">
        <v>43986</v>
      </c>
      <c r="C126" s="104">
        <v>30.753900000000002</v>
      </c>
      <c r="D126" s="104"/>
      <c r="E126" s="104"/>
      <c r="F126" s="104"/>
      <c r="G126" s="104"/>
      <c r="H126" s="104"/>
      <c r="I126" s="104"/>
      <c r="J126" s="104"/>
      <c r="K126" s="104"/>
      <c r="L126" s="104">
        <v>15.0994449694279</v>
      </c>
      <c r="M126" s="105">
        <v>19</v>
      </c>
      <c r="N126" s="104">
        <v>7.2538747099033696</v>
      </c>
      <c r="O126" s="105">
        <v>17</v>
      </c>
      <c r="P126" s="104">
        <v>8.6859296084080899</v>
      </c>
      <c r="Q126" s="105">
        <v>16</v>
      </c>
      <c r="R126" s="104">
        <v>7.86633838036696</v>
      </c>
      <c r="S126" s="105">
        <v>15</v>
      </c>
      <c r="T126" s="104">
        <v>8.16392208507005</v>
      </c>
      <c r="U126" s="105">
        <v>17</v>
      </c>
      <c r="V126" s="104">
        <v>6.3096219087520797</v>
      </c>
      <c r="W126" s="105">
        <v>19</v>
      </c>
      <c r="Z126" s="104">
        <v>12.3797573132865</v>
      </c>
      <c r="AA126" s="105">
        <v>13</v>
      </c>
    </row>
    <row r="127" spans="1:27" x14ac:dyDescent="0.3">
      <c r="A127" s="102" t="s">
        <v>113</v>
      </c>
      <c r="B127" s="103">
        <v>43986</v>
      </c>
      <c r="C127" s="104">
        <v>18.168600000000001</v>
      </c>
      <c r="D127" s="104"/>
      <c r="E127" s="104"/>
      <c r="F127" s="104"/>
      <c r="G127" s="104"/>
      <c r="H127" s="104"/>
      <c r="I127" s="104"/>
      <c r="J127" s="104"/>
      <c r="K127" s="104"/>
      <c r="L127" s="104">
        <v>16.320742388027799</v>
      </c>
      <c r="M127" s="105">
        <v>18</v>
      </c>
      <c r="N127" s="104">
        <v>10.5035003684599</v>
      </c>
      <c r="O127" s="105">
        <v>10</v>
      </c>
      <c r="P127" s="104">
        <v>11.8561187005617</v>
      </c>
      <c r="Q127" s="105">
        <v>12</v>
      </c>
      <c r="R127" s="104">
        <v>9.8784702150916104</v>
      </c>
      <c r="S127" s="105">
        <v>9</v>
      </c>
      <c r="T127" s="104">
        <v>11.850039219486799</v>
      </c>
      <c r="U127" s="105">
        <v>6</v>
      </c>
      <c r="V127" s="104">
        <v>7.6007033459744697</v>
      </c>
      <c r="W127" s="105">
        <v>12</v>
      </c>
      <c r="Z127" s="104">
        <v>9.82708965062624</v>
      </c>
      <c r="AA127" s="105">
        <v>25</v>
      </c>
    </row>
    <row r="128" spans="1:27" x14ac:dyDescent="0.3">
      <c r="A128" s="102" t="s">
        <v>367</v>
      </c>
      <c r="B128" s="103">
        <v>43986</v>
      </c>
      <c r="C128" s="104">
        <v>0.36630000000000001</v>
      </c>
      <c r="D128" s="104"/>
      <c r="E128" s="104"/>
      <c r="F128" s="104"/>
      <c r="G128" s="104"/>
      <c r="H128" s="104"/>
      <c r="I128" s="104"/>
      <c r="J128" s="104"/>
      <c r="K128" s="104"/>
      <c r="L128" s="104">
        <v>8.7432130309805292</v>
      </c>
      <c r="M128" s="105">
        <v>26</v>
      </c>
      <c r="N128" s="104">
        <v>8.85825577303447</v>
      </c>
      <c r="O128" s="105">
        <v>14</v>
      </c>
      <c r="P128" s="104"/>
      <c r="Q128" s="105"/>
      <c r="R128" s="104"/>
      <c r="S128" s="105"/>
      <c r="T128" s="104"/>
      <c r="U128" s="105"/>
      <c r="V128" s="104"/>
      <c r="W128" s="105"/>
      <c r="Z128" s="104">
        <v>8.8040771864301703</v>
      </c>
      <c r="AA128" s="105">
        <v>30</v>
      </c>
    </row>
    <row r="129" spans="1:27" x14ac:dyDescent="0.3">
      <c r="A129" s="102" t="s">
        <v>114</v>
      </c>
      <c r="B129" s="103">
        <v>43986</v>
      </c>
      <c r="C129" s="104">
        <v>20.412700000000001</v>
      </c>
      <c r="D129" s="104"/>
      <c r="E129" s="104"/>
      <c r="F129" s="104"/>
      <c r="G129" s="104"/>
      <c r="H129" s="104"/>
      <c r="I129" s="104"/>
      <c r="J129" s="104"/>
      <c r="K129" s="104"/>
      <c r="L129" s="104">
        <v>18.900645186980999</v>
      </c>
      <c r="M129" s="105">
        <v>8</v>
      </c>
      <c r="N129" s="104">
        <v>14.0694914215038</v>
      </c>
      <c r="O129" s="105">
        <v>5</v>
      </c>
      <c r="P129" s="104">
        <v>4.2929835295504803</v>
      </c>
      <c r="Q129" s="105">
        <v>29</v>
      </c>
      <c r="R129" s="104">
        <v>3.0520096996839801</v>
      </c>
      <c r="S129" s="105">
        <v>27</v>
      </c>
      <c r="T129" s="104">
        <v>4.8812321609418596</v>
      </c>
      <c r="U129" s="105">
        <v>28</v>
      </c>
      <c r="V129" s="104">
        <v>1.5823391548363801</v>
      </c>
      <c r="W129" s="105">
        <v>30</v>
      </c>
      <c r="Z129" s="104">
        <v>10.458545679691801</v>
      </c>
      <c r="AA129" s="105">
        <v>22</v>
      </c>
    </row>
    <row r="130" spans="1:27" x14ac:dyDescent="0.3">
      <c r="A130" s="158"/>
      <c r="B130" s="158"/>
      <c r="C130" s="158"/>
      <c r="D130" s="158" t="s">
        <v>115</v>
      </c>
      <c r="E130" s="158"/>
      <c r="F130" s="158" t="s">
        <v>116</v>
      </c>
      <c r="G130" s="158"/>
      <c r="H130" s="158" t="s">
        <v>117</v>
      </c>
      <c r="I130" s="158"/>
      <c r="J130" s="158" t="s">
        <v>47</v>
      </c>
      <c r="K130" s="158"/>
      <c r="L130" s="158" t="s">
        <v>48</v>
      </c>
      <c r="M130" s="158"/>
      <c r="N130" s="158" t="s">
        <v>1</v>
      </c>
      <c r="O130" s="158"/>
      <c r="P130" s="158" t="s">
        <v>2</v>
      </c>
      <c r="Q130" s="158"/>
      <c r="R130" s="158" t="s">
        <v>3</v>
      </c>
      <c r="S130" s="158"/>
      <c r="T130" s="158" t="s">
        <v>4</v>
      </c>
      <c r="U130" s="158"/>
      <c r="V130" s="158" t="s">
        <v>5</v>
      </c>
      <c r="W130" s="158"/>
      <c r="Z130" s="107" t="s">
        <v>46</v>
      </c>
      <c r="AA130" s="158" t="s">
        <v>402</v>
      </c>
    </row>
    <row r="131" spans="1:27" x14ac:dyDescent="0.3">
      <c r="A131" s="158"/>
      <c r="B131" s="158"/>
      <c r="C131" s="158"/>
      <c r="D131" s="107" t="s">
        <v>0</v>
      </c>
      <c r="E131" s="107"/>
      <c r="F131" s="107" t="s">
        <v>0</v>
      </c>
      <c r="G131" s="107"/>
      <c r="H131" s="107" t="s">
        <v>0</v>
      </c>
      <c r="I131" s="107"/>
      <c r="J131" s="107" t="s">
        <v>0</v>
      </c>
      <c r="K131" s="107"/>
      <c r="L131" s="107" t="s">
        <v>0</v>
      </c>
      <c r="M131" s="107"/>
      <c r="N131" s="107" t="s">
        <v>0</v>
      </c>
      <c r="O131" s="107"/>
      <c r="P131" s="107" t="s">
        <v>0</v>
      </c>
      <c r="Q131" s="107"/>
      <c r="R131" s="107" t="s">
        <v>0</v>
      </c>
      <c r="S131" s="107"/>
      <c r="T131" s="107" t="s">
        <v>0</v>
      </c>
      <c r="U131" s="107"/>
      <c r="V131" s="107" t="s">
        <v>0</v>
      </c>
      <c r="W131" s="107"/>
      <c r="Z131" s="107" t="s">
        <v>0</v>
      </c>
      <c r="AA131" s="158"/>
    </row>
    <row r="132" spans="1:27" x14ac:dyDescent="0.3">
      <c r="A132" s="107" t="s">
        <v>7</v>
      </c>
      <c r="B132" s="107" t="s">
        <v>8</v>
      </c>
      <c r="C132" s="107" t="s">
        <v>9</v>
      </c>
      <c r="D132" s="107"/>
      <c r="E132" s="107" t="s">
        <v>10</v>
      </c>
      <c r="F132" s="107"/>
      <c r="G132" s="107" t="s">
        <v>10</v>
      </c>
      <c r="H132" s="107"/>
      <c r="I132" s="107" t="s">
        <v>10</v>
      </c>
      <c r="J132" s="107"/>
      <c r="K132" s="107" t="s">
        <v>10</v>
      </c>
      <c r="L132" s="107"/>
      <c r="M132" s="107" t="s">
        <v>10</v>
      </c>
      <c r="N132" s="107"/>
      <c r="O132" s="107" t="s">
        <v>10</v>
      </c>
      <c r="P132" s="107"/>
      <c r="Q132" s="107" t="s">
        <v>10</v>
      </c>
      <c r="R132" s="107"/>
      <c r="S132" s="107" t="s">
        <v>10</v>
      </c>
      <c r="T132" s="107"/>
      <c r="U132" s="107" t="s">
        <v>10</v>
      </c>
      <c r="V132" s="107"/>
      <c r="W132" s="107" t="s">
        <v>10</v>
      </c>
      <c r="Z132" s="107"/>
      <c r="AA132" s="107" t="s">
        <v>10</v>
      </c>
    </row>
    <row r="133" spans="1:27" x14ac:dyDescent="0.3">
      <c r="A133" s="101" t="s">
        <v>385</v>
      </c>
      <c r="B133" s="101"/>
      <c r="C133" s="101"/>
      <c r="D133" s="101"/>
      <c r="E133" s="101"/>
      <c r="F133" s="101"/>
      <c r="G133" s="101"/>
      <c r="H133" s="101"/>
      <c r="I133" s="101"/>
      <c r="J133" s="101"/>
      <c r="K133" s="101"/>
      <c r="L133" s="101"/>
      <c r="M133" s="101"/>
      <c r="N133" s="101"/>
      <c r="O133" s="101"/>
      <c r="P133" s="101"/>
      <c r="Q133" s="101"/>
      <c r="R133" s="101"/>
      <c r="S133" s="101"/>
      <c r="T133" s="101"/>
      <c r="U133" s="101"/>
      <c r="V133" s="101"/>
      <c r="W133" s="101"/>
      <c r="Z133" s="101"/>
      <c r="AA133" s="101"/>
    </row>
    <row r="134" spans="1:27" x14ac:dyDescent="0.3">
      <c r="A134" s="102" t="s">
        <v>118</v>
      </c>
      <c r="B134" s="103">
        <v>43986</v>
      </c>
      <c r="C134" s="104">
        <v>322.5102</v>
      </c>
      <c r="D134" s="104">
        <v>3.13520888730456</v>
      </c>
      <c r="E134" s="105">
        <v>8</v>
      </c>
      <c r="F134" s="104">
        <v>3.5207521690077499</v>
      </c>
      <c r="G134" s="105">
        <v>5</v>
      </c>
      <c r="H134" s="104">
        <v>3.35050631355662</v>
      </c>
      <c r="I134" s="105">
        <v>7</v>
      </c>
      <c r="J134" s="104">
        <v>3.7457983682532001</v>
      </c>
      <c r="K134" s="105">
        <v>7</v>
      </c>
      <c r="L134" s="104">
        <v>5.2549416012218702</v>
      </c>
      <c r="M134" s="105">
        <v>3</v>
      </c>
      <c r="N134" s="104">
        <v>5.6126611661693602</v>
      </c>
      <c r="O134" s="105">
        <v>10</v>
      </c>
      <c r="P134" s="104">
        <v>5.4819301968048402</v>
      </c>
      <c r="Q134" s="105">
        <v>11</v>
      </c>
      <c r="R134" s="104">
        <v>5.5730303513576196</v>
      </c>
      <c r="S134" s="105">
        <v>13</v>
      </c>
      <c r="T134" s="104">
        <v>5.9486675925145098</v>
      </c>
      <c r="U134" s="105">
        <v>6</v>
      </c>
      <c r="V134" s="104">
        <v>7.3223275041176796</v>
      </c>
      <c r="W134" s="105">
        <v>7</v>
      </c>
      <c r="Z134" s="104">
        <v>10.1351022457368</v>
      </c>
      <c r="AA134" s="105">
        <v>4</v>
      </c>
    </row>
    <row r="135" spans="1:27" x14ac:dyDescent="0.3">
      <c r="A135" s="102" t="s">
        <v>119</v>
      </c>
      <c r="B135" s="103">
        <v>43986</v>
      </c>
      <c r="C135" s="104">
        <v>2224.0936000000002</v>
      </c>
      <c r="D135" s="104">
        <v>2.4306575858177299</v>
      </c>
      <c r="E135" s="105">
        <v>31</v>
      </c>
      <c r="F135" s="104">
        <v>2.5606828775503998</v>
      </c>
      <c r="G135" s="105">
        <v>23</v>
      </c>
      <c r="H135" s="104">
        <v>2.8557017383929502</v>
      </c>
      <c r="I135" s="105">
        <v>20</v>
      </c>
      <c r="J135" s="104">
        <v>3.4927519770290099</v>
      </c>
      <c r="K135" s="105">
        <v>13</v>
      </c>
      <c r="L135" s="104">
        <v>4.8036419067925999</v>
      </c>
      <c r="M135" s="105">
        <v>15</v>
      </c>
      <c r="N135" s="104">
        <v>5.6597077280188604</v>
      </c>
      <c r="O135" s="105">
        <v>9</v>
      </c>
      <c r="P135" s="104">
        <v>5.5053287811128602</v>
      </c>
      <c r="Q135" s="105">
        <v>9</v>
      </c>
      <c r="R135" s="104">
        <v>5.5865430978327497</v>
      </c>
      <c r="S135" s="105">
        <v>11</v>
      </c>
      <c r="T135" s="104">
        <v>5.8824925974786</v>
      </c>
      <c r="U135" s="105">
        <v>12</v>
      </c>
      <c r="V135" s="104">
        <v>7.2947001074033002</v>
      </c>
      <c r="W135" s="105">
        <v>12</v>
      </c>
      <c r="Z135" s="104">
        <v>10.0559957160132</v>
      </c>
      <c r="AA135" s="105">
        <v>11</v>
      </c>
    </row>
    <row r="136" spans="1:27" x14ac:dyDescent="0.3">
      <c r="A136" s="102" t="s">
        <v>120</v>
      </c>
      <c r="B136" s="103">
        <v>43986</v>
      </c>
      <c r="C136" s="104">
        <v>2306.9258</v>
      </c>
      <c r="D136" s="104">
        <v>2.02057128450372</v>
      </c>
      <c r="E136" s="105">
        <v>40</v>
      </c>
      <c r="F136" s="104">
        <v>2.0229053101097398</v>
      </c>
      <c r="G136" s="105">
        <v>41</v>
      </c>
      <c r="H136" s="104">
        <v>2.6992603167756699</v>
      </c>
      <c r="I136" s="105">
        <v>30</v>
      </c>
      <c r="J136" s="104">
        <v>3.1071686813312902</v>
      </c>
      <c r="K136" s="105">
        <v>29</v>
      </c>
      <c r="L136" s="104">
        <v>3.8042049552897201</v>
      </c>
      <c r="M136" s="105">
        <v>29</v>
      </c>
      <c r="N136" s="104">
        <v>5.4701701216519103</v>
      </c>
      <c r="O136" s="105">
        <v>17</v>
      </c>
      <c r="P136" s="104">
        <v>5.4092170818046696</v>
      </c>
      <c r="Q136" s="105">
        <v>14</v>
      </c>
      <c r="R136" s="104">
        <v>5.5551777442765804</v>
      </c>
      <c r="S136" s="105">
        <v>15</v>
      </c>
      <c r="T136" s="104">
        <v>5.8494157712203396</v>
      </c>
      <c r="U136" s="105">
        <v>15</v>
      </c>
      <c r="V136" s="104">
        <v>7.3047739933133098</v>
      </c>
      <c r="W136" s="105">
        <v>10</v>
      </c>
      <c r="Z136" s="104">
        <v>10.130992082780301</v>
      </c>
      <c r="AA136" s="105">
        <v>5</v>
      </c>
    </row>
    <row r="137" spans="1:27" x14ac:dyDescent="0.3">
      <c r="A137" s="102" t="s">
        <v>121</v>
      </c>
      <c r="B137" s="103">
        <v>43986</v>
      </c>
      <c r="C137" s="104">
        <v>3082.3481999999999</v>
      </c>
      <c r="D137" s="104">
        <v>2.51770233599991</v>
      </c>
      <c r="E137" s="105">
        <v>26</v>
      </c>
      <c r="F137" s="104">
        <v>2.9374310951413301</v>
      </c>
      <c r="G137" s="105">
        <v>13</v>
      </c>
      <c r="H137" s="104">
        <v>3.2871058043777799</v>
      </c>
      <c r="I137" s="105">
        <v>9</v>
      </c>
      <c r="J137" s="104">
        <v>3.5753142831897402</v>
      </c>
      <c r="K137" s="105">
        <v>10</v>
      </c>
      <c r="L137" s="104">
        <v>4.1613623123777899</v>
      </c>
      <c r="M137" s="105">
        <v>26</v>
      </c>
      <c r="N137" s="104">
        <v>5.3146628936298201</v>
      </c>
      <c r="O137" s="105">
        <v>22</v>
      </c>
      <c r="P137" s="104">
        <v>5.3822194527622296</v>
      </c>
      <c r="Q137" s="105">
        <v>16</v>
      </c>
      <c r="R137" s="104">
        <v>5.5709106880854398</v>
      </c>
      <c r="S137" s="105">
        <v>14</v>
      </c>
      <c r="T137" s="104">
        <v>5.8855173202832498</v>
      </c>
      <c r="U137" s="105">
        <v>11</v>
      </c>
      <c r="V137" s="104">
        <v>7.3057975298554902</v>
      </c>
      <c r="W137" s="105">
        <v>9</v>
      </c>
      <c r="Z137" s="104">
        <v>10.013799646467801</v>
      </c>
      <c r="AA137" s="105">
        <v>15</v>
      </c>
    </row>
    <row r="138" spans="1:27" x14ac:dyDescent="0.3">
      <c r="A138" s="102" t="s">
        <v>122</v>
      </c>
      <c r="B138" s="103">
        <v>43986</v>
      </c>
      <c r="C138" s="104">
        <v>2305.2815000000001</v>
      </c>
      <c r="D138" s="104">
        <v>1.7354020322799499</v>
      </c>
      <c r="E138" s="105">
        <v>42</v>
      </c>
      <c r="F138" s="104">
        <v>2.53225678667757</v>
      </c>
      <c r="G138" s="105">
        <v>24</v>
      </c>
      <c r="H138" s="104">
        <v>2.7865495291725302</v>
      </c>
      <c r="I138" s="105">
        <v>26</v>
      </c>
      <c r="J138" s="104">
        <v>3.3902210769377499</v>
      </c>
      <c r="K138" s="105">
        <v>20</v>
      </c>
      <c r="L138" s="104">
        <v>4.9380087530259402</v>
      </c>
      <c r="M138" s="105">
        <v>10</v>
      </c>
      <c r="N138" s="104">
        <v>5.4764428615882599</v>
      </c>
      <c r="O138" s="105">
        <v>15</v>
      </c>
      <c r="P138" s="104">
        <v>5.2672811664204602</v>
      </c>
      <c r="Q138" s="105">
        <v>23</v>
      </c>
      <c r="R138" s="104">
        <v>5.3616146464053998</v>
      </c>
      <c r="S138" s="105">
        <v>23</v>
      </c>
      <c r="T138" s="104">
        <v>5.64308999367264</v>
      </c>
      <c r="U138" s="105">
        <v>24</v>
      </c>
      <c r="V138" s="104">
        <v>7.1954623628608303</v>
      </c>
      <c r="W138" s="105">
        <v>21</v>
      </c>
      <c r="Z138" s="104">
        <v>10.0086605707691</v>
      </c>
      <c r="AA138" s="105">
        <v>18</v>
      </c>
    </row>
    <row r="139" spans="1:27" x14ac:dyDescent="0.3">
      <c r="A139" s="102" t="s">
        <v>123</v>
      </c>
      <c r="B139" s="103">
        <v>43986</v>
      </c>
      <c r="C139" s="104">
        <v>2404.8303000000001</v>
      </c>
      <c r="D139" s="104">
        <v>2.8263226146446598</v>
      </c>
      <c r="E139" s="105">
        <v>15</v>
      </c>
      <c r="F139" s="104">
        <v>2.6819999703584498</v>
      </c>
      <c r="G139" s="105">
        <v>20</v>
      </c>
      <c r="H139" s="104">
        <v>2.7985503598291701</v>
      </c>
      <c r="I139" s="105">
        <v>25</v>
      </c>
      <c r="J139" s="104">
        <v>2.92739220582131</v>
      </c>
      <c r="K139" s="105">
        <v>31</v>
      </c>
      <c r="L139" s="104">
        <v>3.2330557042417598</v>
      </c>
      <c r="M139" s="105">
        <v>38</v>
      </c>
      <c r="N139" s="104">
        <v>3.8676188584663702</v>
      </c>
      <c r="O139" s="105">
        <v>39</v>
      </c>
      <c r="P139" s="104">
        <v>4.4755895698339403</v>
      </c>
      <c r="Q139" s="105">
        <v>34</v>
      </c>
      <c r="R139" s="104">
        <v>4.78440059370116</v>
      </c>
      <c r="S139" s="105">
        <v>32</v>
      </c>
      <c r="T139" s="104">
        <v>5.1476158134035801</v>
      </c>
      <c r="U139" s="105">
        <v>33</v>
      </c>
      <c r="V139" s="104">
        <v>6.8938577047341099</v>
      </c>
      <c r="W139" s="105">
        <v>30</v>
      </c>
      <c r="Z139" s="104">
        <v>9.71142897829486</v>
      </c>
      <c r="AA139" s="105">
        <v>29</v>
      </c>
    </row>
    <row r="140" spans="1:27" x14ac:dyDescent="0.3">
      <c r="A140" s="102" t="s">
        <v>124</v>
      </c>
      <c r="B140" s="103">
        <v>43986</v>
      </c>
      <c r="C140" s="104">
        <v>2864.163</v>
      </c>
      <c r="D140" s="104">
        <v>2.8803007887379102</v>
      </c>
      <c r="E140" s="105">
        <v>14</v>
      </c>
      <c r="F140" s="104">
        <v>2.8969051144215698</v>
      </c>
      <c r="G140" s="105">
        <v>15</v>
      </c>
      <c r="H140" s="104">
        <v>2.9496467974065301</v>
      </c>
      <c r="I140" s="105">
        <v>17</v>
      </c>
      <c r="J140" s="104">
        <v>3.26711036016754</v>
      </c>
      <c r="K140" s="105">
        <v>23</v>
      </c>
      <c r="L140" s="104">
        <v>4.30798445050808</v>
      </c>
      <c r="M140" s="105">
        <v>25</v>
      </c>
      <c r="N140" s="104">
        <v>5.5403969087166898</v>
      </c>
      <c r="O140" s="105">
        <v>11</v>
      </c>
      <c r="P140" s="104">
        <v>5.3967692493972903</v>
      </c>
      <c r="Q140" s="105">
        <v>15</v>
      </c>
      <c r="R140" s="104">
        <v>5.4578810952738204</v>
      </c>
      <c r="S140" s="105">
        <v>18</v>
      </c>
      <c r="T140" s="104">
        <v>5.7777300621841503</v>
      </c>
      <c r="U140" s="105">
        <v>17</v>
      </c>
      <c r="V140" s="104">
        <v>7.2355578154824798</v>
      </c>
      <c r="W140" s="105">
        <v>16</v>
      </c>
      <c r="Z140" s="104">
        <v>9.9939814487648402</v>
      </c>
      <c r="AA140" s="105">
        <v>20</v>
      </c>
    </row>
    <row r="141" spans="1:27" x14ac:dyDescent="0.3">
      <c r="A141" s="102" t="s">
        <v>125</v>
      </c>
      <c r="B141" s="103">
        <v>43986</v>
      </c>
      <c r="C141" s="104">
        <v>2581.9616000000001</v>
      </c>
      <c r="D141" s="104">
        <v>2.5504097713643401</v>
      </c>
      <c r="E141" s="105">
        <v>24</v>
      </c>
      <c r="F141" s="104">
        <v>2.4951394552740598</v>
      </c>
      <c r="G141" s="105">
        <v>26</v>
      </c>
      <c r="H141" s="104">
        <v>3.11391650094395</v>
      </c>
      <c r="I141" s="105">
        <v>13</v>
      </c>
      <c r="J141" s="104">
        <v>3.7260545493022001</v>
      </c>
      <c r="K141" s="105">
        <v>8</v>
      </c>
      <c r="L141" s="104">
        <v>5.0224757626937304</v>
      </c>
      <c r="M141" s="105">
        <v>8</v>
      </c>
      <c r="N141" s="104">
        <v>5.8675099077574897</v>
      </c>
      <c r="O141" s="105">
        <v>5</v>
      </c>
      <c r="P141" s="104">
        <v>5.6036404122414103</v>
      </c>
      <c r="Q141" s="105">
        <v>6</v>
      </c>
      <c r="R141" s="104">
        <v>5.7229712331696199</v>
      </c>
      <c r="S141" s="105">
        <v>4</v>
      </c>
      <c r="T141" s="104">
        <v>6.0358810400526997</v>
      </c>
      <c r="U141" s="105">
        <v>3</v>
      </c>
      <c r="V141" s="104">
        <v>7.3631888274903199</v>
      </c>
      <c r="W141" s="105">
        <v>4</v>
      </c>
      <c r="Z141" s="104">
        <v>9.8785389023128598</v>
      </c>
      <c r="AA141" s="105">
        <v>28</v>
      </c>
    </row>
    <row r="142" spans="1:27" x14ac:dyDescent="0.3">
      <c r="A142" s="102" t="s">
        <v>126</v>
      </c>
      <c r="B142" s="103">
        <v>43986</v>
      </c>
      <c r="C142" s="104">
        <v>2193.3319000000001</v>
      </c>
      <c r="D142" s="104">
        <v>2.35989575185824</v>
      </c>
      <c r="E142" s="105">
        <v>32</v>
      </c>
      <c r="F142" s="104">
        <v>2.2386731824008601</v>
      </c>
      <c r="G142" s="105">
        <v>35</v>
      </c>
      <c r="H142" s="104">
        <v>2.3715192979259299</v>
      </c>
      <c r="I142" s="105">
        <v>41</v>
      </c>
      <c r="J142" s="104">
        <v>2.6680773020748898</v>
      </c>
      <c r="K142" s="105">
        <v>41</v>
      </c>
      <c r="L142" s="104">
        <v>3.1265468914991201</v>
      </c>
      <c r="M142" s="105">
        <v>40</v>
      </c>
      <c r="N142" s="104">
        <v>4.2662120879021597</v>
      </c>
      <c r="O142" s="105">
        <v>35</v>
      </c>
      <c r="P142" s="104">
        <v>4.5806895455186503</v>
      </c>
      <c r="Q142" s="105">
        <v>32</v>
      </c>
      <c r="R142" s="104">
        <v>4.7391290923466798</v>
      </c>
      <c r="S142" s="105">
        <v>34</v>
      </c>
      <c r="T142" s="104">
        <v>5.0969100961811202</v>
      </c>
      <c r="U142" s="105">
        <v>34</v>
      </c>
      <c r="V142" s="104">
        <v>7.0117923408687597</v>
      </c>
      <c r="W142" s="105">
        <v>29</v>
      </c>
      <c r="Z142" s="104">
        <v>10.0364841178232</v>
      </c>
      <c r="AA142" s="105">
        <v>12</v>
      </c>
    </row>
    <row r="143" spans="1:27" x14ac:dyDescent="0.3">
      <c r="A143" s="102" t="s">
        <v>127</v>
      </c>
      <c r="B143" s="103">
        <v>43986</v>
      </c>
      <c r="C143" s="104">
        <v>3010.9142999999999</v>
      </c>
      <c r="D143" s="104">
        <v>3.5352819202451</v>
      </c>
      <c r="E143" s="105">
        <v>4</v>
      </c>
      <c r="F143" s="104">
        <v>3.8845010208838202</v>
      </c>
      <c r="G143" s="105">
        <v>4</v>
      </c>
      <c r="H143" s="104">
        <v>3.6873454947873601</v>
      </c>
      <c r="I143" s="105">
        <v>4</v>
      </c>
      <c r="J143" s="104">
        <v>4.0324771347103701</v>
      </c>
      <c r="K143" s="105">
        <v>3</v>
      </c>
      <c r="L143" s="104">
        <v>4.9721547569769902</v>
      </c>
      <c r="M143" s="105">
        <v>9</v>
      </c>
      <c r="N143" s="104">
        <v>5.9763148346916699</v>
      </c>
      <c r="O143" s="105">
        <v>1</v>
      </c>
      <c r="P143" s="104">
        <v>5.7750210487335298</v>
      </c>
      <c r="Q143" s="105">
        <v>2</v>
      </c>
      <c r="R143" s="104">
        <v>5.9059348839286399</v>
      </c>
      <c r="S143" s="105">
        <v>2</v>
      </c>
      <c r="T143" s="104">
        <v>6.17713484369522</v>
      </c>
      <c r="U143" s="105">
        <v>2</v>
      </c>
      <c r="V143" s="104">
        <v>7.43495822238852</v>
      </c>
      <c r="W143" s="105">
        <v>2</v>
      </c>
      <c r="Z143" s="104">
        <v>10.245635295304201</v>
      </c>
      <c r="AA143" s="105">
        <v>3</v>
      </c>
    </row>
    <row r="144" spans="1:27" x14ac:dyDescent="0.3">
      <c r="A144" s="102" t="s">
        <v>128</v>
      </c>
      <c r="B144" s="103">
        <v>43986</v>
      </c>
      <c r="C144" s="104">
        <v>3940.4721</v>
      </c>
      <c r="D144" s="104">
        <v>2.6966146986644501</v>
      </c>
      <c r="E144" s="105">
        <v>21</v>
      </c>
      <c r="F144" s="104">
        <v>2.0431101106691201</v>
      </c>
      <c r="G144" s="105">
        <v>40</v>
      </c>
      <c r="H144" s="104">
        <v>2.56985409026835</v>
      </c>
      <c r="I144" s="105">
        <v>34</v>
      </c>
      <c r="J144" s="104">
        <v>3.18308996743328</v>
      </c>
      <c r="K144" s="105">
        <v>28</v>
      </c>
      <c r="L144" s="104">
        <v>4.6765189828407898</v>
      </c>
      <c r="M144" s="105">
        <v>18</v>
      </c>
      <c r="N144" s="104">
        <v>5.4190341631713599</v>
      </c>
      <c r="O144" s="105">
        <v>19</v>
      </c>
      <c r="P144" s="104">
        <v>5.29670130440112</v>
      </c>
      <c r="Q144" s="105">
        <v>22</v>
      </c>
      <c r="R144" s="104">
        <v>5.4144465662466699</v>
      </c>
      <c r="S144" s="105">
        <v>22</v>
      </c>
      <c r="T144" s="104">
        <v>5.7419927463492497</v>
      </c>
      <c r="U144" s="105">
        <v>21</v>
      </c>
      <c r="V144" s="104">
        <v>7.1245679782051896</v>
      </c>
      <c r="W144" s="105">
        <v>26</v>
      </c>
      <c r="Z144" s="104">
        <v>9.9527643010817695</v>
      </c>
      <c r="AA144" s="105">
        <v>24</v>
      </c>
    </row>
    <row r="145" spans="1:27" x14ac:dyDescent="0.3">
      <c r="A145" s="102" t="s">
        <v>129</v>
      </c>
      <c r="B145" s="103">
        <v>43986</v>
      </c>
      <c r="C145" s="104">
        <v>1994.7791999999999</v>
      </c>
      <c r="D145" s="104">
        <v>2.11168418456931</v>
      </c>
      <c r="E145" s="105">
        <v>38</v>
      </c>
      <c r="F145" s="104">
        <v>2.2010092432635</v>
      </c>
      <c r="G145" s="105">
        <v>37</v>
      </c>
      <c r="H145" s="104">
        <v>2.9790086639355202</v>
      </c>
      <c r="I145" s="105">
        <v>15</v>
      </c>
      <c r="J145" s="104">
        <v>3.45238723898848</v>
      </c>
      <c r="K145" s="105">
        <v>15</v>
      </c>
      <c r="L145" s="104">
        <v>4.3782895629033396</v>
      </c>
      <c r="M145" s="105">
        <v>24</v>
      </c>
      <c r="N145" s="104">
        <v>4.8659386643243998</v>
      </c>
      <c r="O145" s="105">
        <v>27</v>
      </c>
      <c r="P145" s="104">
        <v>5.1065703966803397</v>
      </c>
      <c r="Q145" s="105">
        <v>27</v>
      </c>
      <c r="R145" s="104">
        <v>5.3538259887146404</v>
      </c>
      <c r="S145" s="105">
        <v>24</v>
      </c>
      <c r="T145" s="104">
        <v>5.7246478719850096</v>
      </c>
      <c r="U145" s="105">
        <v>23</v>
      </c>
      <c r="V145" s="104">
        <v>7.22680727982946</v>
      </c>
      <c r="W145" s="105">
        <v>18</v>
      </c>
      <c r="Z145" s="104">
        <v>9.9787555406948698</v>
      </c>
      <c r="AA145" s="105">
        <v>22</v>
      </c>
    </row>
    <row r="146" spans="1:27" x14ac:dyDescent="0.3">
      <c r="A146" s="102" t="s">
        <v>130</v>
      </c>
      <c r="B146" s="103">
        <v>43986</v>
      </c>
      <c r="C146" s="104">
        <v>296.49419999999998</v>
      </c>
      <c r="D146" s="104">
        <v>3.23795594733634</v>
      </c>
      <c r="E146" s="105">
        <v>7</v>
      </c>
      <c r="F146" s="104">
        <v>3.0250381918020399</v>
      </c>
      <c r="G146" s="105">
        <v>12</v>
      </c>
      <c r="H146" s="104">
        <v>3.1340324933881898</v>
      </c>
      <c r="I146" s="105">
        <v>12</v>
      </c>
      <c r="J146" s="104">
        <v>3.6631249060936999</v>
      </c>
      <c r="K146" s="105">
        <v>9</v>
      </c>
      <c r="L146" s="104">
        <v>5.1764006563416904</v>
      </c>
      <c r="M146" s="105">
        <v>4</v>
      </c>
      <c r="N146" s="104">
        <v>5.7693559107436201</v>
      </c>
      <c r="O146" s="105">
        <v>7</v>
      </c>
      <c r="P146" s="104">
        <v>5.50538066145225</v>
      </c>
      <c r="Q146" s="105">
        <v>8</v>
      </c>
      <c r="R146" s="104">
        <v>5.5733214489404403</v>
      </c>
      <c r="S146" s="105">
        <v>12</v>
      </c>
      <c r="T146" s="104">
        <v>5.8735969532025001</v>
      </c>
      <c r="U146" s="105">
        <v>13</v>
      </c>
      <c r="V146" s="104">
        <v>7.2453936874345297</v>
      </c>
      <c r="W146" s="105">
        <v>14</v>
      </c>
      <c r="Z146" s="104">
        <v>10.032998433085201</v>
      </c>
      <c r="AA146" s="105">
        <v>13</v>
      </c>
    </row>
    <row r="147" spans="1:27" x14ac:dyDescent="0.3">
      <c r="A147" s="102" t="s">
        <v>131</v>
      </c>
      <c r="B147" s="103">
        <v>43986</v>
      </c>
      <c r="C147" s="104">
        <v>2150.8200000000002</v>
      </c>
      <c r="D147" s="104">
        <v>4.1463083582772304</v>
      </c>
      <c r="E147" s="105">
        <v>2</v>
      </c>
      <c r="F147" s="104">
        <v>3.9117735913507201</v>
      </c>
      <c r="G147" s="105">
        <v>3</v>
      </c>
      <c r="H147" s="104">
        <v>3.8436886457560799</v>
      </c>
      <c r="I147" s="105">
        <v>2</v>
      </c>
      <c r="J147" s="104">
        <v>3.9439086376318002</v>
      </c>
      <c r="K147" s="105">
        <v>4</v>
      </c>
      <c r="L147" s="104">
        <v>5.0786243539647602</v>
      </c>
      <c r="M147" s="105">
        <v>5</v>
      </c>
      <c r="N147" s="104">
        <v>5.9214784410408798</v>
      </c>
      <c r="O147" s="105">
        <v>4</v>
      </c>
      <c r="P147" s="104">
        <v>5.6486890030466501</v>
      </c>
      <c r="Q147" s="105">
        <v>3</v>
      </c>
      <c r="R147" s="104">
        <v>5.7483147045995802</v>
      </c>
      <c r="S147" s="105">
        <v>3</v>
      </c>
      <c r="T147" s="104">
        <v>6.0203050945545602</v>
      </c>
      <c r="U147" s="105">
        <v>4</v>
      </c>
      <c r="V147" s="104">
        <v>7.36952367999793</v>
      </c>
      <c r="W147" s="105">
        <v>3</v>
      </c>
      <c r="Z147" s="104">
        <v>10.024239200034501</v>
      </c>
      <c r="AA147" s="105">
        <v>14</v>
      </c>
    </row>
    <row r="148" spans="1:27" x14ac:dyDescent="0.3">
      <c r="A148" s="102" t="s">
        <v>132</v>
      </c>
      <c r="B148" s="103">
        <v>43986</v>
      </c>
      <c r="C148" s="104">
        <v>2422.0288</v>
      </c>
      <c r="D148" s="104">
        <v>2.8168023684815902</v>
      </c>
      <c r="E148" s="105">
        <v>16</v>
      </c>
      <c r="F148" s="104">
        <v>2.65692064147553</v>
      </c>
      <c r="G148" s="105">
        <v>21</v>
      </c>
      <c r="H148" s="104">
        <v>2.77866764122887</v>
      </c>
      <c r="I148" s="105">
        <v>27</v>
      </c>
      <c r="J148" s="104">
        <v>3.2073947054226402</v>
      </c>
      <c r="K148" s="105">
        <v>27</v>
      </c>
      <c r="L148" s="104">
        <v>4.39873121332898</v>
      </c>
      <c r="M148" s="105">
        <v>23</v>
      </c>
      <c r="N148" s="104">
        <v>5.0740000420339202</v>
      </c>
      <c r="O148" s="105">
        <v>26</v>
      </c>
      <c r="P148" s="104">
        <v>5.1208017592784199</v>
      </c>
      <c r="Q148" s="105">
        <v>26</v>
      </c>
      <c r="R148" s="104">
        <v>5.2222581502723298</v>
      </c>
      <c r="S148" s="105">
        <v>28</v>
      </c>
      <c r="T148" s="104">
        <v>5.5271701211542199</v>
      </c>
      <c r="U148" s="105">
        <v>29</v>
      </c>
      <c r="V148" s="104">
        <v>7.0556042107309702</v>
      </c>
      <c r="W148" s="105">
        <v>28</v>
      </c>
      <c r="Z148" s="104">
        <v>9.8833360787909896</v>
      </c>
      <c r="AA148" s="105">
        <v>27</v>
      </c>
    </row>
    <row r="149" spans="1:27" x14ac:dyDescent="0.3">
      <c r="A149" s="102" t="s">
        <v>133</v>
      </c>
      <c r="B149" s="103">
        <v>43986</v>
      </c>
      <c r="C149" s="104">
        <v>1553.0952</v>
      </c>
      <c r="D149" s="104">
        <v>1.8943157392041801</v>
      </c>
      <c r="E149" s="105">
        <v>41</v>
      </c>
      <c r="F149" s="104">
        <v>2.3662734569765602</v>
      </c>
      <c r="G149" s="105">
        <v>30</v>
      </c>
      <c r="H149" s="104">
        <v>2.5054513918258299</v>
      </c>
      <c r="I149" s="105">
        <v>38</v>
      </c>
      <c r="J149" s="104">
        <v>2.79732138840129</v>
      </c>
      <c r="K149" s="105">
        <v>36</v>
      </c>
      <c r="L149" s="104">
        <v>3.3883225542578401</v>
      </c>
      <c r="M149" s="105">
        <v>35</v>
      </c>
      <c r="N149" s="104">
        <v>3.7158031870275798</v>
      </c>
      <c r="O149" s="105">
        <v>41</v>
      </c>
      <c r="P149" s="104">
        <v>4.2364128771004701</v>
      </c>
      <c r="Q149" s="105">
        <v>36</v>
      </c>
      <c r="R149" s="104">
        <v>4.5306190116152099</v>
      </c>
      <c r="S149" s="105">
        <v>36</v>
      </c>
      <c r="T149" s="104">
        <v>4.9215736604766098</v>
      </c>
      <c r="U149" s="105">
        <v>36</v>
      </c>
      <c r="V149" s="104">
        <v>6.4525554985670697</v>
      </c>
      <c r="W149" s="105">
        <v>31</v>
      </c>
      <c r="Z149" s="104">
        <v>8.4237175681206793</v>
      </c>
      <c r="AA149" s="105">
        <v>32</v>
      </c>
    </row>
    <row r="150" spans="1:27" x14ac:dyDescent="0.3">
      <c r="A150" s="102" t="s">
        <v>134</v>
      </c>
      <c r="B150" s="103">
        <v>43986</v>
      </c>
      <c r="C150" s="104">
        <v>1953.5199</v>
      </c>
      <c r="D150" s="104">
        <v>2.4758273755615101</v>
      </c>
      <c r="E150" s="105">
        <v>30</v>
      </c>
      <c r="F150" s="104">
        <v>2.1777244240643499</v>
      </c>
      <c r="G150" s="105">
        <v>38</v>
      </c>
      <c r="H150" s="104">
        <v>2.4551946420760098</v>
      </c>
      <c r="I150" s="105">
        <v>40</v>
      </c>
      <c r="J150" s="104">
        <v>2.78291272007261</v>
      </c>
      <c r="K150" s="105">
        <v>37</v>
      </c>
      <c r="L150" s="104">
        <v>3.4151671379009798</v>
      </c>
      <c r="M150" s="105">
        <v>33</v>
      </c>
      <c r="N150" s="104">
        <v>4.7878755833959703</v>
      </c>
      <c r="O150" s="105">
        <v>30</v>
      </c>
      <c r="P150" s="104">
        <v>5.0700287641593498</v>
      </c>
      <c r="Q150" s="105">
        <v>28</v>
      </c>
      <c r="R150" s="104">
        <v>5.2837580063207499</v>
      </c>
      <c r="S150" s="105">
        <v>27</v>
      </c>
      <c r="T150" s="104">
        <v>5.62988209810693</v>
      </c>
      <c r="U150" s="105">
        <v>26</v>
      </c>
      <c r="V150" s="104">
        <v>7.1652650209914999</v>
      </c>
      <c r="W150" s="105">
        <v>23</v>
      </c>
      <c r="Z150" s="104">
        <v>10.0766008433463</v>
      </c>
      <c r="AA150" s="105">
        <v>9</v>
      </c>
    </row>
    <row r="151" spans="1:27" x14ac:dyDescent="0.3">
      <c r="A151" s="102" t="s">
        <v>135</v>
      </c>
      <c r="B151" s="103">
        <v>43986</v>
      </c>
      <c r="C151" s="104">
        <v>1952.4811999999999</v>
      </c>
      <c r="D151" s="104">
        <v>2.81181857091206</v>
      </c>
      <c r="E151" s="105">
        <v>17</v>
      </c>
      <c r="F151" s="104">
        <v>2.8116284340761202</v>
      </c>
      <c r="G151" s="105">
        <v>16</v>
      </c>
      <c r="H151" s="104">
        <v>2.6115464684944998</v>
      </c>
      <c r="I151" s="105">
        <v>33</v>
      </c>
      <c r="J151" s="104">
        <v>3.2166891380831801</v>
      </c>
      <c r="K151" s="105">
        <v>25</v>
      </c>
      <c r="L151" s="104">
        <v>3.5472889962262499</v>
      </c>
      <c r="M151" s="105">
        <v>30</v>
      </c>
      <c r="N151" s="104">
        <v>4.5587882513935698</v>
      </c>
      <c r="O151" s="105">
        <v>33</v>
      </c>
      <c r="P151" s="104"/>
      <c r="Q151" s="105"/>
      <c r="R151" s="104"/>
      <c r="S151" s="105"/>
      <c r="T151" s="104"/>
      <c r="U151" s="105"/>
      <c r="V151" s="104"/>
      <c r="W151" s="105"/>
      <c r="Z151" s="104">
        <v>4.8259617573490798</v>
      </c>
      <c r="AA151" s="105">
        <v>43</v>
      </c>
    </row>
    <row r="152" spans="1:27" x14ac:dyDescent="0.3">
      <c r="A152" s="102" t="s">
        <v>136</v>
      </c>
      <c r="B152" s="103">
        <v>43986</v>
      </c>
      <c r="C152" s="104">
        <v>1954.1992</v>
      </c>
      <c r="D152" s="104">
        <v>2.5141952830045602</v>
      </c>
      <c r="E152" s="105">
        <v>27</v>
      </c>
      <c r="F152" s="104">
        <v>2.2629161911489</v>
      </c>
      <c r="G152" s="105">
        <v>33</v>
      </c>
      <c r="H152" s="104">
        <v>2.5149677282260101</v>
      </c>
      <c r="I152" s="105">
        <v>37</v>
      </c>
      <c r="J152" s="104">
        <v>2.8130961390208</v>
      </c>
      <c r="K152" s="105">
        <v>35</v>
      </c>
      <c r="L152" s="104">
        <v>3.4687014613318201</v>
      </c>
      <c r="M152" s="105">
        <v>31</v>
      </c>
      <c r="N152" s="104">
        <v>4.8246650135310896</v>
      </c>
      <c r="O152" s="105">
        <v>29</v>
      </c>
      <c r="P152" s="104"/>
      <c r="Q152" s="105"/>
      <c r="R152" s="104"/>
      <c r="S152" s="105"/>
      <c r="T152" s="104"/>
      <c r="U152" s="105"/>
      <c r="V152" s="104"/>
      <c r="W152" s="105"/>
      <c r="Z152" s="104">
        <v>5.0213431236139003</v>
      </c>
      <c r="AA152" s="105">
        <v>39</v>
      </c>
    </row>
    <row r="153" spans="1:27" x14ac:dyDescent="0.3">
      <c r="A153" s="102" t="s">
        <v>137</v>
      </c>
      <c r="B153" s="103">
        <v>43986</v>
      </c>
      <c r="C153" s="104">
        <v>1953.8797</v>
      </c>
      <c r="D153" s="104">
        <v>2.5538415236847598</v>
      </c>
      <c r="E153" s="105">
        <v>23</v>
      </c>
      <c r="F153" s="104">
        <v>2.2034858440656699</v>
      </c>
      <c r="G153" s="105">
        <v>36</v>
      </c>
      <c r="H153" s="104">
        <v>2.4651600004998002</v>
      </c>
      <c r="I153" s="105">
        <v>39</v>
      </c>
      <c r="J153" s="104">
        <v>2.78079508129386</v>
      </c>
      <c r="K153" s="105">
        <v>38</v>
      </c>
      <c r="L153" s="104">
        <v>3.4166577982470701</v>
      </c>
      <c r="M153" s="105">
        <v>32</v>
      </c>
      <c r="N153" s="104">
        <v>4.7875032295097304</v>
      </c>
      <c r="O153" s="105">
        <v>31</v>
      </c>
      <c r="P153" s="104"/>
      <c r="Q153" s="105"/>
      <c r="R153" s="104"/>
      <c r="S153" s="105"/>
      <c r="T153" s="104"/>
      <c r="U153" s="105"/>
      <c r="V153" s="104"/>
      <c r="W153" s="105"/>
      <c r="Z153" s="104">
        <v>4.9816593311115103</v>
      </c>
      <c r="AA153" s="105">
        <v>41</v>
      </c>
    </row>
    <row r="154" spans="1:27" x14ac:dyDescent="0.3">
      <c r="A154" s="102" t="s">
        <v>138</v>
      </c>
      <c r="B154" s="103">
        <v>43986</v>
      </c>
      <c r="C154" s="104">
        <v>1954.0433</v>
      </c>
      <c r="D154" s="104">
        <v>2.48824139861537</v>
      </c>
      <c r="E154" s="105">
        <v>28</v>
      </c>
      <c r="F154" s="104">
        <v>2.2799143413588401</v>
      </c>
      <c r="G154" s="105">
        <v>32</v>
      </c>
      <c r="H154" s="104">
        <v>2.5544329815551099</v>
      </c>
      <c r="I154" s="105">
        <v>35</v>
      </c>
      <c r="J154" s="104">
        <v>2.8558416376254101</v>
      </c>
      <c r="K154" s="105">
        <v>33</v>
      </c>
      <c r="L154" s="104">
        <v>3.39855309974249</v>
      </c>
      <c r="M154" s="105">
        <v>34</v>
      </c>
      <c r="N154" s="104">
        <v>4.7572569174930504</v>
      </c>
      <c r="O154" s="105">
        <v>32</v>
      </c>
      <c r="P154" s="104"/>
      <c r="Q154" s="105"/>
      <c r="R154" s="104"/>
      <c r="S154" s="105"/>
      <c r="T154" s="104"/>
      <c r="U154" s="105"/>
      <c r="V154" s="104"/>
      <c r="W154" s="105"/>
      <c r="Z154" s="104">
        <v>4.9955700426745899</v>
      </c>
      <c r="AA154" s="105">
        <v>40</v>
      </c>
    </row>
    <row r="155" spans="1:27" x14ac:dyDescent="0.3">
      <c r="A155" s="102" t="s">
        <v>139</v>
      </c>
      <c r="B155" s="103">
        <v>43986</v>
      </c>
      <c r="C155" s="104">
        <v>2751.9182999999998</v>
      </c>
      <c r="D155" s="104">
        <v>2.4764588232309999</v>
      </c>
      <c r="E155" s="105">
        <v>29</v>
      </c>
      <c r="F155" s="104">
        <v>2.0977591680716401</v>
      </c>
      <c r="G155" s="105">
        <v>39</v>
      </c>
      <c r="H155" s="104">
        <v>2.31721102181461</v>
      </c>
      <c r="I155" s="105">
        <v>42</v>
      </c>
      <c r="J155" s="104">
        <v>2.8665430987868699</v>
      </c>
      <c r="K155" s="105">
        <v>32</v>
      </c>
      <c r="L155" s="104">
        <v>4.6392021299046799</v>
      </c>
      <c r="M155" s="105">
        <v>20</v>
      </c>
      <c r="N155" s="104">
        <v>5.1633145507982503</v>
      </c>
      <c r="O155" s="105">
        <v>24</v>
      </c>
      <c r="P155" s="104">
        <v>5.1700063483609702</v>
      </c>
      <c r="Q155" s="105">
        <v>25</v>
      </c>
      <c r="R155" s="104">
        <v>5.3030467318499497</v>
      </c>
      <c r="S155" s="105">
        <v>26</v>
      </c>
      <c r="T155" s="104">
        <v>5.6130087381528</v>
      </c>
      <c r="U155" s="105">
        <v>27</v>
      </c>
      <c r="V155" s="104">
        <v>7.1595173641207301</v>
      </c>
      <c r="W155" s="105">
        <v>24</v>
      </c>
      <c r="Z155" s="104">
        <v>9.9957631013602999</v>
      </c>
      <c r="AA155" s="105">
        <v>19</v>
      </c>
    </row>
    <row r="156" spans="1:27" x14ac:dyDescent="0.3">
      <c r="A156" s="102" t="s">
        <v>140</v>
      </c>
      <c r="B156" s="103">
        <v>43986</v>
      </c>
      <c r="C156" s="104">
        <v>1054.2952</v>
      </c>
      <c r="D156" s="104">
        <v>2.9048730553363802</v>
      </c>
      <c r="E156" s="105">
        <v>11</v>
      </c>
      <c r="F156" s="104">
        <v>2.9307358892539699</v>
      </c>
      <c r="G156" s="105">
        <v>14</v>
      </c>
      <c r="H156" s="104">
        <v>2.94785183062212</v>
      </c>
      <c r="I156" s="105">
        <v>18</v>
      </c>
      <c r="J156" s="104">
        <v>2.8142015484091498</v>
      </c>
      <c r="K156" s="105">
        <v>34</v>
      </c>
      <c r="L156" s="104">
        <v>2.8375327260432202</v>
      </c>
      <c r="M156" s="105">
        <v>42</v>
      </c>
      <c r="N156" s="104">
        <v>3.0515509797896301</v>
      </c>
      <c r="O156" s="105">
        <v>42</v>
      </c>
      <c r="P156" s="104">
        <v>3.8989740598936198</v>
      </c>
      <c r="Q156" s="105">
        <v>38</v>
      </c>
      <c r="R156" s="104">
        <v>4.2839277194950904</v>
      </c>
      <c r="S156" s="105">
        <v>38</v>
      </c>
      <c r="T156" s="104">
        <v>4.62472352453198</v>
      </c>
      <c r="U156" s="105">
        <v>38</v>
      </c>
      <c r="V156" s="104"/>
      <c r="W156" s="105"/>
      <c r="Z156" s="104">
        <v>4.8609815278161799</v>
      </c>
      <c r="AA156" s="105">
        <v>42</v>
      </c>
    </row>
    <row r="157" spans="1:27" x14ac:dyDescent="0.3">
      <c r="A157" s="102" t="s">
        <v>141</v>
      </c>
      <c r="B157" s="103">
        <v>43986</v>
      </c>
      <c r="C157" s="104">
        <v>54.770400000000002</v>
      </c>
      <c r="D157" s="104">
        <v>3.9989482218395498</v>
      </c>
      <c r="E157" s="105">
        <v>3</v>
      </c>
      <c r="F157" s="104">
        <v>3.4663627663693899</v>
      </c>
      <c r="G157" s="105">
        <v>6</v>
      </c>
      <c r="H157" s="104">
        <v>3.3628199402997301</v>
      </c>
      <c r="I157" s="105">
        <v>6</v>
      </c>
      <c r="J157" s="104">
        <v>3.4413511648598001</v>
      </c>
      <c r="K157" s="105">
        <v>18</v>
      </c>
      <c r="L157" s="104">
        <v>4.0878946250784303</v>
      </c>
      <c r="M157" s="105">
        <v>27</v>
      </c>
      <c r="N157" s="104">
        <v>4.8510151527228702</v>
      </c>
      <c r="O157" s="105">
        <v>28</v>
      </c>
      <c r="P157" s="104">
        <v>5.0155604572703298</v>
      </c>
      <c r="Q157" s="105">
        <v>29</v>
      </c>
      <c r="R157" s="104">
        <v>5.2153000702009296</v>
      </c>
      <c r="S157" s="105">
        <v>29</v>
      </c>
      <c r="T157" s="104">
        <v>5.5962927907717104</v>
      </c>
      <c r="U157" s="105">
        <v>28</v>
      </c>
      <c r="V157" s="104">
        <v>7.1907761470969103</v>
      </c>
      <c r="W157" s="105">
        <v>22</v>
      </c>
      <c r="Z157" s="104">
        <v>10.082045654929001</v>
      </c>
      <c r="AA157" s="105">
        <v>8</v>
      </c>
    </row>
    <row r="158" spans="1:27" x14ac:dyDescent="0.3">
      <c r="A158" s="102" t="s">
        <v>142</v>
      </c>
      <c r="B158" s="103">
        <v>43986</v>
      </c>
      <c r="C158" s="104">
        <v>4048.6187</v>
      </c>
      <c r="D158" s="104">
        <v>2.30538862251084</v>
      </c>
      <c r="E158" s="105">
        <v>34</v>
      </c>
      <c r="F158" s="104">
        <v>2.3624988256058299</v>
      </c>
      <c r="G158" s="105">
        <v>31</v>
      </c>
      <c r="H158" s="104">
        <v>2.6834679002742901</v>
      </c>
      <c r="I158" s="105">
        <v>31</v>
      </c>
      <c r="J158" s="104">
        <v>3.2598612222439902</v>
      </c>
      <c r="K158" s="105">
        <v>24</v>
      </c>
      <c r="L158" s="104">
        <v>4.5201987229797798</v>
      </c>
      <c r="M158" s="105">
        <v>21</v>
      </c>
      <c r="N158" s="104">
        <v>5.1535354093059897</v>
      </c>
      <c r="O158" s="105">
        <v>25</v>
      </c>
      <c r="P158" s="104">
        <v>5.1766459993321803</v>
      </c>
      <c r="Q158" s="105">
        <v>24</v>
      </c>
      <c r="R158" s="104">
        <v>5.32245292597936</v>
      </c>
      <c r="S158" s="105">
        <v>25</v>
      </c>
      <c r="T158" s="104">
        <v>5.6336687301111903</v>
      </c>
      <c r="U158" s="105">
        <v>25</v>
      </c>
      <c r="V158" s="104">
        <v>7.1161492508716897</v>
      </c>
      <c r="W158" s="105">
        <v>27</v>
      </c>
      <c r="Z158" s="104">
        <v>9.9276019307382004</v>
      </c>
      <c r="AA158" s="105">
        <v>25</v>
      </c>
    </row>
    <row r="159" spans="1:27" x14ac:dyDescent="0.3">
      <c r="A159" s="102" t="s">
        <v>143</v>
      </c>
      <c r="B159" s="103">
        <v>43986</v>
      </c>
      <c r="C159" s="104">
        <v>2744.7392</v>
      </c>
      <c r="D159" s="104">
        <v>2.1092111486904499</v>
      </c>
      <c r="E159" s="105">
        <v>39</v>
      </c>
      <c r="F159" s="104">
        <v>2.4717447342005698</v>
      </c>
      <c r="G159" s="105">
        <v>27</v>
      </c>
      <c r="H159" s="104">
        <v>2.6334164847722898</v>
      </c>
      <c r="I159" s="105">
        <v>32</v>
      </c>
      <c r="J159" s="104">
        <v>3.21603948558738</v>
      </c>
      <c r="K159" s="105">
        <v>26</v>
      </c>
      <c r="L159" s="104">
        <v>4.48503206872003</v>
      </c>
      <c r="M159" s="105">
        <v>22</v>
      </c>
      <c r="N159" s="104">
        <v>5.4801094170798796</v>
      </c>
      <c r="O159" s="105">
        <v>14</v>
      </c>
      <c r="P159" s="104">
        <v>5.3782831366249004</v>
      </c>
      <c r="Q159" s="105">
        <v>17</v>
      </c>
      <c r="R159" s="104">
        <v>5.4727708931670698</v>
      </c>
      <c r="S159" s="105">
        <v>17</v>
      </c>
      <c r="T159" s="104">
        <v>5.7462271736931596</v>
      </c>
      <c r="U159" s="105">
        <v>20</v>
      </c>
      <c r="V159" s="104">
        <v>7.2138604470624497</v>
      </c>
      <c r="W159" s="105">
        <v>20</v>
      </c>
      <c r="Z159" s="104">
        <v>9.9866985534211192</v>
      </c>
      <c r="AA159" s="105">
        <v>21</v>
      </c>
    </row>
    <row r="160" spans="1:27" x14ac:dyDescent="0.3">
      <c r="A160" s="102" t="s">
        <v>144</v>
      </c>
      <c r="B160" s="103">
        <v>43986</v>
      </c>
      <c r="C160" s="104">
        <v>3635.3402000000001</v>
      </c>
      <c r="D160" s="104">
        <v>3.3316841853779899</v>
      </c>
      <c r="E160" s="105">
        <v>5</v>
      </c>
      <c r="F160" s="104">
        <v>3.3661135649768101</v>
      </c>
      <c r="G160" s="105">
        <v>8</v>
      </c>
      <c r="H160" s="104">
        <v>3.2322620684983101</v>
      </c>
      <c r="I160" s="105">
        <v>10</v>
      </c>
      <c r="J160" s="104">
        <v>3.8034372384615902</v>
      </c>
      <c r="K160" s="105">
        <v>6</v>
      </c>
      <c r="L160" s="104">
        <v>4.8145751706013602</v>
      </c>
      <c r="M160" s="105">
        <v>13</v>
      </c>
      <c r="N160" s="104">
        <v>5.7942777171675299</v>
      </c>
      <c r="O160" s="105">
        <v>6</v>
      </c>
      <c r="P160" s="104">
        <v>5.5840356789866403</v>
      </c>
      <c r="Q160" s="105">
        <v>7</v>
      </c>
      <c r="R160" s="104">
        <v>5.6476023061413896</v>
      </c>
      <c r="S160" s="105">
        <v>6</v>
      </c>
      <c r="T160" s="104">
        <v>5.9083843918878403</v>
      </c>
      <c r="U160" s="105">
        <v>10</v>
      </c>
      <c r="V160" s="104">
        <v>7.2753568414884899</v>
      </c>
      <c r="W160" s="105">
        <v>13</v>
      </c>
      <c r="Z160" s="104">
        <v>10.009041887379301</v>
      </c>
      <c r="AA160" s="105">
        <v>16</v>
      </c>
    </row>
    <row r="161" spans="1:27" x14ac:dyDescent="0.3">
      <c r="A161" s="102" t="s">
        <v>145</v>
      </c>
      <c r="B161" s="103">
        <v>43986</v>
      </c>
      <c r="C161" s="104">
        <v>1300.2630999999999</v>
      </c>
      <c r="D161" s="104">
        <v>3.3267453481679001</v>
      </c>
      <c r="E161" s="105">
        <v>6</v>
      </c>
      <c r="F161" s="104">
        <v>3.43876307409163</v>
      </c>
      <c r="G161" s="105">
        <v>7</v>
      </c>
      <c r="H161" s="104">
        <v>3.43617784449164</v>
      </c>
      <c r="I161" s="105">
        <v>5</v>
      </c>
      <c r="J161" s="104">
        <v>3.8822102717770699</v>
      </c>
      <c r="K161" s="105">
        <v>5</v>
      </c>
      <c r="L161" s="104">
        <v>4.8504168866043704</v>
      </c>
      <c r="M161" s="105">
        <v>12</v>
      </c>
      <c r="N161" s="104">
        <v>5.4838188778405597</v>
      </c>
      <c r="O161" s="105">
        <v>13</v>
      </c>
      <c r="P161" s="104">
        <v>5.4538464109141396</v>
      </c>
      <c r="Q161" s="105">
        <v>13</v>
      </c>
      <c r="R161" s="104">
        <v>5.6268074195589204</v>
      </c>
      <c r="S161" s="105">
        <v>7</v>
      </c>
      <c r="T161" s="104">
        <v>5.9479241811753596</v>
      </c>
      <c r="U161" s="105">
        <v>7</v>
      </c>
      <c r="V161" s="104">
        <v>7.3536398954389099</v>
      </c>
      <c r="W161" s="105">
        <v>5</v>
      </c>
      <c r="Z161" s="104">
        <v>7.6534166980687504</v>
      </c>
      <c r="AA161" s="105">
        <v>35</v>
      </c>
    </row>
    <row r="162" spans="1:27" x14ac:dyDescent="0.3">
      <c r="A162" s="102" t="s">
        <v>146</v>
      </c>
      <c r="B162" s="103">
        <v>43986</v>
      </c>
      <c r="C162" s="104">
        <v>2112.4254999999998</v>
      </c>
      <c r="D162" s="104">
        <v>2.9289773588049299</v>
      </c>
      <c r="E162" s="105">
        <v>10</v>
      </c>
      <c r="F162" s="104">
        <v>3.1184553900571399</v>
      </c>
      <c r="G162" s="105">
        <v>10</v>
      </c>
      <c r="H162" s="104">
        <v>3.2084089432139802</v>
      </c>
      <c r="I162" s="105">
        <v>11</v>
      </c>
      <c r="J162" s="104">
        <v>3.3904144930712001</v>
      </c>
      <c r="K162" s="105">
        <v>19</v>
      </c>
      <c r="L162" s="104">
        <v>4.7002172193195104</v>
      </c>
      <c r="M162" s="105">
        <v>17</v>
      </c>
      <c r="N162" s="104">
        <v>5.3264095276412498</v>
      </c>
      <c r="O162" s="105">
        <v>20</v>
      </c>
      <c r="P162" s="104">
        <v>5.3381307234992397</v>
      </c>
      <c r="Q162" s="105">
        <v>19</v>
      </c>
      <c r="R162" s="104">
        <v>5.4564911730311403</v>
      </c>
      <c r="S162" s="105">
        <v>19</v>
      </c>
      <c r="T162" s="104">
        <v>5.7644432548060598</v>
      </c>
      <c r="U162" s="105">
        <v>19</v>
      </c>
      <c r="V162" s="104">
        <v>7.2261891858013403</v>
      </c>
      <c r="W162" s="105">
        <v>19</v>
      </c>
      <c r="Z162" s="104">
        <v>9.6152416854761604</v>
      </c>
      <c r="AA162" s="105">
        <v>30</v>
      </c>
    </row>
    <row r="163" spans="1:27" x14ac:dyDescent="0.3">
      <c r="A163" s="102" t="s">
        <v>147</v>
      </c>
      <c r="B163" s="103">
        <v>43986</v>
      </c>
      <c r="C163" s="104">
        <v>10.772600000000001</v>
      </c>
      <c r="D163" s="104">
        <v>2.7107818563247799</v>
      </c>
      <c r="E163" s="105">
        <v>20</v>
      </c>
      <c r="F163" s="104">
        <v>2.37222041687864</v>
      </c>
      <c r="G163" s="105">
        <v>29</v>
      </c>
      <c r="H163" s="104">
        <v>2.7119903408564401</v>
      </c>
      <c r="I163" s="105">
        <v>29</v>
      </c>
      <c r="J163" s="104">
        <v>2.7619065319321998</v>
      </c>
      <c r="K163" s="105">
        <v>40</v>
      </c>
      <c r="L163" s="104">
        <v>3.1232445354104699</v>
      </c>
      <c r="M163" s="105">
        <v>41</v>
      </c>
      <c r="N163" s="104">
        <v>3.7661460096749102</v>
      </c>
      <c r="O163" s="105">
        <v>40</v>
      </c>
      <c r="P163" s="104">
        <v>4.2180280991226198</v>
      </c>
      <c r="Q163" s="105">
        <v>37</v>
      </c>
      <c r="R163" s="104">
        <v>4.49846841200897</v>
      </c>
      <c r="S163" s="105">
        <v>37</v>
      </c>
      <c r="T163" s="104">
        <v>4.79297057210169</v>
      </c>
      <c r="U163" s="105">
        <v>37</v>
      </c>
      <c r="V163" s="104"/>
      <c r="W163" s="105"/>
      <c r="Z163" s="104">
        <v>5.2907879924953196</v>
      </c>
      <c r="AA163" s="105">
        <v>38</v>
      </c>
    </row>
    <row r="164" spans="1:27" x14ac:dyDescent="0.3">
      <c r="A164" s="102" t="s">
        <v>148</v>
      </c>
      <c r="B164" s="103">
        <v>43986</v>
      </c>
      <c r="C164" s="104">
        <v>4897.1274000000003</v>
      </c>
      <c r="D164" s="104">
        <v>2.7557111923299802</v>
      </c>
      <c r="E164" s="105">
        <v>19</v>
      </c>
      <c r="F164" s="104">
        <v>2.7568730343735202</v>
      </c>
      <c r="G164" s="105">
        <v>17</v>
      </c>
      <c r="H164" s="104">
        <v>2.8007685410329501</v>
      </c>
      <c r="I164" s="105">
        <v>24</v>
      </c>
      <c r="J164" s="104">
        <v>3.49454872727273</v>
      </c>
      <c r="K164" s="105">
        <v>11</v>
      </c>
      <c r="L164" s="104">
        <v>5.0703026078232201</v>
      </c>
      <c r="M164" s="105">
        <v>6</v>
      </c>
      <c r="N164" s="104">
        <v>5.6739757946103504</v>
      </c>
      <c r="O164" s="105">
        <v>8</v>
      </c>
      <c r="P164" s="104">
        <v>5.4812072719834699</v>
      </c>
      <c r="Q164" s="105">
        <v>12</v>
      </c>
      <c r="R164" s="104">
        <v>5.5948487992127403</v>
      </c>
      <c r="S164" s="105">
        <v>10</v>
      </c>
      <c r="T164" s="104">
        <v>5.9349216237647502</v>
      </c>
      <c r="U164" s="105">
        <v>8</v>
      </c>
      <c r="V164" s="104">
        <v>7.3281237497090901</v>
      </c>
      <c r="W164" s="105">
        <v>6</v>
      </c>
      <c r="Z164" s="104">
        <v>10.1004031450785</v>
      </c>
      <c r="AA164" s="105">
        <v>7</v>
      </c>
    </row>
    <row r="165" spans="1:27" x14ac:dyDescent="0.3">
      <c r="A165" s="102" t="s">
        <v>149</v>
      </c>
      <c r="B165" s="103">
        <v>43986</v>
      </c>
      <c r="C165" s="104">
        <v>1124.4756</v>
      </c>
      <c r="D165" s="104">
        <v>1.71394603524744</v>
      </c>
      <c r="E165" s="105">
        <v>43</v>
      </c>
      <c r="F165" s="104">
        <v>0.77150481667028403</v>
      </c>
      <c r="G165" s="105">
        <v>43</v>
      </c>
      <c r="H165" s="104">
        <v>2.2870842103266602</v>
      </c>
      <c r="I165" s="105">
        <v>43</v>
      </c>
      <c r="J165" s="104">
        <v>2.5884361665364199</v>
      </c>
      <c r="K165" s="105">
        <v>43</v>
      </c>
      <c r="L165" s="104">
        <v>3.3246356101983299</v>
      </c>
      <c r="M165" s="105">
        <v>37</v>
      </c>
      <c r="N165" s="104">
        <v>4.1915187179784104</v>
      </c>
      <c r="O165" s="105">
        <v>36</v>
      </c>
      <c r="P165" s="104">
        <v>4.5317279192747097</v>
      </c>
      <c r="Q165" s="105">
        <v>33</v>
      </c>
      <c r="R165" s="104">
        <v>4.7821641203025198</v>
      </c>
      <c r="S165" s="105">
        <v>33</v>
      </c>
      <c r="T165" s="104">
        <v>5.1624627978367696</v>
      </c>
      <c r="U165" s="105">
        <v>32</v>
      </c>
      <c r="V165" s="104"/>
      <c r="W165" s="105"/>
      <c r="Z165" s="104">
        <v>6.0176945695364203</v>
      </c>
      <c r="AA165" s="105">
        <v>37</v>
      </c>
    </row>
    <row r="166" spans="1:27" x14ac:dyDescent="0.3">
      <c r="A166" s="102" t="s">
        <v>150</v>
      </c>
      <c r="B166" s="103">
        <v>43986</v>
      </c>
      <c r="C166" s="104">
        <v>260.80380000000002</v>
      </c>
      <c r="D166" s="104">
        <v>3.0372099925550802</v>
      </c>
      <c r="E166" s="105">
        <v>9</v>
      </c>
      <c r="F166" s="104">
        <v>4.2700325224398501</v>
      </c>
      <c r="G166" s="105">
        <v>2</v>
      </c>
      <c r="H166" s="104">
        <v>3.8294965462672299</v>
      </c>
      <c r="I166" s="105">
        <v>3</v>
      </c>
      <c r="J166" s="104">
        <v>4.32768836100876</v>
      </c>
      <c r="K166" s="105">
        <v>2</v>
      </c>
      <c r="L166" s="104">
        <v>5.4657749230491497</v>
      </c>
      <c r="M166" s="105">
        <v>2</v>
      </c>
      <c r="N166" s="104">
        <v>5.50376867776904</v>
      </c>
      <c r="O166" s="105">
        <v>12</v>
      </c>
      <c r="P166" s="104">
        <v>5.4851742344106196</v>
      </c>
      <c r="Q166" s="105">
        <v>10</v>
      </c>
      <c r="R166" s="104">
        <v>5.6191602154017897</v>
      </c>
      <c r="S166" s="105">
        <v>8</v>
      </c>
      <c r="T166" s="104">
        <v>5.9225552586329497</v>
      </c>
      <c r="U166" s="105">
        <v>9</v>
      </c>
      <c r="V166" s="104">
        <v>7.3155471769501599</v>
      </c>
      <c r="W166" s="105">
        <v>8</v>
      </c>
      <c r="Z166" s="104">
        <v>10.0572360929091</v>
      </c>
      <c r="AA166" s="105">
        <v>10</v>
      </c>
    </row>
    <row r="167" spans="1:27" x14ac:dyDescent="0.3">
      <c r="A167" s="102" t="s">
        <v>151</v>
      </c>
      <c r="B167" s="103">
        <v>43986</v>
      </c>
      <c r="C167" s="104">
        <v>1770.9987000000001</v>
      </c>
      <c r="D167" s="104">
        <v>2.88972834363121</v>
      </c>
      <c r="E167" s="105">
        <v>13</v>
      </c>
      <c r="F167" s="104">
        <v>3.2641001454368799</v>
      </c>
      <c r="G167" s="105">
        <v>9</v>
      </c>
      <c r="H167" s="104">
        <v>3.30408314688253</v>
      </c>
      <c r="I167" s="105">
        <v>8</v>
      </c>
      <c r="J167" s="104">
        <v>3.4474263001369101</v>
      </c>
      <c r="K167" s="105">
        <v>17</v>
      </c>
      <c r="L167" s="104">
        <v>3.94225528209203</v>
      </c>
      <c r="M167" s="105">
        <v>28</v>
      </c>
      <c r="N167" s="104">
        <v>4.2764001506782403</v>
      </c>
      <c r="O167" s="105">
        <v>34</v>
      </c>
      <c r="P167" s="104">
        <v>4.7067692186901304</v>
      </c>
      <c r="Q167" s="105">
        <v>30</v>
      </c>
      <c r="R167" s="104">
        <v>4.9628245363565604</v>
      </c>
      <c r="S167" s="105">
        <v>31</v>
      </c>
      <c r="T167" s="104">
        <v>5.2180302564150098</v>
      </c>
      <c r="U167" s="105">
        <v>31</v>
      </c>
      <c r="V167" s="104">
        <v>3.4971453753857702</v>
      </c>
      <c r="W167" s="105">
        <v>35</v>
      </c>
      <c r="Z167" s="104">
        <v>7.8839210662002301</v>
      </c>
      <c r="AA167" s="105">
        <v>34</v>
      </c>
    </row>
    <row r="168" spans="1:27" x14ac:dyDescent="0.3">
      <c r="A168" s="102" t="s">
        <v>152</v>
      </c>
      <c r="B168" s="103">
        <v>43986</v>
      </c>
      <c r="C168" s="104">
        <v>31.669899999999998</v>
      </c>
      <c r="D168" s="104">
        <v>4.6106379417584202</v>
      </c>
      <c r="E168" s="105">
        <v>1</v>
      </c>
      <c r="F168" s="104">
        <v>4.8040373919930897</v>
      </c>
      <c r="G168" s="105">
        <v>1</v>
      </c>
      <c r="H168" s="104">
        <v>4.6966045388998596</v>
      </c>
      <c r="I168" s="105">
        <v>1</v>
      </c>
      <c r="J168" s="104">
        <v>4.8743512615036204</v>
      </c>
      <c r="K168" s="105">
        <v>1</v>
      </c>
      <c r="L168" s="104">
        <v>5.6595205422250503</v>
      </c>
      <c r="M168" s="105">
        <v>1</v>
      </c>
      <c r="N168" s="104">
        <v>5.25886630680992</v>
      </c>
      <c r="O168" s="105">
        <v>23</v>
      </c>
      <c r="P168" s="104">
        <v>5.8112082436660701</v>
      </c>
      <c r="Q168" s="105">
        <v>1</v>
      </c>
      <c r="R168" s="104">
        <v>6.1661804634368904</v>
      </c>
      <c r="S168" s="105">
        <v>1</v>
      </c>
      <c r="T168" s="104">
        <v>6.5565651794574098</v>
      </c>
      <c r="U168" s="105">
        <v>1</v>
      </c>
      <c r="V168" s="104">
        <v>7.5338778101420996</v>
      </c>
      <c r="W168" s="105">
        <v>1</v>
      </c>
      <c r="Z168" s="104">
        <v>10.6137162355627</v>
      </c>
      <c r="AA168" s="105">
        <v>2</v>
      </c>
    </row>
    <row r="169" spans="1:27" x14ac:dyDescent="0.3">
      <c r="A169" s="102" t="s">
        <v>153</v>
      </c>
      <c r="B169" s="103">
        <v>43986</v>
      </c>
      <c r="C169" s="104">
        <v>27.096800000000002</v>
      </c>
      <c r="D169" s="104">
        <v>2.1553633115881699</v>
      </c>
      <c r="E169" s="105">
        <v>37</v>
      </c>
      <c r="F169" s="104">
        <v>1.7513813582173601</v>
      </c>
      <c r="G169" s="105">
        <v>42</v>
      </c>
      <c r="H169" s="104">
        <v>2.5413376149622402</v>
      </c>
      <c r="I169" s="105">
        <v>36</v>
      </c>
      <c r="J169" s="104">
        <v>2.7643240567310099</v>
      </c>
      <c r="K169" s="105">
        <v>39</v>
      </c>
      <c r="L169" s="104">
        <v>3.22427847070117</v>
      </c>
      <c r="M169" s="105">
        <v>39</v>
      </c>
      <c r="N169" s="104">
        <v>3.9452105851658801</v>
      </c>
      <c r="O169" s="105">
        <v>37</v>
      </c>
      <c r="P169" s="104">
        <v>4.41491302385118</v>
      </c>
      <c r="Q169" s="105">
        <v>35</v>
      </c>
      <c r="R169" s="104">
        <v>4.6960321867187202</v>
      </c>
      <c r="S169" s="105">
        <v>35</v>
      </c>
      <c r="T169" s="104">
        <v>5.0572987551137398</v>
      </c>
      <c r="U169" s="105">
        <v>35</v>
      </c>
      <c r="V169" s="104">
        <v>6.3659165505439601</v>
      </c>
      <c r="W169" s="105">
        <v>33</v>
      </c>
      <c r="Z169" s="104">
        <v>12.065607115235901</v>
      </c>
      <c r="AA169" s="105">
        <v>1</v>
      </c>
    </row>
    <row r="170" spans="1:27" x14ac:dyDescent="0.3">
      <c r="A170" s="102" t="s">
        <v>156</v>
      </c>
      <c r="B170" s="103">
        <v>43986</v>
      </c>
      <c r="C170" s="104">
        <v>3136.0239000000001</v>
      </c>
      <c r="D170" s="104">
        <v>2.2802111595465702</v>
      </c>
      <c r="E170" s="105">
        <v>35</v>
      </c>
      <c r="F170" s="104">
        <v>2.42332231527983</v>
      </c>
      <c r="G170" s="105">
        <v>28</v>
      </c>
      <c r="H170" s="104">
        <v>2.83395906630501</v>
      </c>
      <c r="I170" s="105">
        <v>22</v>
      </c>
      <c r="J170" s="104">
        <v>3.4583542787191099</v>
      </c>
      <c r="K170" s="105">
        <v>14</v>
      </c>
      <c r="L170" s="104">
        <v>4.7967222400180001</v>
      </c>
      <c r="M170" s="105">
        <v>16</v>
      </c>
      <c r="N170" s="104">
        <v>5.4718618547329196</v>
      </c>
      <c r="O170" s="105">
        <v>16</v>
      </c>
      <c r="P170" s="104">
        <v>5.3368722253024998</v>
      </c>
      <c r="Q170" s="105">
        <v>20</v>
      </c>
      <c r="R170" s="104">
        <v>5.4477301379166798</v>
      </c>
      <c r="S170" s="105">
        <v>20</v>
      </c>
      <c r="T170" s="104">
        <v>5.73925559705597</v>
      </c>
      <c r="U170" s="105">
        <v>22</v>
      </c>
      <c r="V170" s="104">
        <v>7.1526721548458498</v>
      </c>
      <c r="W170" s="105">
        <v>25</v>
      </c>
      <c r="Z170" s="104">
        <v>9.9182566031105495</v>
      </c>
      <c r="AA170" s="105">
        <v>26</v>
      </c>
    </row>
    <row r="171" spans="1:27" x14ac:dyDescent="0.3">
      <c r="A171" s="102" t="s">
        <v>157</v>
      </c>
      <c r="B171" s="103">
        <v>43986</v>
      </c>
      <c r="C171" s="104">
        <v>42.23</v>
      </c>
      <c r="D171" s="104">
        <v>2.2473559821288802</v>
      </c>
      <c r="E171" s="105">
        <v>36</v>
      </c>
      <c r="F171" s="104">
        <v>2.24763276191005</v>
      </c>
      <c r="G171" s="105">
        <v>34</v>
      </c>
      <c r="H171" s="104">
        <v>2.76727414020234</v>
      </c>
      <c r="I171" s="105">
        <v>28</v>
      </c>
      <c r="J171" s="104">
        <v>3.4927993035571898</v>
      </c>
      <c r="K171" s="105">
        <v>12</v>
      </c>
      <c r="L171" s="104">
        <v>4.6437192515168801</v>
      </c>
      <c r="M171" s="105">
        <v>19</v>
      </c>
      <c r="N171" s="104">
        <v>5.3259580991206503</v>
      </c>
      <c r="O171" s="105">
        <v>21</v>
      </c>
      <c r="P171" s="104">
        <v>5.3233259900908996</v>
      </c>
      <c r="Q171" s="105">
        <v>21</v>
      </c>
      <c r="R171" s="104">
        <v>5.4451450811696498</v>
      </c>
      <c r="S171" s="105">
        <v>21</v>
      </c>
      <c r="T171" s="104">
        <v>5.7728770586530196</v>
      </c>
      <c r="U171" s="105">
        <v>18</v>
      </c>
      <c r="V171" s="104">
        <v>7.2318525914221103</v>
      </c>
      <c r="W171" s="105">
        <v>17</v>
      </c>
      <c r="Z171" s="104">
        <v>10.008776398336099</v>
      </c>
      <c r="AA171" s="105">
        <v>17</v>
      </c>
    </row>
    <row r="172" spans="1:27" x14ac:dyDescent="0.3">
      <c r="A172" s="102" t="s">
        <v>158</v>
      </c>
      <c r="B172" s="103">
        <v>43986</v>
      </c>
      <c r="C172" s="104">
        <v>3161.1884</v>
      </c>
      <c r="D172" s="104">
        <v>2.3359640841160698</v>
      </c>
      <c r="E172" s="105">
        <v>33</v>
      </c>
      <c r="F172" s="104">
        <v>2.5068312226583802</v>
      </c>
      <c r="G172" s="105">
        <v>25</v>
      </c>
      <c r="H172" s="104">
        <v>2.9121154470155601</v>
      </c>
      <c r="I172" s="105">
        <v>19</v>
      </c>
      <c r="J172" s="104">
        <v>3.3899394069133399</v>
      </c>
      <c r="K172" s="105">
        <v>21</v>
      </c>
      <c r="L172" s="104">
        <v>4.9099460072407304</v>
      </c>
      <c r="M172" s="105">
        <v>11</v>
      </c>
      <c r="N172" s="104">
        <v>5.9682233561799798</v>
      </c>
      <c r="O172" s="105">
        <v>2</v>
      </c>
      <c r="P172" s="104">
        <v>5.6415170168957101</v>
      </c>
      <c r="Q172" s="105">
        <v>4</v>
      </c>
      <c r="R172" s="104">
        <v>5.6699516771163099</v>
      </c>
      <c r="S172" s="105">
        <v>5</v>
      </c>
      <c r="T172" s="104">
        <v>5.9503897341696899</v>
      </c>
      <c r="U172" s="105">
        <v>5</v>
      </c>
      <c r="V172" s="104">
        <v>7.2990753911030604</v>
      </c>
      <c r="W172" s="105">
        <v>11</v>
      </c>
      <c r="Z172" s="104">
        <v>10.1065942061343</v>
      </c>
      <c r="AA172" s="105">
        <v>6</v>
      </c>
    </row>
    <row r="173" spans="1:27" x14ac:dyDescent="0.3">
      <c r="A173" s="102" t="s">
        <v>159</v>
      </c>
      <c r="B173" s="103">
        <v>43986</v>
      </c>
      <c r="C173" s="104">
        <v>1969.0921000000001</v>
      </c>
      <c r="D173" s="104">
        <v>2.6824231058665302</v>
      </c>
      <c r="E173" s="105">
        <v>22</v>
      </c>
      <c r="F173" s="104">
        <v>2.7433968818472501</v>
      </c>
      <c r="G173" s="105">
        <v>18</v>
      </c>
      <c r="H173" s="104">
        <v>2.8028948161282798</v>
      </c>
      <c r="I173" s="105">
        <v>23</v>
      </c>
      <c r="J173" s="104">
        <v>2.6461147665040698</v>
      </c>
      <c r="K173" s="105">
        <v>42</v>
      </c>
      <c r="L173" s="104">
        <v>2.6539920691274101</v>
      </c>
      <c r="M173" s="105">
        <v>43</v>
      </c>
      <c r="N173" s="104">
        <v>2.66754261926144</v>
      </c>
      <c r="O173" s="105">
        <v>43</v>
      </c>
      <c r="P173" s="104">
        <v>3.5362803554004798</v>
      </c>
      <c r="Q173" s="105">
        <v>39</v>
      </c>
      <c r="R173" s="104">
        <v>3.8931207107480299</v>
      </c>
      <c r="S173" s="105">
        <v>39</v>
      </c>
      <c r="T173" s="104">
        <v>4.2285672445790103</v>
      </c>
      <c r="U173" s="105">
        <v>39</v>
      </c>
      <c r="V173" s="104">
        <v>6.3781121407552899</v>
      </c>
      <c r="W173" s="105">
        <v>32</v>
      </c>
      <c r="Z173" s="104">
        <v>7.9316544473757897</v>
      </c>
      <c r="AA173" s="105">
        <v>33</v>
      </c>
    </row>
    <row r="174" spans="1:27" x14ac:dyDescent="0.3">
      <c r="A174" s="102" t="s">
        <v>160</v>
      </c>
      <c r="B174" s="103">
        <v>43986</v>
      </c>
      <c r="C174" s="104">
        <v>1929.067</v>
      </c>
      <c r="D174" s="104">
        <v>2.78728554641217</v>
      </c>
      <c r="E174" s="105">
        <v>18</v>
      </c>
      <c r="F174" s="104">
        <v>3.06913988466277</v>
      </c>
      <c r="G174" s="105">
        <v>11</v>
      </c>
      <c r="H174" s="104">
        <v>2.9552520487429801</v>
      </c>
      <c r="I174" s="105">
        <v>16</v>
      </c>
      <c r="J174" s="104">
        <v>3.4521179004347302</v>
      </c>
      <c r="K174" s="105">
        <v>16</v>
      </c>
      <c r="L174" s="104">
        <v>5.0294316048368097</v>
      </c>
      <c r="M174" s="105">
        <v>7</v>
      </c>
      <c r="N174" s="104">
        <v>5.9660506189439797</v>
      </c>
      <c r="O174" s="105">
        <v>3</v>
      </c>
      <c r="P174" s="104">
        <v>5.6401138160592801</v>
      </c>
      <c r="Q174" s="105">
        <v>5</v>
      </c>
      <c r="R174" s="104">
        <v>5.6135249127333502</v>
      </c>
      <c r="S174" s="105">
        <v>9</v>
      </c>
      <c r="T174" s="104">
        <v>5.8651050530314803</v>
      </c>
      <c r="U174" s="105">
        <v>14</v>
      </c>
      <c r="V174" s="104">
        <v>5.7746070531227698</v>
      </c>
      <c r="W174" s="105">
        <v>34</v>
      </c>
      <c r="Z174" s="104">
        <v>9.10410126784463</v>
      </c>
      <c r="AA174" s="105">
        <v>31</v>
      </c>
    </row>
    <row r="175" spans="1:27" x14ac:dyDescent="0.3">
      <c r="A175" s="102" t="s">
        <v>161</v>
      </c>
      <c r="B175" s="103">
        <v>43986</v>
      </c>
      <c r="C175" s="104">
        <v>3280.4715999999999</v>
      </c>
      <c r="D175" s="104">
        <v>2.5325555050169601</v>
      </c>
      <c r="E175" s="105">
        <v>25</v>
      </c>
      <c r="F175" s="104">
        <v>2.6308613087321402</v>
      </c>
      <c r="G175" s="105">
        <v>22</v>
      </c>
      <c r="H175" s="104">
        <v>2.8513598655285701</v>
      </c>
      <c r="I175" s="105">
        <v>21</v>
      </c>
      <c r="J175" s="104">
        <v>3.36372713354233</v>
      </c>
      <c r="K175" s="105">
        <v>22</v>
      </c>
      <c r="L175" s="104">
        <v>4.8138444360600801</v>
      </c>
      <c r="M175" s="105">
        <v>14</v>
      </c>
      <c r="N175" s="104">
        <v>5.4503925875590804</v>
      </c>
      <c r="O175" s="105">
        <v>18</v>
      </c>
      <c r="P175" s="104">
        <v>5.3489533411534103</v>
      </c>
      <c r="Q175" s="105">
        <v>18</v>
      </c>
      <c r="R175" s="104">
        <v>5.4758169916262602</v>
      </c>
      <c r="S175" s="105">
        <v>16</v>
      </c>
      <c r="T175" s="104">
        <v>5.7939297982007902</v>
      </c>
      <c r="U175" s="105">
        <v>16</v>
      </c>
      <c r="V175" s="104">
        <v>7.2452575027619801</v>
      </c>
      <c r="W175" s="105">
        <v>15</v>
      </c>
      <c r="Z175" s="104">
        <v>9.9764516752413304</v>
      </c>
      <c r="AA175" s="105">
        <v>23</v>
      </c>
    </row>
    <row r="176" spans="1:27" x14ac:dyDescent="0.3">
      <c r="A176" s="102" t="s">
        <v>162</v>
      </c>
      <c r="B176" s="103">
        <v>43986</v>
      </c>
      <c r="C176" s="104">
        <v>1085.0769</v>
      </c>
      <c r="D176" s="104">
        <v>2.88974747256343</v>
      </c>
      <c r="E176" s="105">
        <v>12</v>
      </c>
      <c r="F176" s="104">
        <v>2.7297891028127799</v>
      </c>
      <c r="G176" s="105">
        <v>19</v>
      </c>
      <c r="H176" s="104">
        <v>2.9844516937217498</v>
      </c>
      <c r="I176" s="105">
        <v>14</v>
      </c>
      <c r="J176" s="104">
        <v>3.0523889576644101</v>
      </c>
      <c r="K176" s="105">
        <v>30</v>
      </c>
      <c r="L176" s="104">
        <v>3.3664701813133999</v>
      </c>
      <c r="M176" s="105">
        <v>36</v>
      </c>
      <c r="N176" s="104">
        <v>3.8981273239841698</v>
      </c>
      <c r="O176" s="105">
        <v>38</v>
      </c>
      <c r="P176" s="104">
        <v>4.6029630553943699</v>
      </c>
      <c r="Q176" s="105">
        <v>31</v>
      </c>
      <c r="R176" s="104">
        <v>5.0318611140671496</v>
      </c>
      <c r="S176" s="105">
        <v>30</v>
      </c>
      <c r="T176" s="104">
        <v>5.5024281895104403</v>
      </c>
      <c r="U176" s="105">
        <v>30</v>
      </c>
      <c r="V176" s="104"/>
      <c r="W176" s="105"/>
      <c r="Z176" s="104">
        <v>6.1326276082775504</v>
      </c>
      <c r="AA176" s="105">
        <v>36</v>
      </c>
    </row>
    <row r="177" spans="1:27" x14ac:dyDescent="0.3">
      <c r="A177" s="158"/>
      <c r="B177" s="158"/>
      <c r="C177" s="158"/>
      <c r="D177" s="158" t="s">
        <v>115</v>
      </c>
      <c r="E177" s="158"/>
      <c r="F177" s="158" t="s">
        <v>116</v>
      </c>
      <c r="G177" s="158"/>
      <c r="H177" s="158" t="s">
        <v>117</v>
      </c>
      <c r="I177" s="158"/>
      <c r="J177" s="158" t="s">
        <v>47</v>
      </c>
      <c r="K177" s="158"/>
      <c r="L177" s="158" t="s">
        <v>48</v>
      </c>
      <c r="M177" s="158"/>
      <c r="N177" s="158" t="s">
        <v>1</v>
      </c>
      <c r="O177" s="158"/>
      <c r="P177" s="158" t="s">
        <v>2</v>
      </c>
      <c r="Q177" s="158"/>
      <c r="R177" s="158" t="s">
        <v>3</v>
      </c>
      <c r="S177" s="158"/>
      <c r="T177" s="158" t="s">
        <v>4</v>
      </c>
      <c r="U177" s="158"/>
      <c r="V177" s="158" t="s">
        <v>5</v>
      </c>
      <c r="W177" s="158"/>
      <c r="Z177" s="107" t="s">
        <v>46</v>
      </c>
      <c r="AA177" s="158" t="s">
        <v>402</v>
      </c>
    </row>
    <row r="178" spans="1:27" x14ac:dyDescent="0.3">
      <c r="A178" s="158"/>
      <c r="B178" s="158"/>
      <c r="C178" s="158"/>
      <c r="D178" s="107" t="s">
        <v>0</v>
      </c>
      <c r="E178" s="107"/>
      <c r="F178" s="107" t="s">
        <v>0</v>
      </c>
      <c r="G178" s="107"/>
      <c r="H178" s="107" t="s">
        <v>0</v>
      </c>
      <c r="I178" s="107"/>
      <c r="J178" s="107" t="s">
        <v>0</v>
      </c>
      <c r="K178" s="107"/>
      <c r="L178" s="107" t="s">
        <v>0</v>
      </c>
      <c r="M178" s="107"/>
      <c r="N178" s="107" t="s">
        <v>0</v>
      </c>
      <c r="O178" s="107"/>
      <c r="P178" s="107" t="s">
        <v>0</v>
      </c>
      <c r="Q178" s="107"/>
      <c r="R178" s="107" t="s">
        <v>0</v>
      </c>
      <c r="S178" s="107"/>
      <c r="T178" s="107" t="s">
        <v>0</v>
      </c>
      <c r="U178" s="107"/>
      <c r="V178" s="107" t="s">
        <v>0</v>
      </c>
      <c r="W178" s="107"/>
      <c r="Z178" s="107" t="s">
        <v>0</v>
      </c>
      <c r="AA178" s="158"/>
    </row>
    <row r="179" spans="1:27" x14ac:dyDescent="0.3">
      <c r="A179" s="107" t="s">
        <v>7</v>
      </c>
      <c r="B179" s="107" t="s">
        <v>8</v>
      </c>
      <c r="C179" s="107" t="s">
        <v>9</v>
      </c>
      <c r="D179" s="107"/>
      <c r="E179" s="107" t="s">
        <v>10</v>
      </c>
      <c r="F179" s="107"/>
      <c r="G179" s="107" t="s">
        <v>10</v>
      </c>
      <c r="H179" s="107"/>
      <c r="I179" s="107" t="s">
        <v>10</v>
      </c>
      <c r="J179" s="107"/>
      <c r="K179" s="107" t="s">
        <v>10</v>
      </c>
      <c r="L179" s="107"/>
      <c r="M179" s="107" t="s">
        <v>10</v>
      </c>
      <c r="N179" s="107"/>
      <c r="O179" s="107" t="s">
        <v>10</v>
      </c>
      <c r="P179" s="107"/>
      <c r="Q179" s="107" t="s">
        <v>10</v>
      </c>
      <c r="R179" s="107"/>
      <c r="S179" s="107" t="s">
        <v>10</v>
      </c>
      <c r="T179" s="107"/>
      <c r="U179" s="107" t="s">
        <v>10</v>
      </c>
      <c r="V179" s="107"/>
      <c r="W179" s="107" t="s">
        <v>10</v>
      </c>
      <c r="Z179" s="107"/>
      <c r="AA179" s="107" t="s">
        <v>10</v>
      </c>
    </row>
    <row r="180" spans="1:27" x14ac:dyDescent="0.3">
      <c r="A180" s="101" t="s">
        <v>385</v>
      </c>
      <c r="B180" s="101"/>
      <c r="C180" s="101"/>
      <c r="D180" s="101"/>
      <c r="E180" s="101"/>
      <c r="F180" s="101"/>
      <c r="G180" s="101"/>
      <c r="H180" s="101"/>
      <c r="I180" s="101"/>
      <c r="J180" s="101"/>
      <c r="K180" s="101"/>
      <c r="L180" s="101"/>
      <c r="M180" s="101"/>
      <c r="N180" s="101"/>
      <c r="O180" s="101"/>
      <c r="P180" s="101"/>
      <c r="Q180" s="101"/>
      <c r="R180" s="101"/>
      <c r="S180" s="101"/>
      <c r="T180" s="101"/>
      <c r="U180" s="101"/>
      <c r="V180" s="101"/>
      <c r="W180" s="101"/>
      <c r="Z180" s="101"/>
      <c r="AA180" s="101"/>
    </row>
    <row r="181" spans="1:27" x14ac:dyDescent="0.3">
      <c r="A181" s="102" t="s">
        <v>227</v>
      </c>
      <c r="B181" s="103">
        <v>43986</v>
      </c>
      <c r="C181" s="104">
        <v>320.62860000000001</v>
      </c>
      <c r="D181" s="104">
        <v>3.0397511680377902</v>
      </c>
      <c r="E181" s="105">
        <v>7</v>
      </c>
      <c r="F181" s="104">
        <v>3.43131229496792</v>
      </c>
      <c r="G181" s="105">
        <v>4</v>
      </c>
      <c r="H181" s="104">
        <v>3.2610826922932601</v>
      </c>
      <c r="I181" s="105">
        <v>6</v>
      </c>
      <c r="J181" s="104">
        <v>3.6560953379204699</v>
      </c>
      <c r="K181" s="105">
        <v>6</v>
      </c>
      <c r="L181" s="104">
        <v>5.1647686705115303</v>
      </c>
      <c r="M181" s="105">
        <v>3</v>
      </c>
      <c r="N181" s="104">
        <v>5.5218759885140001</v>
      </c>
      <c r="O181" s="105">
        <v>9</v>
      </c>
      <c r="P181" s="104">
        <v>5.3867031659689601</v>
      </c>
      <c r="Q181" s="105">
        <v>8</v>
      </c>
      <c r="R181" s="104">
        <v>5.4774733215862703</v>
      </c>
      <c r="S181" s="105">
        <v>10</v>
      </c>
      <c r="T181" s="104">
        <v>5.8520208789761003</v>
      </c>
      <c r="U181" s="105">
        <v>3</v>
      </c>
      <c r="V181" s="104">
        <v>7.2137501658272898</v>
      </c>
      <c r="W181" s="105">
        <v>6</v>
      </c>
      <c r="Z181" s="104">
        <v>13.623586658602701</v>
      </c>
      <c r="AA181" s="105">
        <v>5</v>
      </c>
    </row>
    <row r="182" spans="1:27" x14ac:dyDescent="0.3">
      <c r="A182" s="102" t="s">
        <v>228</v>
      </c>
      <c r="B182" s="103">
        <v>43986</v>
      </c>
      <c r="C182" s="104">
        <v>2213.6468</v>
      </c>
      <c r="D182" s="104">
        <v>2.35967529667847</v>
      </c>
      <c r="E182" s="105">
        <v>24</v>
      </c>
      <c r="F182" s="104">
        <v>2.4897426896631001</v>
      </c>
      <c r="G182" s="105">
        <v>20</v>
      </c>
      <c r="H182" s="104">
        <v>2.7842953579552399</v>
      </c>
      <c r="I182" s="105">
        <v>19</v>
      </c>
      <c r="J182" s="104">
        <v>3.4312001443400599</v>
      </c>
      <c r="K182" s="105">
        <v>10</v>
      </c>
      <c r="L182" s="104">
        <v>4.7473113502508699</v>
      </c>
      <c r="M182" s="105">
        <v>11</v>
      </c>
      <c r="N182" s="104">
        <v>5.6045382651820299</v>
      </c>
      <c r="O182" s="105">
        <v>6</v>
      </c>
      <c r="P182" s="104">
        <v>5.4496851447807497</v>
      </c>
      <c r="Q182" s="105">
        <v>5</v>
      </c>
      <c r="R182" s="104">
        <v>5.5301253808544697</v>
      </c>
      <c r="S182" s="105">
        <v>4</v>
      </c>
      <c r="T182" s="104">
        <v>5.8252762951447501</v>
      </c>
      <c r="U182" s="105">
        <v>6</v>
      </c>
      <c r="V182" s="104">
        <v>7.2271856180110996</v>
      </c>
      <c r="W182" s="105">
        <v>3</v>
      </c>
      <c r="Z182" s="104">
        <v>11.3847618093035</v>
      </c>
      <c r="AA182" s="105">
        <v>25</v>
      </c>
    </row>
    <row r="183" spans="1:27" x14ac:dyDescent="0.3">
      <c r="A183" s="102" t="s">
        <v>229</v>
      </c>
      <c r="B183" s="103">
        <v>43986</v>
      </c>
      <c r="C183" s="104">
        <v>2290.6550999999999</v>
      </c>
      <c r="D183" s="104">
        <v>1.9201849210230799</v>
      </c>
      <c r="E183" s="105">
        <v>34</v>
      </c>
      <c r="F183" s="104">
        <v>1.92251222099538</v>
      </c>
      <c r="G183" s="105">
        <v>35</v>
      </c>
      <c r="H183" s="104">
        <v>2.5990420312112898</v>
      </c>
      <c r="I183" s="105">
        <v>28</v>
      </c>
      <c r="J183" s="104">
        <v>3.0069670335877001</v>
      </c>
      <c r="K183" s="105">
        <v>27</v>
      </c>
      <c r="L183" s="104">
        <v>3.7039022998283002</v>
      </c>
      <c r="M183" s="105">
        <v>28</v>
      </c>
      <c r="N183" s="104">
        <v>5.3688888899234701</v>
      </c>
      <c r="O183" s="105">
        <v>15</v>
      </c>
      <c r="P183" s="104">
        <v>5.30670835746636</v>
      </c>
      <c r="Q183" s="105">
        <v>13</v>
      </c>
      <c r="R183" s="104">
        <v>5.4512607475439498</v>
      </c>
      <c r="S183" s="105">
        <v>12</v>
      </c>
      <c r="T183" s="104">
        <v>5.7438386546871696</v>
      </c>
      <c r="U183" s="105">
        <v>14</v>
      </c>
      <c r="V183" s="104">
        <v>7.1838647220760796</v>
      </c>
      <c r="W183" s="105">
        <v>9</v>
      </c>
      <c r="Z183" s="104">
        <v>11.387215651438201</v>
      </c>
      <c r="AA183" s="105">
        <v>24</v>
      </c>
    </row>
    <row r="184" spans="1:27" x14ac:dyDescent="0.3">
      <c r="A184" s="102" t="s">
        <v>230</v>
      </c>
      <c r="B184" s="103">
        <v>43986</v>
      </c>
      <c r="C184" s="104">
        <v>3059.9830999999999</v>
      </c>
      <c r="D184" s="104">
        <v>2.41800032446959</v>
      </c>
      <c r="E184" s="105">
        <v>21</v>
      </c>
      <c r="F184" s="104">
        <v>2.8375781809689302</v>
      </c>
      <c r="G184" s="105">
        <v>12</v>
      </c>
      <c r="H184" s="104">
        <v>3.18693856035779</v>
      </c>
      <c r="I184" s="105">
        <v>8</v>
      </c>
      <c r="J184" s="104">
        <v>3.4750416842177301</v>
      </c>
      <c r="K184" s="105">
        <v>9</v>
      </c>
      <c r="L184" s="104">
        <v>4.0607618661056497</v>
      </c>
      <c r="M184" s="105">
        <v>25</v>
      </c>
      <c r="N184" s="104">
        <v>5.2127935449087497</v>
      </c>
      <c r="O184" s="105">
        <v>20</v>
      </c>
      <c r="P184" s="104">
        <v>5.2720478291690203</v>
      </c>
      <c r="Q184" s="105">
        <v>16</v>
      </c>
      <c r="R184" s="104">
        <v>5.4526231421968996</v>
      </c>
      <c r="S184" s="105">
        <v>11</v>
      </c>
      <c r="T184" s="104">
        <v>5.7619246208698298</v>
      </c>
      <c r="U184" s="105">
        <v>12</v>
      </c>
      <c r="V184" s="104">
        <v>7.1436489673301802</v>
      </c>
      <c r="W184" s="105">
        <v>14</v>
      </c>
      <c r="Z184" s="104">
        <v>13.0673241484185</v>
      </c>
      <c r="AA184" s="105">
        <v>12</v>
      </c>
    </row>
    <row r="185" spans="1:27" x14ac:dyDescent="0.3">
      <c r="A185" s="102" t="s">
        <v>231</v>
      </c>
      <c r="B185" s="103">
        <v>43986</v>
      </c>
      <c r="C185" s="104">
        <v>2289.0637000000002</v>
      </c>
      <c r="D185" s="104">
        <v>1.65361124703101</v>
      </c>
      <c r="E185" s="105">
        <v>36</v>
      </c>
      <c r="F185" s="104">
        <v>2.44970414046242</v>
      </c>
      <c r="G185" s="105">
        <v>21</v>
      </c>
      <c r="H185" s="104">
        <v>2.7034601783913099</v>
      </c>
      <c r="I185" s="105">
        <v>25</v>
      </c>
      <c r="J185" s="104">
        <v>3.30704806516004</v>
      </c>
      <c r="K185" s="105">
        <v>18</v>
      </c>
      <c r="L185" s="104">
        <v>4.8546258571813299</v>
      </c>
      <c r="M185" s="105">
        <v>8</v>
      </c>
      <c r="N185" s="104">
        <v>5.3922935476693397</v>
      </c>
      <c r="O185" s="105">
        <v>12</v>
      </c>
      <c r="P185" s="104">
        <v>5.1821636488727201</v>
      </c>
      <c r="Q185" s="105">
        <v>22</v>
      </c>
      <c r="R185" s="104">
        <v>5.2753121343959002</v>
      </c>
      <c r="S185" s="105">
        <v>22</v>
      </c>
      <c r="T185" s="104">
        <v>5.5555315926737299</v>
      </c>
      <c r="U185" s="105">
        <v>24</v>
      </c>
      <c r="V185" s="104">
        <v>7.0886010999485896</v>
      </c>
      <c r="W185" s="105">
        <v>21</v>
      </c>
      <c r="Z185" s="104">
        <v>10.838706530753299</v>
      </c>
      <c r="AA185" s="105">
        <v>27</v>
      </c>
    </row>
    <row r="186" spans="1:27" x14ac:dyDescent="0.3">
      <c r="A186" s="102" t="s">
        <v>232</v>
      </c>
      <c r="B186" s="103">
        <v>43986</v>
      </c>
      <c r="C186" s="104">
        <v>2397.8868000000002</v>
      </c>
      <c r="D186" s="104">
        <v>2.8071040009016701</v>
      </c>
      <c r="E186" s="105">
        <v>10</v>
      </c>
      <c r="F186" s="104">
        <v>2.6623567074411199</v>
      </c>
      <c r="G186" s="105">
        <v>16</v>
      </c>
      <c r="H186" s="104">
        <v>2.7785768728700999</v>
      </c>
      <c r="I186" s="105">
        <v>20</v>
      </c>
      <c r="J186" s="104">
        <v>2.9072192853857302</v>
      </c>
      <c r="K186" s="105">
        <v>29</v>
      </c>
      <c r="L186" s="104">
        <v>3.21296830522137</v>
      </c>
      <c r="M186" s="105">
        <v>33</v>
      </c>
      <c r="N186" s="104">
        <v>3.8532525023469999</v>
      </c>
      <c r="O186" s="105">
        <v>32</v>
      </c>
      <c r="P186" s="104">
        <v>4.4579471027916204</v>
      </c>
      <c r="Q186" s="105">
        <v>32</v>
      </c>
      <c r="R186" s="104">
        <v>4.7646785789447899</v>
      </c>
      <c r="S186" s="105">
        <v>31</v>
      </c>
      <c r="T186" s="104">
        <v>5.1259072371918899</v>
      </c>
      <c r="U186" s="105">
        <v>31</v>
      </c>
      <c r="V186" s="104">
        <v>6.8529816554147196</v>
      </c>
      <c r="W186" s="105">
        <v>29</v>
      </c>
      <c r="Z186" s="104">
        <v>11.663701681655301</v>
      </c>
      <c r="AA186" s="105">
        <v>18</v>
      </c>
    </row>
    <row r="187" spans="1:27" x14ac:dyDescent="0.3">
      <c r="A187" s="102" t="s">
        <v>233</v>
      </c>
      <c r="B187" s="103">
        <v>43986</v>
      </c>
      <c r="C187" s="104">
        <v>2845.0452</v>
      </c>
      <c r="D187" s="104">
        <v>2.8008558271155302</v>
      </c>
      <c r="E187" s="105">
        <v>12</v>
      </c>
      <c r="F187" s="104">
        <v>2.8171158824435998</v>
      </c>
      <c r="G187" s="105">
        <v>14</v>
      </c>
      <c r="H187" s="104">
        <v>2.8698484142270901</v>
      </c>
      <c r="I187" s="105">
        <v>14</v>
      </c>
      <c r="J187" s="104">
        <v>3.1871209796612101</v>
      </c>
      <c r="K187" s="105">
        <v>23</v>
      </c>
      <c r="L187" s="104">
        <v>4.2277373717364002</v>
      </c>
      <c r="M187" s="105">
        <v>24</v>
      </c>
      <c r="N187" s="104">
        <v>5.4541776678575298</v>
      </c>
      <c r="O187" s="105">
        <v>10</v>
      </c>
      <c r="P187" s="104">
        <v>5.3019460312517603</v>
      </c>
      <c r="Q187" s="105">
        <v>14</v>
      </c>
      <c r="R187" s="104">
        <v>5.3592337906954199</v>
      </c>
      <c r="S187" s="105">
        <v>19</v>
      </c>
      <c r="T187" s="104">
        <v>5.67617160562917</v>
      </c>
      <c r="U187" s="105">
        <v>18</v>
      </c>
      <c r="V187" s="104">
        <v>7.1096549734207901</v>
      </c>
      <c r="W187" s="105">
        <v>18</v>
      </c>
      <c r="Z187" s="104">
        <v>12.6872927279578</v>
      </c>
      <c r="AA187" s="105">
        <v>14</v>
      </c>
    </row>
    <row r="188" spans="1:27" x14ac:dyDescent="0.3">
      <c r="A188" s="102" t="s">
        <v>234</v>
      </c>
      <c r="B188" s="103">
        <v>43986</v>
      </c>
      <c r="C188" s="104">
        <v>2557.8243000000002</v>
      </c>
      <c r="D188" s="104">
        <v>2.3004593529114499</v>
      </c>
      <c r="E188" s="105">
        <v>26</v>
      </c>
      <c r="F188" s="104">
        <v>2.24507580574392</v>
      </c>
      <c r="G188" s="105">
        <v>27</v>
      </c>
      <c r="H188" s="104">
        <v>2.8639182914571299</v>
      </c>
      <c r="I188" s="105">
        <v>15</v>
      </c>
      <c r="J188" s="104">
        <v>3.4756884572514801</v>
      </c>
      <c r="K188" s="105">
        <v>8</v>
      </c>
      <c r="L188" s="104">
        <v>4.7713777792250802</v>
      </c>
      <c r="M188" s="105">
        <v>10</v>
      </c>
      <c r="N188" s="104">
        <v>5.60184248563022</v>
      </c>
      <c r="O188" s="105">
        <v>7</v>
      </c>
      <c r="P188" s="104">
        <v>5.3344288210601203</v>
      </c>
      <c r="Q188" s="105">
        <v>11</v>
      </c>
      <c r="R188" s="104">
        <v>5.4509373140927098</v>
      </c>
      <c r="S188" s="105">
        <v>13</v>
      </c>
      <c r="T188" s="104">
        <v>5.7667514900482297</v>
      </c>
      <c r="U188" s="105">
        <v>10</v>
      </c>
      <c r="V188" s="104">
        <v>7.1696476718692104</v>
      </c>
      <c r="W188" s="105">
        <v>10</v>
      </c>
      <c r="Z188" s="104">
        <v>11.6059291853855</v>
      </c>
      <c r="AA188" s="105">
        <v>19</v>
      </c>
    </row>
    <row r="189" spans="1:27" x14ac:dyDescent="0.3">
      <c r="A189" s="102" t="s">
        <v>235</v>
      </c>
      <c r="B189" s="103">
        <v>43986</v>
      </c>
      <c r="C189" s="104">
        <v>2179.1068</v>
      </c>
      <c r="D189" s="104">
        <v>2.3099687196082002</v>
      </c>
      <c r="E189" s="105">
        <v>25</v>
      </c>
      <c r="F189" s="104">
        <v>2.19017519167837</v>
      </c>
      <c r="G189" s="105">
        <v>28</v>
      </c>
      <c r="H189" s="104">
        <v>2.3223421061807499</v>
      </c>
      <c r="I189" s="105">
        <v>35</v>
      </c>
      <c r="J189" s="104">
        <v>2.6183760172092398</v>
      </c>
      <c r="K189" s="105">
        <v>35</v>
      </c>
      <c r="L189" s="104">
        <v>3.0772668001209</v>
      </c>
      <c r="M189" s="105">
        <v>35</v>
      </c>
      <c r="N189" s="104">
        <v>4.2154657075736202</v>
      </c>
      <c r="O189" s="105">
        <v>29</v>
      </c>
      <c r="P189" s="104">
        <v>4.5292828479173401</v>
      </c>
      <c r="Q189" s="105">
        <v>30</v>
      </c>
      <c r="R189" s="104">
        <v>4.6763191348657003</v>
      </c>
      <c r="S189" s="105">
        <v>33</v>
      </c>
      <c r="T189" s="104">
        <v>5.0193781245447502</v>
      </c>
      <c r="U189" s="105">
        <v>33</v>
      </c>
      <c r="V189" s="104">
        <v>6.8930094298829001</v>
      </c>
      <c r="W189" s="105">
        <v>28</v>
      </c>
      <c r="Z189" s="104">
        <v>11.4522081426291</v>
      </c>
      <c r="AA189" s="105">
        <v>21</v>
      </c>
    </row>
    <row r="190" spans="1:27" x14ac:dyDescent="0.3">
      <c r="A190" s="102" t="s">
        <v>236</v>
      </c>
      <c r="B190" s="103">
        <v>43986</v>
      </c>
      <c r="C190" s="104">
        <v>3916.5700999999999</v>
      </c>
      <c r="D190" s="104">
        <v>2.5984277522944601</v>
      </c>
      <c r="E190" s="105">
        <v>19</v>
      </c>
      <c r="F190" s="104">
        <v>1.94340083360719</v>
      </c>
      <c r="G190" s="105">
        <v>34</v>
      </c>
      <c r="H190" s="104">
        <v>2.4613441463165202</v>
      </c>
      <c r="I190" s="105">
        <v>31</v>
      </c>
      <c r="J190" s="104">
        <v>3.0785599348536001</v>
      </c>
      <c r="K190" s="105">
        <v>26</v>
      </c>
      <c r="L190" s="104">
        <v>4.5737622024673801</v>
      </c>
      <c r="M190" s="105">
        <v>17</v>
      </c>
      <c r="N190" s="104">
        <v>5.3161504783317897</v>
      </c>
      <c r="O190" s="105">
        <v>17</v>
      </c>
      <c r="P190" s="104">
        <v>5.1934524637714103</v>
      </c>
      <c r="Q190" s="105">
        <v>21</v>
      </c>
      <c r="R190" s="104">
        <v>5.3100348463501499</v>
      </c>
      <c r="S190" s="105">
        <v>21</v>
      </c>
      <c r="T190" s="104">
        <v>5.6360219173179598</v>
      </c>
      <c r="U190" s="105">
        <v>21</v>
      </c>
      <c r="V190" s="104">
        <v>7.0030493931905404</v>
      </c>
      <c r="W190" s="105">
        <v>26</v>
      </c>
      <c r="Z190" s="104">
        <v>14.847253647140899</v>
      </c>
      <c r="AA190" s="105">
        <v>2</v>
      </c>
    </row>
    <row r="191" spans="1:27" x14ac:dyDescent="0.3">
      <c r="A191" s="102" t="s">
        <v>237</v>
      </c>
      <c r="B191" s="103">
        <v>43986</v>
      </c>
      <c r="C191" s="104">
        <v>1986.2810999999999</v>
      </c>
      <c r="D191" s="104">
        <v>2.0122883642101899</v>
      </c>
      <c r="E191" s="105">
        <v>33</v>
      </c>
      <c r="F191" s="104">
        <v>2.10197062210848</v>
      </c>
      <c r="G191" s="105">
        <v>31</v>
      </c>
      <c r="H191" s="104">
        <v>2.8803296188763601</v>
      </c>
      <c r="I191" s="105">
        <v>13</v>
      </c>
      <c r="J191" s="104">
        <v>3.3537373989774499</v>
      </c>
      <c r="K191" s="105">
        <v>15</v>
      </c>
      <c r="L191" s="104">
        <v>4.2789152390770004</v>
      </c>
      <c r="M191" s="105">
        <v>23</v>
      </c>
      <c r="N191" s="104">
        <v>4.7628251245381996</v>
      </c>
      <c r="O191" s="105">
        <v>27</v>
      </c>
      <c r="P191" s="104">
        <v>5.0017026812548302</v>
      </c>
      <c r="Q191" s="105">
        <v>26</v>
      </c>
      <c r="R191" s="104">
        <v>5.2487478197803501</v>
      </c>
      <c r="S191" s="105">
        <v>24</v>
      </c>
      <c r="T191" s="104">
        <v>5.6195532705628803</v>
      </c>
      <c r="U191" s="105">
        <v>22</v>
      </c>
      <c r="V191" s="104">
        <v>7.1384910101316299</v>
      </c>
      <c r="W191" s="105">
        <v>15</v>
      </c>
      <c r="Z191" s="104">
        <v>6.15687705661023</v>
      </c>
      <c r="AA191" s="105">
        <v>33</v>
      </c>
    </row>
    <row r="192" spans="1:27" x14ac:dyDescent="0.3">
      <c r="A192" s="102" t="s">
        <v>238</v>
      </c>
      <c r="B192" s="103">
        <v>43986</v>
      </c>
      <c r="C192" s="104">
        <v>295.13780000000003</v>
      </c>
      <c r="D192" s="104">
        <v>3.1167764439787899</v>
      </c>
      <c r="E192" s="105">
        <v>6</v>
      </c>
      <c r="F192" s="104">
        <v>2.9028395998124901</v>
      </c>
      <c r="G192" s="105">
        <v>11</v>
      </c>
      <c r="H192" s="104">
        <v>3.01401448325253</v>
      </c>
      <c r="I192" s="105">
        <v>11</v>
      </c>
      <c r="J192" s="104">
        <v>3.54268263394487</v>
      </c>
      <c r="K192" s="105">
        <v>7</v>
      </c>
      <c r="L192" s="104">
        <v>5.0554238588232003</v>
      </c>
      <c r="M192" s="105">
        <v>4</v>
      </c>
      <c r="N192" s="104">
        <v>5.6511482642330302</v>
      </c>
      <c r="O192" s="105">
        <v>5</v>
      </c>
      <c r="P192" s="104">
        <v>5.4040497124104396</v>
      </c>
      <c r="Q192" s="105">
        <v>7</v>
      </c>
      <c r="R192" s="104">
        <v>5.4805306621088903</v>
      </c>
      <c r="S192" s="105">
        <v>9</v>
      </c>
      <c r="T192" s="104">
        <v>5.7844264915102501</v>
      </c>
      <c r="U192" s="105">
        <v>8</v>
      </c>
      <c r="V192" s="104">
        <v>7.1570412610404501</v>
      </c>
      <c r="W192" s="105">
        <v>12</v>
      </c>
      <c r="Z192" s="104">
        <v>13.405853002070399</v>
      </c>
      <c r="AA192" s="105">
        <v>8</v>
      </c>
    </row>
    <row r="193" spans="1:27" x14ac:dyDescent="0.3">
      <c r="A193" s="102" t="s">
        <v>239</v>
      </c>
      <c r="B193" s="103">
        <v>43986</v>
      </c>
      <c r="C193" s="104">
        <v>2134.9895999999999</v>
      </c>
      <c r="D193" s="104">
        <v>4.1052357665385397</v>
      </c>
      <c r="E193" s="105">
        <v>2</v>
      </c>
      <c r="F193" s="104">
        <v>3.8717892205378401</v>
      </c>
      <c r="G193" s="105">
        <v>3</v>
      </c>
      <c r="H193" s="104">
        <v>3.8034800751554898</v>
      </c>
      <c r="I193" s="105">
        <v>2</v>
      </c>
      <c r="J193" s="104">
        <v>3.9038701913689602</v>
      </c>
      <c r="K193" s="105">
        <v>3</v>
      </c>
      <c r="L193" s="104">
        <v>5.0384578988278701</v>
      </c>
      <c r="M193" s="105">
        <v>5</v>
      </c>
      <c r="N193" s="104">
        <v>5.8807684357612899</v>
      </c>
      <c r="O193" s="105">
        <v>1</v>
      </c>
      <c r="P193" s="104">
        <v>5.6066715666318698</v>
      </c>
      <c r="Q193" s="105">
        <v>1</v>
      </c>
      <c r="R193" s="104">
        <v>5.6941654074127097</v>
      </c>
      <c r="S193" s="105">
        <v>2</v>
      </c>
      <c r="T193" s="104">
        <v>5.9490849810156003</v>
      </c>
      <c r="U193" s="105">
        <v>2</v>
      </c>
      <c r="V193" s="104">
        <v>7.2445269939493899</v>
      </c>
      <c r="W193" s="105">
        <v>1</v>
      </c>
      <c r="Z193" s="104">
        <v>11.4502820342731</v>
      </c>
      <c r="AA193" s="105">
        <v>22</v>
      </c>
    </row>
    <row r="194" spans="1:27" x14ac:dyDescent="0.3">
      <c r="A194" s="102" t="s">
        <v>240</v>
      </c>
      <c r="B194" s="103">
        <v>43986</v>
      </c>
      <c r="C194" s="104">
        <v>2410.8310000000001</v>
      </c>
      <c r="D194" s="104">
        <v>2.7647748215830998</v>
      </c>
      <c r="E194" s="105">
        <v>15</v>
      </c>
      <c r="F194" s="104">
        <v>2.6046388127706601</v>
      </c>
      <c r="G194" s="105">
        <v>18</v>
      </c>
      <c r="H194" s="104">
        <v>2.72597690480745</v>
      </c>
      <c r="I194" s="105">
        <v>23</v>
      </c>
      <c r="J194" s="104">
        <v>3.1524963596607201</v>
      </c>
      <c r="K194" s="105">
        <v>25</v>
      </c>
      <c r="L194" s="104">
        <v>4.34489342776829</v>
      </c>
      <c r="M194" s="105">
        <v>22</v>
      </c>
      <c r="N194" s="104">
        <v>5.0203625983400197</v>
      </c>
      <c r="O194" s="105">
        <v>24</v>
      </c>
      <c r="P194" s="104">
        <v>5.0666714218282003</v>
      </c>
      <c r="Q194" s="105">
        <v>25</v>
      </c>
      <c r="R194" s="104">
        <v>5.16747184336299</v>
      </c>
      <c r="S194" s="105">
        <v>27</v>
      </c>
      <c r="T194" s="104">
        <v>5.4715609784566697</v>
      </c>
      <c r="U194" s="105">
        <v>28</v>
      </c>
      <c r="V194" s="104">
        <v>6.9725319139142101</v>
      </c>
      <c r="W194" s="105">
        <v>27</v>
      </c>
      <c r="Z194" s="104">
        <v>8.7157429479994608</v>
      </c>
      <c r="AA194" s="105">
        <v>30</v>
      </c>
    </row>
    <row r="195" spans="1:27" x14ac:dyDescent="0.3">
      <c r="A195" s="102" t="s">
        <v>241</v>
      </c>
      <c r="B195" s="103">
        <v>43986</v>
      </c>
      <c r="C195" s="104">
        <v>1548.0018</v>
      </c>
      <c r="D195" s="104">
        <v>1.8439540556124401</v>
      </c>
      <c r="E195" s="105">
        <v>35</v>
      </c>
      <c r="F195" s="104">
        <v>2.3166635771505502</v>
      </c>
      <c r="G195" s="105">
        <v>25</v>
      </c>
      <c r="H195" s="104">
        <v>2.4557073990361</v>
      </c>
      <c r="I195" s="105">
        <v>32</v>
      </c>
      <c r="J195" s="104">
        <v>2.7472939638881901</v>
      </c>
      <c r="K195" s="105">
        <v>31</v>
      </c>
      <c r="L195" s="104">
        <v>3.3389946153389798</v>
      </c>
      <c r="M195" s="105">
        <v>29</v>
      </c>
      <c r="N195" s="104">
        <v>3.6656393265347398</v>
      </c>
      <c r="O195" s="105">
        <v>35</v>
      </c>
      <c r="P195" s="104">
        <v>4.1855549224172597</v>
      </c>
      <c r="Q195" s="105">
        <v>35</v>
      </c>
      <c r="R195" s="104">
        <v>4.4790897245071104</v>
      </c>
      <c r="S195" s="105">
        <v>35</v>
      </c>
      <c r="T195" s="104">
        <v>4.8692856030548404</v>
      </c>
      <c r="U195" s="105">
        <v>35</v>
      </c>
      <c r="V195" s="104">
        <v>6.3929968487270799</v>
      </c>
      <c r="W195" s="105">
        <v>30</v>
      </c>
      <c r="Z195" s="104">
        <v>8.3461447754211804</v>
      </c>
      <c r="AA195" s="105">
        <v>31</v>
      </c>
    </row>
    <row r="196" spans="1:27" x14ac:dyDescent="0.3">
      <c r="A196" s="102" t="s">
        <v>242</v>
      </c>
      <c r="B196" s="103">
        <v>43986</v>
      </c>
      <c r="C196" s="104">
        <v>1939.4056</v>
      </c>
      <c r="D196" s="104">
        <v>2.3752637190948001</v>
      </c>
      <c r="E196" s="105">
        <v>23</v>
      </c>
      <c r="F196" s="104">
        <v>2.0781048937581499</v>
      </c>
      <c r="G196" s="105">
        <v>32</v>
      </c>
      <c r="H196" s="104">
        <v>2.35520140076687</v>
      </c>
      <c r="I196" s="105">
        <v>34</v>
      </c>
      <c r="J196" s="104">
        <v>2.68275410702535</v>
      </c>
      <c r="K196" s="105">
        <v>33</v>
      </c>
      <c r="L196" s="104">
        <v>3.3149839697336998</v>
      </c>
      <c r="M196" s="105">
        <v>30</v>
      </c>
      <c r="N196" s="104">
        <v>4.6870730952077704</v>
      </c>
      <c r="O196" s="105">
        <v>28</v>
      </c>
      <c r="P196" s="104">
        <v>4.9681583988049498</v>
      </c>
      <c r="Q196" s="105">
        <v>27</v>
      </c>
      <c r="R196" s="104">
        <v>5.1800634531347196</v>
      </c>
      <c r="S196" s="105">
        <v>26</v>
      </c>
      <c r="T196" s="104">
        <v>5.5245555626410798</v>
      </c>
      <c r="U196" s="105">
        <v>26</v>
      </c>
      <c r="V196" s="104">
        <v>7.0437854135428797</v>
      </c>
      <c r="W196" s="105">
        <v>25</v>
      </c>
      <c r="Z196" s="104">
        <v>10.9024815262321</v>
      </c>
      <c r="AA196" s="105">
        <v>26</v>
      </c>
    </row>
    <row r="197" spans="1:27" x14ac:dyDescent="0.3">
      <c r="A197" s="102" t="s">
        <v>243</v>
      </c>
      <c r="B197" s="103">
        <v>43986</v>
      </c>
      <c r="C197" s="104">
        <v>2738.0877999999998</v>
      </c>
      <c r="D197" s="104">
        <v>2.40630864309699</v>
      </c>
      <c r="E197" s="105">
        <v>22</v>
      </c>
      <c r="F197" s="104">
        <v>2.02790258659698</v>
      </c>
      <c r="G197" s="105">
        <v>33</v>
      </c>
      <c r="H197" s="104">
        <v>2.2471523799315598</v>
      </c>
      <c r="I197" s="105">
        <v>36</v>
      </c>
      <c r="J197" s="104">
        <v>2.7963963712313702</v>
      </c>
      <c r="K197" s="105">
        <v>30</v>
      </c>
      <c r="L197" s="104">
        <v>4.5687252415826398</v>
      </c>
      <c r="M197" s="105">
        <v>18</v>
      </c>
      <c r="N197" s="104">
        <v>5.0920117771391897</v>
      </c>
      <c r="O197" s="105">
        <v>23</v>
      </c>
      <c r="P197" s="104">
        <v>5.09825672463798</v>
      </c>
      <c r="Q197" s="105">
        <v>24</v>
      </c>
      <c r="R197" s="104">
        <v>5.2303049230809</v>
      </c>
      <c r="S197" s="105">
        <v>25</v>
      </c>
      <c r="T197" s="104">
        <v>5.5391474819050197</v>
      </c>
      <c r="U197" s="105">
        <v>25</v>
      </c>
      <c r="V197" s="104">
        <v>7.0744859727526697</v>
      </c>
      <c r="W197" s="105">
        <v>22</v>
      </c>
      <c r="Z197" s="104">
        <v>12.8213833265966</v>
      </c>
      <c r="AA197" s="105">
        <v>13</v>
      </c>
    </row>
    <row r="198" spans="1:27" x14ac:dyDescent="0.3">
      <c r="A198" s="102" t="s">
        <v>244</v>
      </c>
      <c r="B198" s="103">
        <v>43986</v>
      </c>
      <c r="C198" s="104">
        <v>1053.0034000000001</v>
      </c>
      <c r="D198" s="104">
        <v>2.7974988097426698</v>
      </c>
      <c r="E198" s="105">
        <v>13</v>
      </c>
      <c r="F198" s="104">
        <v>2.8210468749450399</v>
      </c>
      <c r="G198" s="105">
        <v>13</v>
      </c>
      <c r="H198" s="104">
        <v>2.8379475636142</v>
      </c>
      <c r="I198" s="105">
        <v>17</v>
      </c>
      <c r="J198" s="104">
        <v>2.7042687602650402</v>
      </c>
      <c r="K198" s="105">
        <v>32</v>
      </c>
      <c r="L198" s="104">
        <v>2.7273292333999302</v>
      </c>
      <c r="M198" s="105">
        <v>37</v>
      </c>
      <c r="N198" s="104">
        <v>2.9412280127585402</v>
      </c>
      <c r="O198" s="105">
        <v>37</v>
      </c>
      <c r="P198" s="104">
        <v>3.7873324330998499</v>
      </c>
      <c r="Q198" s="105">
        <v>37</v>
      </c>
      <c r="R198" s="104">
        <v>4.1708846284427299</v>
      </c>
      <c r="S198" s="105">
        <v>37</v>
      </c>
      <c r="T198" s="104">
        <v>4.5100133502339697</v>
      </c>
      <c r="U198" s="105">
        <v>37</v>
      </c>
      <c r="V198" s="104"/>
      <c r="W198" s="105"/>
      <c r="Z198" s="104">
        <v>4.7454254965982496</v>
      </c>
      <c r="AA198" s="105">
        <v>37</v>
      </c>
    </row>
    <row r="199" spans="1:27" x14ac:dyDescent="0.3">
      <c r="A199" s="102" t="s">
        <v>245</v>
      </c>
      <c r="B199" s="103">
        <v>43986</v>
      </c>
      <c r="C199" s="104">
        <v>54.449100000000001</v>
      </c>
      <c r="D199" s="104">
        <v>3.9554985746659299</v>
      </c>
      <c r="E199" s="105">
        <v>3</v>
      </c>
      <c r="F199" s="104">
        <v>3.3973926787045698</v>
      </c>
      <c r="G199" s="105">
        <v>5</v>
      </c>
      <c r="H199" s="104">
        <v>3.2772011237471701</v>
      </c>
      <c r="I199" s="105">
        <v>5</v>
      </c>
      <c r="J199" s="104">
        <v>3.3608693481991598</v>
      </c>
      <c r="K199" s="105">
        <v>14</v>
      </c>
      <c r="L199" s="104">
        <v>4.0075879368187302</v>
      </c>
      <c r="M199" s="105">
        <v>26</v>
      </c>
      <c r="N199" s="104">
        <v>4.7702611320403898</v>
      </c>
      <c r="O199" s="105">
        <v>26</v>
      </c>
      <c r="P199" s="104">
        <v>4.9339085124011204</v>
      </c>
      <c r="Q199" s="105">
        <v>28</v>
      </c>
      <c r="R199" s="104">
        <v>5.1324091247203496</v>
      </c>
      <c r="S199" s="105">
        <v>28</v>
      </c>
      <c r="T199" s="104">
        <v>5.51213616920543</v>
      </c>
      <c r="U199" s="105">
        <v>27</v>
      </c>
      <c r="V199" s="104">
        <v>7.0945692079651002</v>
      </c>
      <c r="W199" s="105">
        <v>20</v>
      </c>
      <c r="Z199" s="104">
        <v>19.807009522646801</v>
      </c>
      <c r="AA199" s="105">
        <v>1</v>
      </c>
    </row>
    <row r="200" spans="1:27" x14ac:dyDescent="0.3">
      <c r="A200" s="102" t="s">
        <v>246</v>
      </c>
      <c r="B200" s="103">
        <v>43986</v>
      </c>
      <c r="C200" s="104">
        <v>4033.7289999999998</v>
      </c>
      <c r="D200" s="104">
        <v>2.2532651705171598</v>
      </c>
      <c r="E200" s="105">
        <v>27</v>
      </c>
      <c r="F200" s="104">
        <v>2.3102698614583299</v>
      </c>
      <c r="G200" s="105">
        <v>26</v>
      </c>
      <c r="H200" s="104">
        <v>2.6310081040039002</v>
      </c>
      <c r="I200" s="105">
        <v>27</v>
      </c>
      <c r="J200" s="104">
        <v>3.20743912355409</v>
      </c>
      <c r="K200" s="105">
        <v>22</v>
      </c>
      <c r="L200" s="104">
        <v>4.4672984319027496</v>
      </c>
      <c r="M200" s="105">
        <v>20</v>
      </c>
      <c r="N200" s="104">
        <v>5.1003672166894098</v>
      </c>
      <c r="O200" s="105">
        <v>22</v>
      </c>
      <c r="P200" s="104">
        <v>5.1233161178699902</v>
      </c>
      <c r="Q200" s="105">
        <v>23</v>
      </c>
      <c r="R200" s="104">
        <v>5.26867312875439</v>
      </c>
      <c r="S200" s="105">
        <v>23</v>
      </c>
      <c r="T200" s="104">
        <v>5.5793354462393703</v>
      </c>
      <c r="U200" s="105">
        <v>23</v>
      </c>
      <c r="V200" s="104">
        <v>7.0547966656907102</v>
      </c>
      <c r="W200" s="105">
        <v>24</v>
      </c>
      <c r="Z200" s="104">
        <v>13.4533399932542</v>
      </c>
      <c r="AA200" s="105">
        <v>7</v>
      </c>
    </row>
    <row r="201" spans="1:27" x14ac:dyDescent="0.3">
      <c r="A201" s="102" t="s">
        <v>247</v>
      </c>
      <c r="B201" s="103">
        <v>43986</v>
      </c>
      <c r="C201" s="104">
        <v>2733.4951000000001</v>
      </c>
      <c r="D201" s="104">
        <v>2.0591284460671502</v>
      </c>
      <c r="E201" s="105">
        <v>31</v>
      </c>
      <c r="F201" s="104">
        <v>2.4218020829814502</v>
      </c>
      <c r="G201" s="105">
        <v>22</v>
      </c>
      <c r="H201" s="104">
        <v>2.58334245969901</v>
      </c>
      <c r="I201" s="105">
        <v>29</v>
      </c>
      <c r="J201" s="104">
        <v>3.1659899268064602</v>
      </c>
      <c r="K201" s="105">
        <v>24</v>
      </c>
      <c r="L201" s="104">
        <v>4.4348038070606002</v>
      </c>
      <c r="M201" s="105">
        <v>21</v>
      </c>
      <c r="N201" s="104">
        <v>5.4294697424704204</v>
      </c>
      <c r="O201" s="105">
        <v>11</v>
      </c>
      <c r="P201" s="104">
        <v>5.3270316330216403</v>
      </c>
      <c r="Q201" s="105">
        <v>12</v>
      </c>
      <c r="R201" s="104">
        <v>5.4208430851569398</v>
      </c>
      <c r="S201" s="105">
        <v>15</v>
      </c>
      <c r="T201" s="104">
        <v>5.6934873131015102</v>
      </c>
      <c r="U201" s="105">
        <v>16</v>
      </c>
      <c r="V201" s="104">
        <v>7.1478027048327801</v>
      </c>
      <c r="W201" s="105">
        <v>13</v>
      </c>
      <c r="Z201" s="104">
        <v>12.672255387542601</v>
      </c>
      <c r="AA201" s="105">
        <v>15</v>
      </c>
    </row>
    <row r="202" spans="1:27" x14ac:dyDescent="0.3">
      <c r="A202" s="102" t="s">
        <v>248</v>
      </c>
      <c r="B202" s="103">
        <v>43986</v>
      </c>
      <c r="C202" s="104">
        <v>3606.3672999999999</v>
      </c>
      <c r="D202" s="104">
        <v>3.1924387998950601</v>
      </c>
      <c r="E202" s="105">
        <v>5</v>
      </c>
      <c r="F202" s="104">
        <v>3.2260766846007698</v>
      </c>
      <c r="G202" s="105">
        <v>7</v>
      </c>
      <c r="H202" s="104">
        <v>3.0920592906512101</v>
      </c>
      <c r="I202" s="105">
        <v>10</v>
      </c>
      <c r="J202" s="104">
        <v>3.6631538933496302</v>
      </c>
      <c r="K202" s="105">
        <v>5</v>
      </c>
      <c r="L202" s="104">
        <v>4.6739720033797898</v>
      </c>
      <c r="M202" s="105">
        <v>15</v>
      </c>
      <c r="N202" s="104">
        <v>5.6523437807078301</v>
      </c>
      <c r="O202" s="105">
        <v>4</v>
      </c>
      <c r="P202" s="104">
        <v>5.4403681041771597</v>
      </c>
      <c r="Q202" s="105">
        <v>6</v>
      </c>
      <c r="R202" s="104">
        <v>5.5094329154189898</v>
      </c>
      <c r="S202" s="105">
        <v>7</v>
      </c>
      <c r="T202" s="104">
        <v>5.7661238234324399</v>
      </c>
      <c r="U202" s="105">
        <v>11</v>
      </c>
      <c r="V202" s="104">
        <v>7.1073942476971901</v>
      </c>
      <c r="W202" s="105">
        <v>19</v>
      </c>
      <c r="Z202" s="104">
        <v>14.288435934214499</v>
      </c>
      <c r="AA202" s="105">
        <v>4</v>
      </c>
    </row>
    <row r="203" spans="1:27" x14ac:dyDescent="0.3">
      <c r="A203" s="102" t="s">
        <v>249</v>
      </c>
      <c r="B203" s="103">
        <v>43986</v>
      </c>
      <c r="C203" s="104">
        <v>1293.7081000000001</v>
      </c>
      <c r="D203" s="104">
        <v>3.2166194944757098</v>
      </c>
      <c r="E203" s="105">
        <v>4</v>
      </c>
      <c r="F203" s="104">
        <v>3.32916020478768</v>
      </c>
      <c r="G203" s="105">
        <v>6</v>
      </c>
      <c r="H203" s="104">
        <v>3.3260705710749701</v>
      </c>
      <c r="I203" s="105">
        <v>4</v>
      </c>
      <c r="J203" s="104">
        <v>3.7721501783783302</v>
      </c>
      <c r="K203" s="105">
        <v>4</v>
      </c>
      <c r="L203" s="104">
        <v>4.73993838782095</v>
      </c>
      <c r="M203" s="105">
        <v>12</v>
      </c>
      <c r="N203" s="104">
        <v>5.3738959719381203</v>
      </c>
      <c r="O203" s="105">
        <v>14</v>
      </c>
      <c r="P203" s="104">
        <v>5.3418220507230902</v>
      </c>
      <c r="Q203" s="105">
        <v>10</v>
      </c>
      <c r="R203" s="104">
        <v>5.5129421858774297</v>
      </c>
      <c r="S203" s="105">
        <v>5</v>
      </c>
      <c r="T203" s="104">
        <v>5.8320714448954201</v>
      </c>
      <c r="U203" s="105">
        <v>5</v>
      </c>
      <c r="V203" s="104">
        <v>7.1999706133353198</v>
      </c>
      <c r="W203" s="105">
        <v>8</v>
      </c>
      <c r="Z203" s="104">
        <v>7.4862473280948398</v>
      </c>
      <c r="AA203" s="105">
        <v>32</v>
      </c>
    </row>
    <row r="204" spans="1:27" x14ac:dyDescent="0.3">
      <c r="A204" s="102" t="s">
        <v>250</v>
      </c>
      <c r="B204" s="103">
        <v>43986</v>
      </c>
      <c r="C204" s="104">
        <v>2087.1810999999998</v>
      </c>
      <c r="D204" s="104">
        <v>2.8349765862241099</v>
      </c>
      <c r="E204" s="105">
        <v>8</v>
      </c>
      <c r="F204" s="104">
        <v>3.02495840686072</v>
      </c>
      <c r="G204" s="105">
        <v>9</v>
      </c>
      <c r="H204" s="104">
        <v>3.1126692682305999</v>
      </c>
      <c r="I204" s="105">
        <v>9</v>
      </c>
      <c r="J204" s="104">
        <v>3.2927155829044699</v>
      </c>
      <c r="K204" s="105">
        <v>19</v>
      </c>
      <c r="L204" s="104">
        <v>4.6002453800373804</v>
      </c>
      <c r="M204" s="105">
        <v>16</v>
      </c>
      <c r="N204" s="104">
        <v>5.2103890818026803</v>
      </c>
      <c r="O204" s="105">
        <v>21</v>
      </c>
      <c r="P204" s="104">
        <v>5.2268303730785801</v>
      </c>
      <c r="Q204" s="105">
        <v>20</v>
      </c>
      <c r="R204" s="104">
        <v>5.3500777251902703</v>
      </c>
      <c r="S204" s="105">
        <v>20</v>
      </c>
      <c r="T204" s="104">
        <v>5.6590190050787204</v>
      </c>
      <c r="U204" s="105">
        <v>20</v>
      </c>
      <c r="V204" s="104">
        <v>7.1188981457827198</v>
      </c>
      <c r="W204" s="105">
        <v>17</v>
      </c>
      <c r="Z204" s="104">
        <v>9.5366763157894692</v>
      </c>
      <c r="AA204" s="105">
        <v>29</v>
      </c>
    </row>
    <row r="205" spans="1:27" x14ac:dyDescent="0.3">
      <c r="A205" s="102" t="s">
        <v>251</v>
      </c>
      <c r="B205" s="103">
        <v>43986</v>
      </c>
      <c r="C205" s="104">
        <v>10.749000000000001</v>
      </c>
      <c r="D205" s="104">
        <v>2.7167339647566902</v>
      </c>
      <c r="E205" s="105">
        <v>16</v>
      </c>
      <c r="F205" s="104">
        <v>2.1509678579963301</v>
      </c>
      <c r="G205" s="105">
        <v>30</v>
      </c>
      <c r="H205" s="104">
        <v>2.5237146739776999</v>
      </c>
      <c r="I205" s="105">
        <v>30</v>
      </c>
      <c r="J205" s="104">
        <v>2.59784403224252</v>
      </c>
      <c r="K205" s="105">
        <v>36</v>
      </c>
      <c r="L205" s="104">
        <v>2.9649620015526401</v>
      </c>
      <c r="M205" s="105">
        <v>36</v>
      </c>
      <c r="N205" s="104">
        <v>3.6128140867606802</v>
      </c>
      <c r="O205" s="105">
        <v>36</v>
      </c>
      <c r="P205" s="104">
        <v>4.0650710152196599</v>
      </c>
      <c r="Q205" s="105">
        <v>36</v>
      </c>
      <c r="R205" s="104">
        <v>4.3419812893490803</v>
      </c>
      <c r="S205" s="105">
        <v>36</v>
      </c>
      <c r="T205" s="104">
        <v>4.63506784157582</v>
      </c>
      <c r="U205" s="105">
        <v>36</v>
      </c>
      <c r="V205" s="104"/>
      <c r="W205" s="105"/>
      <c r="Z205" s="104">
        <v>5.1291744840525304</v>
      </c>
      <c r="AA205" s="105">
        <v>36</v>
      </c>
    </row>
    <row r="206" spans="1:27" x14ac:dyDescent="0.3">
      <c r="A206" s="102" t="s">
        <v>252</v>
      </c>
      <c r="B206" s="103">
        <v>43986</v>
      </c>
      <c r="C206" s="104">
        <v>4867.6900999999998</v>
      </c>
      <c r="D206" s="104">
        <v>2.6643842128982702</v>
      </c>
      <c r="E206" s="105">
        <v>18</v>
      </c>
      <c r="F206" s="104">
        <v>2.6660235377003301</v>
      </c>
      <c r="G206" s="105">
        <v>15</v>
      </c>
      <c r="H206" s="104">
        <v>2.7102669163889201</v>
      </c>
      <c r="I206" s="105">
        <v>24</v>
      </c>
      <c r="J206" s="104">
        <v>3.40427794476755</v>
      </c>
      <c r="K206" s="105">
        <v>12</v>
      </c>
      <c r="L206" s="104">
        <v>4.97982551446787</v>
      </c>
      <c r="M206" s="105">
        <v>6</v>
      </c>
      <c r="N206" s="104">
        <v>5.5506298138667098</v>
      </c>
      <c r="O206" s="105">
        <v>8</v>
      </c>
      <c r="P206" s="104">
        <v>5.3777186180201202</v>
      </c>
      <c r="Q206" s="105">
        <v>9</v>
      </c>
      <c r="R206" s="104">
        <v>5.4971310488775096</v>
      </c>
      <c r="S206" s="105">
        <v>8</v>
      </c>
      <c r="T206" s="104">
        <v>5.8393839394739198</v>
      </c>
      <c r="U206" s="105">
        <v>4</v>
      </c>
      <c r="V206" s="104">
        <v>7.2263541725096703</v>
      </c>
      <c r="W206" s="105">
        <v>4</v>
      </c>
      <c r="Z206" s="104">
        <v>13.343793043367601</v>
      </c>
      <c r="AA206" s="105">
        <v>9</v>
      </c>
    </row>
    <row r="207" spans="1:27" x14ac:dyDescent="0.3">
      <c r="A207" s="102" t="s">
        <v>253</v>
      </c>
      <c r="B207" s="103">
        <v>43986</v>
      </c>
      <c r="C207" s="104">
        <v>1122.0263</v>
      </c>
      <c r="D207" s="104">
        <v>1.61358074548557</v>
      </c>
      <c r="E207" s="105">
        <v>37</v>
      </c>
      <c r="F207" s="104">
        <v>0.67124827371115903</v>
      </c>
      <c r="G207" s="105">
        <v>37</v>
      </c>
      <c r="H207" s="104">
        <v>2.1869618803655202</v>
      </c>
      <c r="I207" s="105">
        <v>37</v>
      </c>
      <c r="J207" s="104">
        <v>2.4883948589410698</v>
      </c>
      <c r="K207" s="105">
        <v>37</v>
      </c>
      <c r="L207" s="104">
        <v>3.2244921573894398</v>
      </c>
      <c r="M207" s="105">
        <v>32</v>
      </c>
      <c r="N207" s="104">
        <v>4.0913039496770303</v>
      </c>
      <c r="O207" s="105">
        <v>31</v>
      </c>
      <c r="P207" s="104">
        <v>4.4304109605847204</v>
      </c>
      <c r="Q207" s="105">
        <v>33</v>
      </c>
      <c r="R207" s="104">
        <v>4.6792725992473496</v>
      </c>
      <c r="S207" s="105">
        <v>32</v>
      </c>
      <c r="T207" s="104">
        <v>5.0576147943828502</v>
      </c>
      <c r="U207" s="105">
        <v>32</v>
      </c>
      <c r="V207" s="104"/>
      <c r="W207" s="105"/>
      <c r="Z207" s="104">
        <v>5.8992847019867503</v>
      </c>
      <c r="AA207" s="105">
        <v>35</v>
      </c>
    </row>
    <row r="208" spans="1:27" x14ac:dyDescent="0.3">
      <c r="A208" s="102" t="s">
        <v>254</v>
      </c>
      <c r="B208" s="103">
        <v>43986</v>
      </c>
      <c r="C208" s="104">
        <v>259.36509999999998</v>
      </c>
      <c r="D208" s="104">
        <v>2.8147823112884001</v>
      </c>
      <c r="E208" s="105">
        <v>9</v>
      </c>
      <c r="F208" s="104">
        <v>4.04963048785008</v>
      </c>
      <c r="G208" s="105">
        <v>2</v>
      </c>
      <c r="H208" s="104">
        <v>3.6131871354134901</v>
      </c>
      <c r="I208" s="105">
        <v>3</v>
      </c>
      <c r="J208" s="104">
        <v>4.1107104681993798</v>
      </c>
      <c r="K208" s="105">
        <v>2</v>
      </c>
      <c r="L208" s="104">
        <v>5.2561816950796798</v>
      </c>
      <c r="M208" s="105">
        <v>2</v>
      </c>
      <c r="N208" s="104">
        <v>5.29833919420473</v>
      </c>
      <c r="O208" s="105">
        <v>18</v>
      </c>
      <c r="P208" s="104">
        <v>5.2786009079136802</v>
      </c>
      <c r="Q208" s="105">
        <v>15</v>
      </c>
      <c r="R208" s="104">
        <v>5.4397817300335598</v>
      </c>
      <c r="S208" s="105">
        <v>14</v>
      </c>
      <c r="T208" s="104">
        <v>5.77696468752033</v>
      </c>
      <c r="U208" s="105">
        <v>9</v>
      </c>
      <c r="V208" s="104">
        <v>7.2154795063580703</v>
      </c>
      <c r="W208" s="105">
        <v>5</v>
      </c>
      <c r="Z208" s="104">
        <v>12.490500644191499</v>
      </c>
      <c r="AA208" s="105">
        <v>16</v>
      </c>
    </row>
    <row r="209" spans="1:27" x14ac:dyDescent="0.3">
      <c r="A209" s="102" t="s">
        <v>255</v>
      </c>
      <c r="B209" s="103">
        <v>43986</v>
      </c>
      <c r="C209" s="104">
        <v>1761.6543999999999</v>
      </c>
      <c r="D209" s="104">
        <v>2.7890120792222199</v>
      </c>
      <c r="E209" s="105">
        <v>14</v>
      </c>
      <c r="F209" s="104">
        <v>3.1639477194765901</v>
      </c>
      <c r="G209" s="105">
        <v>8</v>
      </c>
      <c r="H209" s="104">
        <v>3.20426208763626</v>
      </c>
      <c r="I209" s="105">
        <v>7</v>
      </c>
      <c r="J209" s="104">
        <v>3.34703192205613</v>
      </c>
      <c r="K209" s="105">
        <v>17</v>
      </c>
      <c r="L209" s="104">
        <v>3.84199828011953</v>
      </c>
      <c r="M209" s="105">
        <v>27</v>
      </c>
      <c r="N209" s="104">
        <v>4.1809235705581402</v>
      </c>
      <c r="O209" s="105">
        <v>30</v>
      </c>
      <c r="P209" s="104">
        <v>4.6335114175894203</v>
      </c>
      <c r="Q209" s="105">
        <v>29</v>
      </c>
      <c r="R209" s="104">
        <v>4.9466218249940503</v>
      </c>
      <c r="S209" s="105">
        <v>30</v>
      </c>
      <c r="T209" s="104">
        <v>5.1882436501481299</v>
      </c>
      <c r="U209" s="105">
        <v>30</v>
      </c>
      <c r="V209" s="104">
        <v>3.4333114373149298</v>
      </c>
      <c r="W209" s="105">
        <v>33</v>
      </c>
      <c r="Z209" s="104">
        <v>11.5304180927566</v>
      </c>
      <c r="AA209" s="105">
        <v>20</v>
      </c>
    </row>
    <row r="210" spans="1:27" x14ac:dyDescent="0.3">
      <c r="A210" s="102" t="s">
        <v>256</v>
      </c>
      <c r="B210" s="103">
        <v>43986</v>
      </c>
      <c r="C210" s="104">
        <v>31.302399999999999</v>
      </c>
      <c r="D210" s="104">
        <v>4.3148756977143803</v>
      </c>
      <c r="E210" s="105">
        <v>1</v>
      </c>
      <c r="F210" s="104">
        <v>4.4714810589221798</v>
      </c>
      <c r="G210" s="105">
        <v>1</v>
      </c>
      <c r="H210" s="104">
        <v>4.3346238240795296</v>
      </c>
      <c r="I210" s="105">
        <v>1</v>
      </c>
      <c r="J210" s="104">
        <v>4.5304468797416302</v>
      </c>
      <c r="K210" s="105">
        <v>1</v>
      </c>
      <c r="L210" s="104">
        <v>5.3086435472430802</v>
      </c>
      <c r="M210" s="105">
        <v>1</v>
      </c>
      <c r="N210" s="104">
        <v>4.9053324395851696</v>
      </c>
      <c r="O210" s="105">
        <v>25</v>
      </c>
      <c r="P210" s="104">
        <v>5.4514965090709202</v>
      </c>
      <c r="Q210" s="105">
        <v>4</v>
      </c>
      <c r="R210" s="104">
        <v>5.8016981339604499</v>
      </c>
      <c r="S210" s="105">
        <v>1</v>
      </c>
      <c r="T210" s="104">
        <v>6.1918747076903697</v>
      </c>
      <c r="U210" s="105">
        <v>1</v>
      </c>
      <c r="V210" s="104">
        <v>7.2443157379335501</v>
      </c>
      <c r="W210" s="105">
        <v>2</v>
      </c>
      <c r="Z210" s="104">
        <v>14.500887728459499</v>
      </c>
      <c r="AA210" s="105">
        <v>3</v>
      </c>
    </row>
    <row r="211" spans="1:27" x14ac:dyDescent="0.3">
      <c r="A211" s="102" t="s">
        <v>257</v>
      </c>
      <c r="B211" s="103">
        <v>43986</v>
      </c>
      <c r="C211" s="104">
        <v>27.0444</v>
      </c>
      <c r="D211" s="104">
        <v>2.02456097533865</v>
      </c>
      <c r="E211" s="105">
        <v>32</v>
      </c>
      <c r="F211" s="104">
        <v>1.61977456288194</v>
      </c>
      <c r="G211" s="105">
        <v>36</v>
      </c>
      <c r="H211" s="104">
        <v>2.4304707788597</v>
      </c>
      <c r="I211" s="105">
        <v>33</v>
      </c>
      <c r="J211" s="104">
        <v>2.6634221246460301</v>
      </c>
      <c r="K211" s="105">
        <v>34</v>
      </c>
      <c r="L211" s="104">
        <v>3.12111355734719</v>
      </c>
      <c r="M211" s="105">
        <v>34</v>
      </c>
      <c r="N211" s="104">
        <v>3.8452211052861802</v>
      </c>
      <c r="O211" s="105">
        <v>33</v>
      </c>
      <c r="P211" s="104">
        <v>4.32584006048309</v>
      </c>
      <c r="Q211" s="105">
        <v>34</v>
      </c>
      <c r="R211" s="104">
        <v>4.6152270322418998</v>
      </c>
      <c r="S211" s="105">
        <v>34</v>
      </c>
      <c r="T211" s="104">
        <v>4.9801247728896296</v>
      </c>
      <c r="U211" s="105">
        <v>34</v>
      </c>
      <c r="V211" s="104">
        <v>6.2933821363313402</v>
      </c>
      <c r="W211" s="105">
        <v>31</v>
      </c>
      <c r="Z211" s="104">
        <v>11.9240404166546</v>
      </c>
      <c r="AA211" s="105">
        <v>17</v>
      </c>
    </row>
    <row r="212" spans="1:27" x14ac:dyDescent="0.3">
      <c r="A212" s="102" t="s">
        <v>260</v>
      </c>
      <c r="B212" s="103">
        <v>43986</v>
      </c>
      <c r="C212" s="104">
        <v>3120.0405000000001</v>
      </c>
      <c r="D212" s="104">
        <v>2.20063295301631</v>
      </c>
      <c r="E212" s="105">
        <v>29</v>
      </c>
      <c r="F212" s="104">
        <v>2.3432840626255902</v>
      </c>
      <c r="G212" s="105">
        <v>24</v>
      </c>
      <c r="H212" s="104">
        <v>2.7537919340449299</v>
      </c>
      <c r="I212" s="105">
        <v>21</v>
      </c>
      <c r="J212" s="104">
        <v>3.3781544131102699</v>
      </c>
      <c r="K212" s="105">
        <v>13</v>
      </c>
      <c r="L212" s="104">
        <v>4.7163191169579397</v>
      </c>
      <c r="M212" s="105">
        <v>13</v>
      </c>
      <c r="N212" s="104">
        <v>5.3883611094102299</v>
      </c>
      <c r="O212" s="105">
        <v>13</v>
      </c>
      <c r="P212" s="104">
        <v>5.25864694024839</v>
      </c>
      <c r="Q212" s="105">
        <v>17</v>
      </c>
      <c r="R212" s="104">
        <v>5.3706530218622301</v>
      </c>
      <c r="S212" s="105">
        <v>17</v>
      </c>
      <c r="T212" s="104">
        <v>5.6617672302186399</v>
      </c>
      <c r="U212" s="105">
        <v>19</v>
      </c>
      <c r="V212" s="104">
        <v>7.0555555702509398</v>
      </c>
      <c r="W212" s="105">
        <v>23</v>
      </c>
      <c r="Z212" s="104">
        <v>11.4358064681667</v>
      </c>
      <c r="AA212" s="105">
        <v>23</v>
      </c>
    </row>
    <row r="213" spans="1:27" x14ac:dyDescent="0.3">
      <c r="A213" s="102" t="s">
        <v>261</v>
      </c>
      <c r="B213" s="103">
        <v>43986</v>
      </c>
      <c r="C213" s="104">
        <v>41.991900000000001</v>
      </c>
      <c r="D213" s="104">
        <v>2.1731675137027802</v>
      </c>
      <c r="E213" s="105">
        <v>30</v>
      </c>
      <c r="F213" s="104">
        <v>2.1734263202527799</v>
      </c>
      <c r="G213" s="105">
        <v>29</v>
      </c>
      <c r="H213" s="104">
        <v>2.6835302923387299</v>
      </c>
      <c r="I213" s="105">
        <v>26</v>
      </c>
      <c r="J213" s="104">
        <v>3.4068027729965999</v>
      </c>
      <c r="K213" s="105">
        <v>11</v>
      </c>
      <c r="L213" s="104">
        <v>4.5542910873487097</v>
      </c>
      <c r="M213" s="105">
        <v>19</v>
      </c>
      <c r="N213" s="104">
        <v>5.2275318399074502</v>
      </c>
      <c r="O213" s="105">
        <v>19</v>
      </c>
      <c r="P213" s="104">
        <v>5.2386950289960703</v>
      </c>
      <c r="Q213" s="105">
        <v>18</v>
      </c>
      <c r="R213" s="104">
        <v>5.3604768958912699</v>
      </c>
      <c r="S213" s="105">
        <v>18</v>
      </c>
      <c r="T213" s="104">
        <v>5.6871755540134998</v>
      </c>
      <c r="U213" s="105">
        <v>17</v>
      </c>
      <c r="V213" s="104">
        <v>7.13115402375798</v>
      </c>
      <c r="W213" s="105">
        <v>16</v>
      </c>
      <c r="Z213" s="104">
        <v>13.1021525785742</v>
      </c>
      <c r="AA213" s="105">
        <v>11</v>
      </c>
    </row>
    <row r="214" spans="1:27" x14ac:dyDescent="0.3">
      <c r="A214" s="102" t="s">
        <v>262</v>
      </c>
      <c r="B214" s="103">
        <v>43986</v>
      </c>
      <c r="C214" s="104">
        <v>3141.9254000000001</v>
      </c>
      <c r="D214" s="104">
        <v>2.22713019884679</v>
      </c>
      <c r="E214" s="105">
        <v>28</v>
      </c>
      <c r="F214" s="104">
        <v>2.3970758663629201</v>
      </c>
      <c r="G214" s="105">
        <v>23</v>
      </c>
      <c r="H214" s="104">
        <v>2.8013865790291099</v>
      </c>
      <c r="I214" s="105">
        <v>18</v>
      </c>
      <c r="J214" s="104">
        <v>3.2778922703444402</v>
      </c>
      <c r="K214" s="105">
        <v>20</v>
      </c>
      <c r="L214" s="104">
        <v>4.7981787749922598</v>
      </c>
      <c r="M214" s="105">
        <v>9</v>
      </c>
      <c r="N214" s="104">
        <v>5.8471861482748198</v>
      </c>
      <c r="O214" s="105">
        <v>3</v>
      </c>
      <c r="P214" s="104">
        <v>5.5169022809034596</v>
      </c>
      <c r="Q214" s="105">
        <v>3</v>
      </c>
      <c r="R214" s="104">
        <v>5.5397307731744601</v>
      </c>
      <c r="S214" s="105">
        <v>3</v>
      </c>
      <c r="T214" s="104">
        <v>5.8211108876577704</v>
      </c>
      <c r="U214" s="105">
        <v>7</v>
      </c>
      <c r="V214" s="104">
        <v>7.2014996588701203</v>
      </c>
      <c r="W214" s="105">
        <v>7</v>
      </c>
      <c r="Z214" s="104">
        <v>13.584757098175499</v>
      </c>
      <c r="AA214" s="105">
        <v>6</v>
      </c>
    </row>
    <row r="215" spans="1:27" x14ac:dyDescent="0.3">
      <c r="A215" s="102" t="s">
        <v>263</v>
      </c>
      <c r="B215" s="103">
        <v>43986</v>
      </c>
      <c r="C215" s="104">
        <v>1915.0707</v>
      </c>
      <c r="D215" s="104">
        <v>2.6875660239656902</v>
      </c>
      <c r="E215" s="105">
        <v>17</v>
      </c>
      <c r="F215" s="104">
        <v>2.96953579698785</v>
      </c>
      <c r="G215" s="105">
        <v>10</v>
      </c>
      <c r="H215" s="104">
        <v>2.8552917071839201</v>
      </c>
      <c r="I215" s="105">
        <v>16</v>
      </c>
      <c r="J215" s="104">
        <v>3.3520789061404699</v>
      </c>
      <c r="K215" s="105">
        <v>16</v>
      </c>
      <c r="L215" s="104">
        <v>4.9290687332175303</v>
      </c>
      <c r="M215" s="105">
        <v>7</v>
      </c>
      <c r="N215" s="104">
        <v>5.8646803313414404</v>
      </c>
      <c r="O215" s="105">
        <v>2</v>
      </c>
      <c r="P215" s="104">
        <v>5.5374976342549802</v>
      </c>
      <c r="Q215" s="105">
        <v>2</v>
      </c>
      <c r="R215" s="104">
        <v>5.5095955347718801</v>
      </c>
      <c r="S215" s="105">
        <v>6</v>
      </c>
      <c r="T215" s="104">
        <v>5.7595326057782898</v>
      </c>
      <c r="U215" s="105">
        <v>13</v>
      </c>
      <c r="V215" s="104">
        <v>5.6567374462681999</v>
      </c>
      <c r="W215" s="105">
        <v>32</v>
      </c>
      <c r="Z215" s="104">
        <v>10.188434787871801</v>
      </c>
      <c r="AA215" s="105">
        <v>28</v>
      </c>
    </row>
    <row r="216" spans="1:27" x14ac:dyDescent="0.3">
      <c r="A216" s="102" t="s">
        <v>264</v>
      </c>
      <c r="B216" s="103">
        <v>43986</v>
      </c>
      <c r="C216" s="104">
        <v>3265.6878000000002</v>
      </c>
      <c r="D216" s="104">
        <v>2.4322377830922099</v>
      </c>
      <c r="E216" s="105">
        <v>20</v>
      </c>
      <c r="F216" s="104">
        <v>2.5309581114128701</v>
      </c>
      <c r="G216" s="105">
        <v>19</v>
      </c>
      <c r="H216" s="104">
        <v>2.7512676166517598</v>
      </c>
      <c r="I216" s="105">
        <v>22</v>
      </c>
      <c r="J216" s="104">
        <v>3.2635597680108202</v>
      </c>
      <c r="K216" s="105">
        <v>21</v>
      </c>
      <c r="L216" s="104">
        <v>4.7134540902363202</v>
      </c>
      <c r="M216" s="105">
        <v>14</v>
      </c>
      <c r="N216" s="104">
        <v>5.3305301246857102</v>
      </c>
      <c r="O216" s="105">
        <v>16</v>
      </c>
      <c r="P216" s="104">
        <v>5.2322080104703996</v>
      </c>
      <c r="Q216" s="105">
        <v>19</v>
      </c>
      <c r="R216" s="104">
        <v>5.3760324905644001</v>
      </c>
      <c r="S216" s="105">
        <v>16</v>
      </c>
      <c r="T216" s="104">
        <v>5.7020562546827698</v>
      </c>
      <c r="U216" s="105">
        <v>15</v>
      </c>
      <c r="V216" s="104">
        <v>7.1657360692351499</v>
      </c>
      <c r="W216" s="105">
        <v>11</v>
      </c>
      <c r="Z216" s="104">
        <v>13.301125491530801</v>
      </c>
      <c r="AA216" s="105">
        <v>10</v>
      </c>
    </row>
    <row r="217" spans="1:27" x14ac:dyDescent="0.3">
      <c r="A217" s="102" t="s">
        <v>265</v>
      </c>
      <c r="B217" s="103">
        <v>43986</v>
      </c>
      <c r="C217" s="104">
        <v>1083.8946000000001</v>
      </c>
      <c r="D217" s="104">
        <v>2.8053315185055898</v>
      </c>
      <c r="E217" s="105">
        <v>11</v>
      </c>
      <c r="F217" s="104">
        <v>2.6474200181839298</v>
      </c>
      <c r="G217" s="105">
        <v>17</v>
      </c>
      <c r="H217" s="104">
        <v>2.9039082760367401</v>
      </c>
      <c r="I217" s="105">
        <v>12</v>
      </c>
      <c r="J217" s="104">
        <v>2.9720637369631802</v>
      </c>
      <c r="K217" s="105">
        <v>28</v>
      </c>
      <c r="L217" s="104">
        <v>3.2860352655958298</v>
      </c>
      <c r="M217" s="105">
        <v>31</v>
      </c>
      <c r="N217" s="104">
        <v>3.8181551631876198</v>
      </c>
      <c r="O217" s="105">
        <v>34</v>
      </c>
      <c r="P217" s="104">
        <v>4.5216708949445499</v>
      </c>
      <c r="Q217" s="105">
        <v>31</v>
      </c>
      <c r="R217" s="104">
        <v>4.9513707792138399</v>
      </c>
      <c r="S217" s="105">
        <v>29</v>
      </c>
      <c r="T217" s="104">
        <v>5.4200198343798904</v>
      </c>
      <c r="U217" s="105">
        <v>29</v>
      </c>
      <c r="V217" s="104"/>
      <c r="W217" s="105"/>
      <c r="Z217" s="104">
        <v>6.0473810914339499</v>
      </c>
      <c r="AA217" s="105">
        <v>34</v>
      </c>
    </row>
    <row r="218" spans="1:27" x14ac:dyDescent="0.3">
      <c r="A218" s="158"/>
      <c r="B218" s="158"/>
      <c r="C218" s="158"/>
      <c r="D218" s="107"/>
      <c r="E218" s="107"/>
      <c r="F218" s="107"/>
      <c r="G218" s="107"/>
      <c r="H218" s="107"/>
      <c r="I218" s="107"/>
      <c r="J218" s="107"/>
      <c r="K218" s="107"/>
      <c r="L218" s="107"/>
      <c r="M218" s="107"/>
      <c r="N218" s="107"/>
      <c r="O218" s="107"/>
      <c r="P218" s="107"/>
      <c r="Q218" s="107"/>
      <c r="R218" s="107"/>
      <c r="S218" s="107"/>
      <c r="T218" s="158" t="s">
        <v>4</v>
      </c>
      <c r="U218" s="158"/>
      <c r="V218" s="158" t="s">
        <v>5</v>
      </c>
      <c r="W218" s="158"/>
      <c r="X218" s="158" t="s">
        <v>6</v>
      </c>
      <c r="Y218" s="158"/>
      <c r="Z218" s="107" t="s">
        <v>46</v>
      </c>
      <c r="AA218" s="158" t="s">
        <v>402</v>
      </c>
    </row>
    <row r="219" spans="1:27" x14ac:dyDescent="0.3">
      <c r="A219" s="158"/>
      <c r="B219" s="158"/>
      <c r="C219" s="158"/>
      <c r="D219" s="107"/>
      <c r="E219" s="107"/>
      <c r="F219" s="107"/>
      <c r="G219" s="107"/>
      <c r="H219" s="107"/>
      <c r="I219" s="107"/>
      <c r="J219" s="107"/>
      <c r="K219" s="107"/>
      <c r="L219" s="107"/>
      <c r="M219" s="107"/>
      <c r="N219" s="107"/>
      <c r="O219" s="107"/>
      <c r="P219" s="107"/>
      <c r="Q219" s="107"/>
      <c r="R219" s="107"/>
      <c r="S219" s="107"/>
      <c r="T219" s="107" t="s">
        <v>0</v>
      </c>
      <c r="U219" s="107"/>
      <c r="V219" s="107" t="s">
        <v>0</v>
      </c>
      <c r="W219" s="107"/>
      <c r="X219" s="107" t="s">
        <v>0</v>
      </c>
      <c r="Y219" s="107"/>
      <c r="Z219" s="107" t="s">
        <v>0</v>
      </c>
      <c r="AA219" s="158"/>
    </row>
    <row r="220" spans="1:27" x14ac:dyDescent="0.3">
      <c r="A220" s="107" t="s">
        <v>7</v>
      </c>
      <c r="B220" s="107" t="s">
        <v>8</v>
      </c>
      <c r="C220" s="107" t="s">
        <v>9</v>
      </c>
      <c r="D220" s="107"/>
      <c r="E220" s="107"/>
      <c r="F220" s="107"/>
      <c r="G220" s="107"/>
      <c r="H220" s="107"/>
      <c r="I220" s="107"/>
      <c r="J220" s="107"/>
      <c r="K220" s="107"/>
      <c r="L220" s="107"/>
      <c r="M220" s="107"/>
      <c r="N220" s="107"/>
      <c r="O220" s="107"/>
      <c r="P220" s="107"/>
      <c r="Q220" s="107"/>
      <c r="R220" s="107"/>
      <c r="S220" s="107"/>
      <c r="T220" s="107"/>
      <c r="U220" s="107" t="s">
        <v>10</v>
      </c>
      <c r="V220" s="107"/>
      <c r="W220" s="107" t="s">
        <v>10</v>
      </c>
      <c r="X220" s="107"/>
      <c r="Y220" s="107" t="s">
        <v>10</v>
      </c>
      <c r="Z220" s="107"/>
      <c r="AA220" s="107" t="s">
        <v>10</v>
      </c>
    </row>
    <row r="221" spans="1:27" x14ac:dyDescent="0.3">
      <c r="A221" s="101" t="s">
        <v>384</v>
      </c>
      <c r="B221" s="101"/>
      <c r="C221" s="101"/>
      <c r="D221" s="101"/>
      <c r="E221" s="101"/>
      <c r="F221" s="101"/>
      <c r="G221" s="101"/>
      <c r="H221" s="101"/>
      <c r="I221" s="101"/>
      <c r="J221" s="101"/>
      <c r="K221" s="101"/>
      <c r="L221" s="101"/>
      <c r="M221" s="101"/>
      <c r="N221" s="101"/>
      <c r="O221" s="101"/>
      <c r="P221" s="101"/>
      <c r="Q221" s="101"/>
      <c r="R221" s="101"/>
      <c r="S221" s="101"/>
      <c r="T221" s="101"/>
      <c r="U221" s="101"/>
      <c r="V221" s="101"/>
      <c r="W221" s="101"/>
      <c r="X221" s="101"/>
      <c r="Y221" s="101"/>
      <c r="Z221" s="101"/>
      <c r="AA221" s="101"/>
    </row>
    <row r="222" spans="1:27" x14ac:dyDescent="0.3">
      <c r="A222" s="102" t="s">
        <v>163</v>
      </c>
      <c r="B222" s="103">
        <v>43986</v>
      </c>
      <c r="C222" s="104">
        <v>37.31</v>
      </c>
      <c r="D222" s="104"/>
      <c r="E222" s="104"/>
      <c r="F222" s="104"/>
      <c r="G222" s="104"/>
      <c r="H222" s="104"/>
      <c r="I222" s="104"/>
      <c r="J222" s="104"/>
      <c r="K222" s="104"/>
      <c r="L222" s="104"/>
      <c r="M222" s="104"/>
      <c r="N222" s="104"/>
      <c r="O222" s="104"/>
      <c r="P222" s="104"/>
      <c r="Q222" s="104"/>
      <c r="R222" s="104"/>
      <c r="S222" s="104"/>
      <c r="T222" s="104">
        <v>-11.409519584839501</v>
      </c>
      <c r="U222" s="105">
        <v>17</v>
      </c>
      <c r="V222" s="104">
        <v>1.73429719420122</v>
      </c>
      <c r="W222" s="105">
        <v>10</v>
      </c>
      <c r="X222" s="104">
        <v>7.6082425108689202</v>
      </c>
      <c r="Y222" s="105">
        <v>13</v>
      </c>
      <c r="Z222" s="104">
        <v>18.986553013514701</v>
      </c>
      <c r="AA222" s="105">
        <v>7</v>
      </c>
    </row>
    <row r="223" spans="1:27" x14ac:dyDescent="0.3">
      <c r="A223" s="102" t="s">
        <v>164</v>
      </c>
      <c r="B223" s="103">
        <v>43986</v>
      </c>
      <c r="C223" s="104">
        <v>30.4</v>
      </c>
      <c r="D223" s="104"/>
      <c r="E223" s="104"/>
      <c r="F223" s="104"/>
      <c r="G223" s="104"/>
      <c r="H223" s="104"/>
      <c r="I223" s="104"/>
      <c r="J223" s="104"/>
      <c r="K223" s="104"/>
      <c r="L223" s="104"/>
      <c r="M223" s="104"/>
      <c r="N223" s="104"/>
      <c r="O223" s="104"/>
      <c r="P223" s="104"/>
      <c r="Q223" s="104"/>
      <c r="R223" s="104"/>
      <c r="S223" s="104"/>
      <c r="T223" s="104">
        <v>-9.8455429568463106</v>
      </c>
      <c r="U223" s="105">
        <v>13</v>
      </c>
      <c r="V223" s="104">
        <v>2.74651139860612</v>
      </c>
      <c r="W223" s="105">
        <v>9</v>
      </c>
      <c r="X223" s="104">
        <v>8.5620455078583095</v>
      </c>
      <c r="Y223" s="105">
        <v>9</v>
      </c>
      <c r="Z223" s="104">
        <v>20.729772297459501</v>
      </c>
      <c r="AA223" s="105">
        <v>6</v>
      </c>
    </row>
    <row r="224" spans="1:27" x14ac:dyDescent="0.3">
      <c r="A224" s="102" t="s">
        <v>165</v>
      </c>
      <c r="B224" s="103">
        <v>43986</v>
      </c>
      <c r="C224" s="104">
        <v>46.279800000000002</v>
      </c>
      <c r="D224" s="104"/>
      <c r="E224" s="104"/>
      <c r="F224" s="104"/>
      <c r="G224" s="104"/>
      <c r="H224" s="104"/>
      <c r="I224" s="104"/>
      <c r="J224" s="104"/>
      <c r="K224" s="104"/>
      <c r="L224" s="104"/>
      <c r="M224" s="104"/>
      <c r="N224" s="104"/>
      <c r="O224" s="104"/>
      <c r="P224" s="104"/>
      <c r="Q224" s="104"/>
      <c r="R224" s="104"/>
      <c r="S224" s="104"/>
      <c r="T224" s="104">
        <v>-7.4957005201090299</v>
      </c>
      <c r="U224" s="105">
        <v>8</v>
      </c>
      <c r="V224" s="104">
        <v>6.7826412357018198</v>
      </c>
      <c r="W224" s="105">
        <v>3</v>
      </c>
      <c r="X224" s="104">
        <v>10.0262020616528</v>
      </c>
      <c r="Y224" s="105">
        <v>3</v>
      </c>
      <c r="Z224" s="104">
        <v>28.3130664487751</v>
      </c>
      <c r="AA224" s="105">
        <v>2</v>
      </c>
    </row>
    <row r="225" spans="1:27" x14ac:dyDescent="0.3">
      <c r="A225" s="102" t="s">
        <v>166</v>
      </c>
      <c r="B225" s="103">
        <v>43986</v>
      </c>
      <c r="C225" s="104">
        <v>40.799999999999997</v>
      </c>
      <c r="D225" s="104"/>
      <c r="E225" s="104"/>
      <c r="F225" s="104"/>
      <c r="G225" s="104"/>
      <c r="H225" s="104"/>
      <c r="I225" s="104"/>
      <c r="J225" s="104"/>
      <c r="K225" s="104"/>
      <c r="L225" s="104"/>
      <c r="M225" s="104"/>
      <c r="N225" s="104"/>
      <c r="O225" s="104"/>
      <c r="P225" s="104"/>
      <c r="Q225" s="104"/>
      <c r="R225" s="104"/>
      <c r="S225" s="104"/>
      <c r="T225" s="104">
        <v>-15.8502049602752</v>
      </c>
      <c r="U225" s="105">
        <v>37</v>
      </c>
      <c r="V225" s="104">
        <v>-3.8153948420390802</v>
      </c>
      <c r="W225" s="105">
        <v>40</v>
      </c>
      <c r="X225" s="104">
        <v>2.26825659742389</v>
      </c>
      <c r="Y225" s="105">
        <v>35</v>
      </c>
      <c r="Z225" s="104">
        <v>0.31274073831740001</v>
      </c>
      <c r="AA225" s="105">
        <v>48</v>
      </c>
    </row>
    <row r="226" spans="1:27" x14ac:dyDescent="0.3">
      <c r="A226" s="102" t="s">
        <v>167</v>
      </c>
      <c r="B226" s="103">
        <v>43986</v>
      </c>
      <c r="C226" s="104">
        <v>38.462000000000003</v>
      </c>
      <c r="D226" s="104"/>
      <c r="E226" s="104"/>
      <c r="F226" s="104"/>
      <c r="G226" s="104"/>
      <c r="H226" s="104"/>
      <c r="I226" s="104"/>
      <c r="J226" s="104"/>
      <c r="K226" s="104"/>
      <c r="L226" s="104"/>
      <c r="M226" s="104"/>
      <c r="N226" s="104"/>
      <c r="O226" s="104"/>
      <c r="P226" s="104"/>
      <c r="Q226" s="104"/>
      <c r="R226" s="104"/>
      <c r="S226" s="104"/>
      <c r="T226" s="104">
        <v>-7.0458873265397699</v>
      </c>
      <c r="U226" s="105">
        <v>7</v>
      </c>
      <c r="V226" s="104">
        <v>3.0012924513683599</v>
      </c>
      <c r="W226" s="105">
        <v>8</v>
      </c>
      <c r="X226" s="104">
        <v>6.2086477286248902</v>
      </c>
      <c r="Y226" s="105">
        <v>19</v>
      </c>
      <c r="Z226" s="104">
        <v>16.946503131071701</v>
      </c>
      <c r="AA226" s="105">
        <v>12</v>
      </c>
    </row>
    <row r="227" spans="1:27" x14ac:dyDescent="0.3">
      <c r="A227" s="102" t="s">
        <v>168</v>
      </c>
      <c r="B227" s="103">
        <v>43986</v>
      </c>
      <c r="C227" s="104">
        <v>8.6</v>
      </c>
      <c r="D227" s="104"/>
      <c r="E227" s="104"/>
      <c r="F227" s="104"/>
      <c r="G227" s="104"/>
      <c r="H227" s="104"/>
      <c r="I227" s="104"/>
      <c r="J227" s="104"/>
      <c r="K227" s="104"/>
      <c r="L227" s="104"/>
      <c r="M227" s="104"/>
      <c r="N227" s="104"/>
      <c r="O227" s="104"/>
      <c r="P227" s="104"/>
      <c r="Q227" s="104"/>
      <c r="R227" s="104"/>
      <c r="S227" s="104"/>
      <c r="T227" s="104">
        <v>-2.5976396908205399</v>
      </c>
      <c r="U227" s="105">
        <v>3</v>
      </c>
      <c r="V227" s="104"/>
      <c r="W227" s="105"/>
      <c r="X227" s="104"/>
      <c r="Y227" s="105"/>
      <c r="Z227" s="104">
        <v>-6.1124401913875603</v>
      </c>
      <c r="AA227" s="105">
        <v>54</v>
      </c>
    </row>
    <row r="228" spans="1:27" x14ac:dyDescent="0.3">
      <c r="A228" s="102" t="s">
        <v>169</v>
      </c>
      <c r="B228" s="103">
        <v>43986</v>
      </c>
      <c r="C228" s="104">
        <v>10.4</v>
      </c>
      <c r="D228" s="104"/>
      <c r="E228" s="104"/>
      <c r="F228" s="104"/>
      <c r="G228" s="104"/>
      <c r="H228" s="104"/>
      <c r="I228" s="104"/>
      <c r="J228" s="104"/>
      <c r="K228" s="104"/>
      <c r="L228" s="104"/>
      <c r="M228" s="104"/>
      <c r="N228" s="104"/>
      <c r="O228" s="104"/>
      <c r="P228" s="104"/>
      <c r="Q228" s="104"/>
      <c r="R228" s="104"/>
      <c r="S228" s="104"/>
      <c r="T228" s="104">
        <v>-5.4396423248882302</v>
      </c>
      <c r="U228" s="105">
        <v>5</v>
      </c>
      <c r="V228" s="104"/>
      <c r="W228" s="105"/>
      <c r="X228" s="104"/>
      <c r="Y228" s="105"/>
      <c r="Z228" s="104">
        <v>2.4579124579124598</v>
      </c>
      <c r="AA228" s="105">
        <v>44</v>
      </c>
    </row>
    <row r="229" spans="1:27" x14ac:dyDescent="0.3">
      <c r="A229" s="102" t="s">
        <v>170</v>
      </c>
      <c r="B229" s="103">
        <v>43986</v>
      </c>
      <c r="C229" s="104">
        <v>55.73</v>
      </c>
      <c r="D229" s="104"/>
      <c r="E229" s="104"/>
      <c r="F229" s="104"/>
      <c r="G229" s="104"/>
      <c r="H229" s="104"/>
      <c r="I229" s="104"/>
      <c r="J229" s="104"/>
      <c r="K229" s="104"/>
      <c r="L229" s="104"/>
      <c r="M229" s="104"/>
      <c r="N229" s="104"/>
      <c r="O229" s="104"/>
      <c r="P229" s="104"/>
      <c r="Q229" s="104"/>
      <c r="R229" s="104"/>
      <c r="S229" s="104"/>
      <c r="T229" s="104">
        <v>-2.1706372158292599</v>
      </c>
      <c r="U229" s="105">
        <v>2</v>
      </c>
      <c r="V229" s="104">
        <v>5.1772990974125097</v>
      </c>
      <c r="W229" s="105">
        <v>4</v>
      </c>
      <c r="X229" s="104">
        <v>9.2521342374231601</v>
      </c>
      <c r="Y229" s="105">
        <v>6</v>
      </c>
      <c r="Z229" s="104">
        <v>18.629153665057501</v>
      </c>
      <c r="AA229" s="105">
        <v>9</v>
      </c>
    </row>
    <row r="230" spans="1:27" x14ac:dyDescent="0.3">
      <c r="A230" s="102" t="s">
        <v>171</v>
      </c>
      <c r="B230" s="103">
        <v>43986</v>
      </c>
      <c r="C230" s="104">
        <v>64.66</v>
      </c>
      <c r="D230" s="104"/>
      <c r="E230" s="104"/>
      <c r="F230" s="104"/>
      <c r="G230" s="104"/>
      <c r="H230" s="104"/>
      <c r="I230" s="104"/>
      <c r="J230" s="104"/>
      <c r="K230" s="104"/>
      <c r="L230" s="104"/>
      <c r="M230" s="104"/>
      <c r="N230" s="104"/>
      <c r="O230" s="104"/>
      <c r="P230" s="104"/>
      <c r="Q230" s="104"/>
      <c r="R230" s="104"/>
      <c r="S230" s="104"/>
      <c r="T230" s="104">
        <v>-8.6228859685286707</v>
      </c>
      <c r="U230" s="105">
        <v>9</v>
      </c>
      <c r="V230" s="104">
        <v>5.0859233101813999</v>
      </c>
      <c r="W230" s="105">
        <v>5</v>
      </c>
      <c r="X230" s="104">
        <v>8.4627644869980703</v>
      </c>
      <c r="Y230" s="105">
        <v>10</v>
      </c>
      <c r="Z230" s="104">
        <v>15.6813176784633</v>
      </c>
      <c r="AA230" s="105">
        <v>15</v>
      </c>
    </row>
    <row r="231" spans="1:27" x14ac:dyDescent="0.3">
      <c r="A231" s="102" t="s">
        <v>172</v>
      </c>
      <c r="B231" s="103">
        <v>43986</v>
      </c>
      <c r="C231" s="104">
        <v>45.472000000000001</v>
      </c>
      <c r="D231" s="104"/>
      <c r="E231" s="104"/>
      <c r="F231" s="104"/>
      <c r="G231" s="104"/>
      <c r="H231" s="104"/>
      <c r="I231" s="104"/>
      <c r="J231" s="104"/>
      <c r="K231" s="104"/>
      <c r="L231" s="104"/>
      <c r="M231" s="104"/>
      <c r="N231" s="104"/>
      <c r="O231" s="104"/>
      <c r="P231" s="104"/>
      <c r="Q231" s="104"/>
      <c r="R231" s="104"/>
      <c r="S231" s="104"/>
      <c r="T231" s="104">
        <v>-12.6267460645326</v>
      </c>
      <c r="U231" s="105">
        <v>18</v>
      </c>
      <c r="V231" s="104">
        <v>1.1723301835506399</v>
      </c>
      <c r="W231" s="105">
        <v>16</v>
      </c>
      <c r="X231" s="104">
        <v>8.9237913857673306</v>
      </c>
      <c r="Y231" s="105">
        <v>8</v>
      </c>
      <c r="Z231" s="104">
        <v>18.870621775303199</v>
      </c>
      <c r="AA231" s="105">
        <v>8</v>
      </c>
    </row>
    <row r="232" spans="1:27" x14ac:dyDescent="0.3">
      <c r="A232" s="102" t="s">
        <v>173</v>
      </c>
      <c r="B232" s="103">
        <v>43986</v>
      </c>
      <c r="C232" s="104">
        <v>43.32</v>
      </c>
      <c r="D232" s="104"/>
      <c r="E232" s="104"/>
      <c r="F232" s="104"/>
      <c r="G232" s="104"/>
      <c r="H232" s="104"/>
      <c r="I232" s="104"/>
      <c r="J232" s="104"/>
      <c r="K232" s="104"/>
      <c r="L232" s="104"/>
      <c r="M232" s="104"/>
      <c r="N232" s="104"/>
      <c r="O232" s="104"/>
      <c r="P232" s="104"/>
      <c r="Q232" s="104"/>
      <c r="R232" s="104"/>
      <c r="S232" s="104"/>
      <c r="T232" s="104">
        <v>-15.4473390771146</v>
      </c>
      <c r="U232" s="105">
        <v>32</v>
      </c>
      <c r="V232" s="104">
        <v>-1.01906230372275</v>
      </c>
      <c r="W232" s="105">
        <v>26</v>
      </c>
      <c r="X232" s="104">
        <v>3.9360015777582098</v>
      </c>
      <c r="Y232" s="105">
        <v>26</v>
      </c>
      <c r="Z232" s="104">
        <v>13.3895178968972</v>
      </c>
      <c r="AA232" s="105">
        <v>22</v>
      </c>
    </row>
    <row r="233" spans="1:27" x14ac:dyDescent="0.3">
      <c r="A233" s="102" t="s">
        <v>174</v>
      </c>
      <c r="B233" s="103">
        <v>43986</v>
      </c>
      <c r="C233" s="104">
        <v>13.1511</v>
      </c>
      <c r="D233" s="104"/>
      <c r="E233" s="104"/>
      <c r="F233" s="104"/>
      <c r="G233" s="104"/>
      <c r="H233" s="104"/>
      <c r="I233" s="104"/>
      <c r="J233" s="104"/>
      <c r="K233" s="104"/>
      <c r="L233" s="104"/>
      <c r="M233" s="104"/>
      <c r="N233" s="104"/>
      <c r="O233" s="104"/>
      <c r="P233" s="104"/>
      <c r="Q233" s="104"/>
      <c r="R233" s="104"/>
      <c r="S233" s="104"/>
      <c r="T233" s="104">
        <v>-16.116649584611899</v>
      </c>
      <c r="U233" s="105">
        <v>39</v>
      </c>
      <c r="V233" s="104">
        <v>-0.83632353037478002</v>
      </c>
      <c r="W233" s="105">
        <v>25</v>
      </c>
      <c r="X233" s="104"/>
      <c r="Y233" s="105"/>
      <c r="Z233" s="104">
        <v>7.1084765142150799</v>
      </c>
      <c r="AA233" s="105">
        <v>38</v>
      </c>
    </row>
    <row r="234" spans="1:27" x14ac:dyDescent="0.3">
      <c r="A234" s="102" t="s">
        <v>175</v>
      </c>
      <c r="B234" s="103">
        <v>43986</v>
      </c>
      <c r="C234" s="104">
        <v>483.13170000000002</v>
      </c>
      <c r="D234" s="104"/>
      <c r="E234" s="104"/>
      <c r="F234" s="104"/>
      <c r="G234" s="104"/>
      <c r="H234" s="104"/>
      <c r="I234" s="104"/>
      <c r="J234" s="104"/>
      <c r="K234" s="104"/>
      <c r="L234" s="104"/>
      <c r="M234" s="104"/>
      <c r="N234" s="104"/>
      <c r="O234" s="104"/>
      <c r="P234" s="104"/>
      <c r="Q234" s="104"/>
      <c r="R234" s="104"/>
      <c r="S234" s="104"/>
      <c r="T234" s="104">
        <v>-21.3609249384251</v>
      </c>
      <c r="U234" s="105">
        <v>49</v>
      </c>
      <c r="V234" s="104">
        <v>-2.9222526440719498</v>
      </c>
      <c r="W234" s="105">
        <v>36</v>
      </c>
      <c r="X234" s="104">
        <v>2.8732230266733598</v>
      </c>
      <c r="Y234" s="105">
        <v>32</v>
      </c>
      <c r="Z234" s="104">
        <v>13.3450356931329</v>
      </c>
      <c r="AA234" s="105">
        <v>23</v>
      </c>
    </row>
    <row r="235" spans="1:27" x14ac:dyDescent="0.3">
      <c r="A235" s="102" t="s">
        <v>176</v>
      </c>
      <c r="B235" s="103">
        <v>43986</v>
      </c>
      <c r="C235" s="104">
        <v>311.23700000000002</v>
      </c>
      <c r="D235" s="104"/>
      <c r="E235" s="104"/>
      <c r="F235" s="104"/>
      <c r="G235" s="104"/>
      <c r="H235" s="104"/>
      <c r="I235" s="104"/>
      <c r="J235" s="104"/>
      <c r="K235" s="104"/>
      <c r="L235" s="104"/>
      <c r="M235" s="104"/>
      <c r="N235" s="104"/>
      <c r="O235" s="104"/>
      <c r="P235" s="104"/>
      <c r="Q235" s="104"/>
      <c r="R235" s="104"/>
      <c r="S235" s="104"/>
      <c r="T235" s="104">
        <v>-19.532009592240001</v>
      </c>
      <c r="U235" s="105">
        <v>47</v>
      </c>
      <c r="V235" s="104">
        <v>-0.65665995693330703</v>
      </c>
      <c r="W235" s="105">
        <v>23</v>
      </c>
      <c r="X235" s="104">
        <v>6.7342953164673496</v>
      </c>
      <c r="Y235" s="105">
        <v>16</v>
      </c>
      <c r="Z235" s="104">
        <v>15.0776154946936</v>
      </c>
      <c r="AA235" s="105">
        <v>19</v>
      </c>
    </row>
    <row r="236" spans="1:27" x14ac:dyDescent="0.3">
      <c r="A236" s="102" t="s">
        <v>177</v>
      </c>
      <c r="B236" s="103">
        <v>43986</v>
      </c>
      <c r="C236" s="104">
        <v>431.5</v>
      </c>
      <c r="D236" s="104"/>
      <c r="E236" s="104"/>
      <c r="F236" s="104"/>
      <c r="G236" s="104"/>
      <c r="H236" s="104"/>
      <c r="I236" s="104"/>
      <c r="J236" s="104"/>
      <c r="K236" s="104"/>
      <c r="L236" s="104"/>
      <c r="M236" s="104"/>
      <c r="N236" s="104"/>
      <c r="O236" s="104"/>
      <c r="P236" s="104"/>
      <c r="Q236" s="104"/>
      <c r="R236" s="104"/>
      <c r="S236" s="104"/>
      <c r="T236" s="104">
        <v>-22.8281192042821</v>
      </c>
      <c r="U236" s="105">
        <v>53</v>
      </c>
      <c r="V236" s="104">
        <v>-4.9030451535046202</v>
      </c>
      <c r="W236" s="105">
        <v>43</v>
      </c>
      <c r="X236" s="104">
        <v>2.24118784047482</v>
      </c>
      <c r="Y236" s="105">
        <v>36</v>
      </c>
      <c r="Z236" s="104">
        <v>10.344191373102101</v>
      </c>
      <c r="AA236" s="105">
        <v>31</v>
      </c>
    </row>
    <row r="237" spans="1:27" x14ac:dyDescent="0.3">
      <c r="A237" s="102" t="s">
        <v>178</v>
      </c>
      <c r="B237" s="103">
        <v>43986</v>
      </c>
      <c r="C237" s="104">
        <v>33.003</v>
      </c>
      <c r="D237" s="104"/>
      <c r="E237" s="104"/>
      <c r="F237" s="104"/>
      <c r="G237" s="104"/>
      <c r="H237" s="104"/>
      <c r="I237" s="104"/>
      <c r="J237" s="104"/>
      <c r="K237" s="104"/>
      <c r="L237" s="104"/>
      <c r="M237" s="104"/>
      <c r="N237" s="104"/>
      <c r="O237" s="104"/>
      <c r="P237" s="104"/>
      <c r="Q237" s="104"/>
      <c r="R237" s="104"/>
      <c r="S237" s="104"/>
      <c r="T237" s="104">
        <v>-16.659093679015701</v>
      </c>
      <c r="U237" s="105">
        <v>42</v>
      </c>
      <c r="V237" s="104">
        <v>-3.12224848588383</v>
      </c>
      <c r="W237" s="105">
        <v>37</v>
      </c>
      <c r="X237" s="104">
        <v>5.05777432789972</v>
      </c>
      <c r="Y237" s="105">
        <v>23</v>
      </c>
      <c r="Z237" s="104">
        <v>12.7363256107084</v>
      </c>
      <c r="AA237" s="105">
        <v>25</v>
      </c>
    </row>
    <row r="238" spans="1:27" x14ac:dyDescent="0.3">
      <c r="A238" s="102" t="s">
        <v>179</v>
      </c>
      <c r="B238" s="103">
        <v>43986</v>
      </c>
      <c r="C238" s="104">
        <v>349.34</v>
      </c>
      <c r="D238" s="104"/>
      <c r="E238" s="104"/>
      <c r="F238" s="104"/>
      <c r="G238" s="104"/>
      <c r="H238" s="104"/>
      <c r="I238" s="104"/>
      <c r="J238" s="104"/>
      <c r="K238" s="104"/>
      <c r="L238" s="104"/>
      <c r="M238" s="104"/>
      <c r="N238" s="104"/>
      <c r="O238" s="104"/>
      <c r="P238" s="104"/>
      <c r="Q238" s="104"/>
      <c r="R238" s="104"/>
      <c r="S238" s="104"/>
      <c r="T238" s="104">
        <v>-15.8249578974534</v>
      </c>
      <c r="U238" s="105">
        <v>36</v>
      </c>
      <c r="V238" s="104">
        <v>0.86002495734577</v>
      </c>
      <c r="W238" s="105">
        <v>18</v>
      </c>
      <c r="X238" s="104">
        <v>6.2346698325328704</v>
      </c>
      <c r="Y238" s="105">
        <v>18</v>
      </c>
      <c r="Z238" s="104">
        <v>16.108149051258899</v>
      </c>
      <c r="AA238" s="105">
        <v>13</v>
      </c>
    </row>
    <row r="239" spans="1:27" x14ac:dyDescent="0.3">
      <c r="A239" s="102" t="s">
        <v>180</v>
      </c>
      <c r="B239" s="103">
        <v>43986</v>
      </c>
      <c r="C239" s="104">
        <v>9.1</v>
      </c>
      <c r="D239" s="104"/>
      <c r="E239" s="104"/>
      <c r="F239" s="104"/>
      <c r="G239" s="104"/>
      <c r="H239" s="104"/>
      <c r="I239" s="104"/>
      <c r="J239" s="104"/>
      <c r="K239" s="104"/>
      <c r="L239" s="104"/>
      <c r="M239" s="104"/>
      <c r="N239" s="104"/>
      <c r="O239" s="104"/>
      <c r="P239" s="104"/>
      <c r="Q239" s="104"/>
      <c r="R239" s="104"/>
      <c r="S239" s="104"/>
      <c r="T239" s="104">
        <v>-19.344697904717599</v>
      </c>
      <c r="U239" s="105">
        <v>46</v>
      </c>
      <c r="V239" s="104"/>
      <c r="W239" s="105"/>
      <c r="X239" s="104"/>
      <c r="Y239" s="105"/>
      <c r="Z239" s="104">
        <v>-4.0858208955223896</v>
      </c>
      <c r="AA239" s="105">
        <v>51</v>
      </c>
    </row>
    <row r="240" spans="1:27" x14ac:dyDescent="0.3">
      <c r="A240" s="102" t="s">
        <v>181</v>
      </c>
      <c r="B240" s="103">
        <v>43986</v>
      </c>
      <c r="C240" s="104">
        <v>25.62</v>
      </c>
      <c r="D240" s="104"/>
      <c r="E240" s="104"/>
      <c r="F240" s="104"/>
      <c r="G240" s="104"/>
      <c r="H240" s="104"/>
      <c r="I240" s="104"/>
      <c r="J240" s="104"/>
      <c r="K240" s="104"/>
      <c r="L240" s="104"/>
      <c r="M240" s="104"/>
      <c r="N240" s="104"/>
      <c r="O240" s="104"/>
      <c r="P240" s="104"/>
      <c r="Q240" s="104"/>
      <c r="R240" s="104"/>
      <c r="S240" s="104"/>
      <c r="T240" s="104">
        <v>-8.8984787646737704</v>
      </c>
      <c r="U240" s="105">
        <v>10</v>
      </c>
      <c r="V240" s="104">
        <v>1.21027640723646</v>
      </c>
      <c r="W240" s="105">
        <v>15</v>
      </c>
      <c r="X240" s="104">
        <v>5.6138478379857704</v>
      </c>
      <c r="Y240" s="105">
        <v>22</v>
      </c>
      <c r="Z240" s="104">
        <v>23.185441236274901</v>
      </c>
      <c r="AA240" s="105">
        <v>4</v>
      </c>
    </row>
    <row r="241" spans="1:27" x14ac:dyDescent="0.3">
      <c r="A241" s="102" t="s">
        <v>182</v>
      </c>
      <c r="B241" s="103">
        <v>43986</v>
      </c>
      <c r="C241" s="104">
        <v>48.02</v>
      </c>
      <c r="D241" s="104"/>
      <c r="E241" s="104"/>
      <c r="F241" s="104"/>
      <c r="G241" s="104"/>
      <c r="H241" s="104"/>
      <c r="I241" s="104"/>
      <c r="J241" s="104"/>
      <c r="K241" s="104"/>
      <c r="L241" s="104"/>
      <c r="M241" s="104"/>
      <c r="N241" s="104"/>
      <c r="O241" s="104"/>
      <c r="P241" s="104"/>
      <c r="Q241" s="104"/>
      <c r="R241" s="104"/>
      <c r="S241" s="104"/>
      <c r="T241" s="104">
        <v>-22.511687574782002</v>
      </c>
      <c r="U241" s="105">
        <v>50</v>
      </c>
      <c r="V241" s="104">
        <v>-2.6099939797366298</v>
      </c>
      <c r="W241" s="105">
        <v>35</v>
      </c>
      <c r="X241" s="104">
        <v>4.0167679065456197</v>
      </c>
      <c r="Y241" s="105">
        <v>25</v>
      </c>
      <c r="Z241" s="104">
        <v>15.5135545050306</v>
      </c>
      <c r="AA241" s="105">
        <v>16</v>
      </c>
    </row>
    <row r="242" spans="1:27" x14ac:dyDescent="0.3">
      <c r="A242" s="102" t="s">
        <v>183</v>
      </c>
      <c r="B242" s="103">
        <v>43986</v>
      </c>
      <c r="C242" s="104">
        <v>8.51</v>
      </c>
      <c r="D242" s="104"/>
      <c r="E242" s="104"/>
      <c r="F242" s="104"/>
      <c r="G242" s="104"/>
      <c r="H242" s="104"/>
      <c r="I242" s="104"/>
      <c r="J242" s="104"/>
      <c r="K242" s="104"/>
      <c r="L242" s="104"/>
      <c r="M242" s="104"/>
      <c r="N242" s="104"/>
      <c r="O242" s="104"/>
      <c r="P242" s="104"/>
      <c r="Q242" s="104"/>
      <c r="R242" s="104"/>
      <c r="S242" s="104"/>
      <c r="T242" s="104">
        <v>-15.616284044690699</v>
      </c>
      <c r="U242" s="105">
        <v>33</v>
      </c>
      <c r="V242" s="104"/>
      <c r="W242" s="105"/>
      <c r="X242" s="104"/>
      <c r="Y242" s="105"/>
      <c r="Z242" s="104">
        <v>-6.1175478065241897</v>
      </c>
      <c r="AA242" s="105">
        <v>55</v>
      </c>
    </row>
    <row r="243" spans="1:27" x14ac:dyDescent="0.3">
      <c r="A243" s="102" t="s">
        <v>184</v>
      </c>
      <c r="B243" s="103">
        <v>43986</v>
      </c>
      <c r="C243" s="104">
        <v>51.81</v>
      </c>
      <c r="D243" s="104"/>
      <c r="E243" s="104"/>
      <c r="F243" s="104"/>
      <c r="G243" s="104"/>
      <c r="H243" s="104"/>
      <c r="I243" s="104"/>
      <c r="J243" s="104"/>
      <c r="K243" s="104"/>
      <c r="L243" s="104"/>
      <c r="M243" s="104"/>
      <c r="N243" s="104"/>
      <c r="O243" s="104"/>
      <c r="P243" s="104"/>
      <c r="Q243" s="104"/>
      <c r="R243" s="104"/>
      <c r="S243" s="104"/>
      <c r="T243" s="104">
        <v>-9.6335891682269299</v>
      </c>
      <c r="U243" s="105">
        <v>12</v>
      </c>
      <c r="V243" s="104">
        <v>4.16611278068173</v>
      </c>
      <c r="W243" s="105">
        <v>7</v>
      </c>
      <c r="X243" s="104">
        <v>8.9505042522524807</v>
      </c>
      <c r="Y243" s="105">
        <v>7</v>
      </c>
      <c r="Z243" s="104">
        <v>21.873342758703402</v>
      </c>
      <c r="AA243" s="105">
        <v>5</v>
      </c>
    </row>
    <row r="244" spans="1:27" x14ac:dyDescent="0.3">
      <c r="A244" s="102" t="s">
        <v>185</v>
      </c>
      <c r="B244" s="103">
        <v>43986</v>
      </c>
      <c r="C244" s="104">
        <v>8.7570999999999994</v>
      </c>
      <c r="D244" s="104"/>
      <c r="E244" s="104"/>
      <c r="F244" s="104"/>
      <c r="G244" s="104"/>
      <c r="H244" s="104"/>
      <c r="I244" s="104"/>
      <c r="J244" s="104"/>
      <c r="K244" s="104"/>
      <c r="L244" s="104"/>
      <c r="M244" s="104"/>
      <c r="N244" s="104"/>
      <c r="O244" s="104"/>
      <c r="P244" s="104"/>
      <c r="Q244" s="104"/>
      <c r="R244" s="104"/>
      <c r="S244" s="104"/>
      <c r="T244" s="104"/>
      <c r="U244" s="105"/>
      <c r="V244" s="104"/>
      <c r="W244" s="105"/>
      <c r="X244" s="104"/>
      <c r="Y244" s="105"/>
      <c r="Z244" s="104">
        <v>-19.724282608695699</v>
      </c>
      <c r="AA244" s="105">
        <v>64</v>
      </c>
    </row>
    <row r="245" spans="1:27" x14ac:dyDescent="0.3">
      <c r="A245" s="102" t="s">
        <v>186</v>
      </c>
      <c r="B245" s="103">
        <v>43986</v>
      </c>
      <c r="C245" s="104">
        <v>16.303699999999999</v>
      </c>
      <c r="D245" s="104"/>
      <c r="E245" s="104"/>
      <c r="F245" s="104"/>
      <c r="G245" s="104"/>
      <c r="H245" s="104"/>
      <c r="I245" s="104"/>
      <c r="J245" s="104"/>
      <c r="K245" s="104"/>
      <c r="L245" s="104"/>
      <c r="M245" s="104"/>
      <c r="N245" s="104"/>
      <c r="O245" s="104"/>
      <c r="P245" s="104"/>
      <c r="Q245" s="104"/>
      <c r="R245" s="104"/>
      <c r="S245" s="104"/>
      <c r="T245" s="104">
        <v>-14.2575413736927</v>
      </c>
      <c r="U245" s="105">
        <v>27</v>
      </c>
      <c r="V245" s="104">
        <v>0.65916017644128999</v>
      </c>
      <c r="W245" s="105">
        <v>21</v>
      </c>
      <c r="X245" s="104">
        <v>7.8338590632535903</v>
      </c>
      <c r="Y245" s="105">
        <v>12</v>
      </c>
      <c r="Z245" s="104">
        <v>17.252589452916499</v>
      </c>
      <c r="AA245" s="105">
        <v>10</v>
      </c>
    </row>
    <row r="246" spans="1:27" x14ac:dyDescent="0.3">
      <c r="A246" s="102" t="s">
        <v>187</v>
      </c>
      <c r="B246" s="103">
        <v>43986</v>
      </c>
      <c r="C246" s="104">
        <v>43.222000000000001</v>
      </c>
      <c r="D246" s="104"/>
      <c r="E246" s="104"/>
      <c r="F246" s="104"/>
      <c r="G246" s="104"/>
      <c r="H246" s="104"/>
      <c r="I246" s="104"/>
      <c r="J246" s="104"/>
      <c r="K246" s="104"/>
      <c r="L246" s="104"/>
      <c r="M246" s="104"/>
      <c r="N246" s="104"/>
      <c r="O246" s="104"/>
      <c r="P246" s="104"/>
      <c r="Q246" s="104"/>
      <c r="R246" s="104"/>
      <c r="S246" s="104"/>
      <c r="T246" s="104">
        <v>-13.382537852429801</v>
      </c>
      <c r="U246" s="105">
        <v>21</v>
      </c>
      <c r="V246" s="104">
        <v>1.09719077456425</v>
      </c>
      <c r="W246" s="105">
        <v>17</v>
      </c>
      <c r="X246" s="104">
        <v>7.8433232549620904</v>
      </c>
      <c r="Y246" s="105">
        <v>11</v>
      </c>
      <c r="Z246" s="104">
        <v>15.1716348711238</v>
      </c>
      <c r="AA246" s="105">
        <v>18</v>
      </c>
    </row>
    <row r="247" spans="1:27" x14ac:dyDescent="0.3">
      <c r="A247" s="102" t="s">
        <v>188</v>
      </c>
      <c r="B247" s="103">
        <v>43986</v>
      </c>
      <c r="C247" s="104">
        <v>48.207999999999998</v>
      </c>
      <c r="D247" s="104"/>
      <c r="E247" s="104"/>
      <c r="F247" s="104"/>
      <c r="G247" s="104"/>
      <c r="H247" s="104"/>
      <c r="I247" s="104"/>
      <c r="J247" s="104"/>
      <c r="K247" s="104"/>
      <c r="L247" s="104"/>
      <c r="M247" s="104"/>
      <c r="N247" s="104"/>
      <c r="O247" s="104"/>
      <c r="P247" s="104"/>
      <c r="Q247" s="104"/>
      <c r="R247" s="104"/>
      <c r="S247" s="104"/>
      <c r="T247" s="104">
        <v>-16.0561862262063</v>
      </c>
      <c r="U247" s="105">
        <v>38</v>
      </c>
      <c r="V247" s="104">
        <v>-2.1804117552854798</v>
      </c>
      <c r="W247" s="105">
        <v>32</v>
      </c>
      <c r="X247" s="104">
        <v>5.9585146904075899</v>
      </c>
      <c r="Y247" s="105">
        <v>21</v>
      </c>
      <c r="Z247" s="104">
        <v>13.9759393047381</v>
      </c>
      <c r="AA247" s="105">
        <v>21</v>
      </c>
    </row>
    <row r="248" spans="1:27" x14ac:dyDescent="0.3">
      <c r="A248" s="102" t="s">
        <v>189</v>
      </c>
      <c r="B248" s="103">
        <v>43986</v>
      </c>
      <c r="C248" s="104">
        <v>62.117800000000003</v>
      </c>
      <c r="D248" s="104"/>
      <c r="E248" s="104"/>
      <c r="F248" s="104"/>
      <c r="G248" s="104"/>
      <c r="H248" s="104"/>
      <c r="I248" s="104"/>
      <c r="J248" s="104"/>
      <c r="K248" s="104"/>
      <c r="L248" s="104"/>
      <c r="M248" s="104"/>
      <c r="N248" s="104"/>
      <c r="O248" s="104"/>
      <c r="P248" s="104"/>
      <c r="Q248" s="104"/>
      <c r="R248" s="104"/>
      <c r="S248" s="104"/>
      <c r="T248" s="104">
        <v>-14.2542697957638</v>
      </c>
      <c r="U248" s="105">
        <v>26</v>
      </c>
      <c r="V248" s="104">
        <v>1.28163085631482</v>
      </c>
      <c r="W248" s="105">
        <v>13</v>
      </c>
      <c r="X248" s="104">
        <v>4.7611145644876904</v>
      </c>
      <c r="Y248" s="105">
        <v>24</v>
      </c>
      <c r="Z248" s="104">
        <v>14.415040934169101</v>
      </c>
      <c r="AA248" s="105">
        <v>20</v>
      </c>
    </row>
    <row r="249" spans="1:27" x14ac:dyDescent="0.3">
      <c r="A249" s="102" t="s">
        <v>190</v>
      </c>
      <c r="B249" s="103">
        <v>43986</v>
      </c>
      <c r="C249" s="104">
        <v>10.6768</v>
      </c>
      <c r="D249" s="104"/>
      <c r="E249" s="104"/>
      <c r="F249" s="104"/>
      <c r="G249" s="104"/>
      <c r="H249" s="104"/>
      <c r="I249" s="104"/>
      <c r="J249" s="104"/>
      <c r="K249" s="104"/>
      <c r="L249" s="104"/>
      <c r="M249" s="104"/>
      <c r="N249" s="104"/>
      <c r="O249" s="104"/>
      <c r="P249" s="104"/>
      <c r="Q249" s="104"/>
      <c r="R249" s="104"/>
      <c r="S249" s="104"/>
      <c r="T249" s="104">
        <v>-14.6981199853796</v>
      </c>
      <c r="U249" s="105">
        <v>28</v>
      </c>
      <c r="V249" s="104">
        <v>-2.5256717068096899</v>
      </c>
      <c r="W249" s="105">
        <v>34</v>
      </c>
      <c r="X249" s="104"/>
      <c r="Y249" s="105"/>
      <c r="Z249" s="104">
        <v>1.8643924528301901</v>
      </c>
      <c r="AA249" s="105">
        <v>45</v>
      </c>
    </row>
    <row r="250" spans="1:27" x14ac:dyDescent="0.3">
      <c r="A250" s="102" t="s">
        <v>191</v>
      </c>
      <c r="B250" s="103">
        <v>43986</v>
      </c>
      <c r="C250" s="104">
        <v>16.969000000000001</v>
      </c>
      <c r="D250" s="104"/>
      <c r="E250" s="104"/>
      <c r="F250" s="104"/>
      <c r="G250" s="104"/>
      <c r="H250" s="104"/>
      <c r="I250" s="104"/>
      <c r="J250" s="104"/>
      <c r="K250" s="104"/>
      <c r="L250" s="104"/>
      <c r="M250" s="104"/>
      <c r="N250" s="104"/>
      <c r="O250" s="104"/>
      <c r="P250" s="104"/>
      <c r="Q250" s="104"/>
      <c r="R250" s="104"/>
      <c r="S250" s="104"/>
      <c r="T250" s="104">
        <v>-11.1914792521832</v>
      </c>
      <c r="U250" s="105">
        <v>16</v>
      </c>
      <c r="V250" s="104">
        <v>4.7690544926084701</v>
      </c>
      <c r="W250" s="105">
        <v>6</v>
      </c>
      <c r="X250" s="104"/>
      <c r="Y250" s="105"/>
      <c r="Z250" s="104">
        <v>15.701759259259299</v>
      </c>
      <c r="AA250" s="105">
        <v>14</v>
      </c>
    </row>
    <row r="251" spans="1:27" x14ac:dyDescent="0.3">
      <c r="A251" s="102" t="s">
        <v>192</v>
      </c>
      <c r="B251" s="103">
        <v>43986</v>
      </c>
      <c r="C251" s="104">
        <v>16.0259</v>
      </c>
      <c r="D251" s="104"/>
      <c r="E251" s="104"/>
      <c r="F251" s="104"/>
      <c r="G251" s="104"/>
      <c r="H251" s="104"/>
      <c r="I251" s="104"/>
      <c r="J251" s="104"/>
      <c r="K251" s="104"/>
      <c r="L251" s="104"/>
      <c r="M251" s="104"/>
      <c r="N251" s="104"/>
      <c r="O251" s="104"/>
      <c r="P251" s="104"/>
      <c r="Q251" s="104"/>
      <c r="R251" s="104"/>
      <c r="S251" s="104"/>
      <c r="T251" s="104">
        <v>-13.4237433945455</v>
      </c>
      <c r="U251" s="105">
        <v>22</v>
      </c>
      <c r="V251" s="104">
        <v>-1.04609068208247</v>
      </c>
      <c r="W251" s="105">
        <v>27</v>
      </c>
      <c r="X251" s="104">
        <v>9.8932464591199096</v>
      </c>
      <c r="Y251" s="105">
        <v>4</v>
      </c>
      <c r="Z251" s="104">
        <v>11.215979092299801</v>
      </c>
      <c r="AA251" s="105">
        <v>29</v>
      </c>
    </row>
    <row r="252" spans="1:27" x14ac:dyDescent="0.3">
      <c r="A252" s="102" t="s">
        <v>193</v>
      </c>
      <c r="B252" s="103">
        <v>43986</v>
      </c>
      <c r="C252" s="104">
        <v>42.478700000000003</v>
      </c>
      <c r="D252" s="104"/>
      <c r="E252" s="104"/>
      <c r="F252" s="104"/>
      <c r="G252" s="104"/>
      <c r="H252" s="104"/>
      <c r="I252" s="104"/>
      <c r="J252" s="104"/>
      <c r="K252" s="104"/>
      <c r="L252" s="104"/>
      <c r="M252" s="104"/>
      <c r="N252" s="104"/>
      <c r="O252" s="104"/>
      <c r="P252" s="104"/>
      <c r="Q252" s="104"/>
      <c r="R252" s="104"/>
      <c r="S252" s="104"/>
      <c r="T252" s="104">
        <v>-29.360452055245901</v>
      </c>
      <c r="U252" s="105">
        <v>57</v>
      </c>
      <c r="V252" s="104">
        <v>-9.4274371660422798</v>
      </c>
      <c r="W252" s="105">
        <v>47</v>
      </c>
      <c r="X252" s="104">
        <v>-1.5535963175482099</v>
      </c>
      <c r="Y252" s="105">
        <v>37</v>
      </c>
      <c r="Z252" s="104">
        <v>9.6011196739486895</v>
      </c>
      <c r="AA252" s="105">
        <v>33</v>
      </c>
    </row>
    <row r="253" spans="1:27" x14ac:dyDescent="0.3">
      <c r="A253" s="102" t="s">
        <v>194</v>
      </c>
      <c r="B253" s="103">
        <v>43986</v>
      </c>
      <c r="C253" s="104">
        <v>10.037100000000001</v>
      </c>
      <c r="D253" s="104"/>
      <c r="E253" s="104"/>
      <c r="F253" s="104"/>
      <c r="G253" s="104"/>
      <c r="H253" s="104"/>
      <c r="I253" s="104"/>
      <c r="J253" s="104"/>
      <c r="K253" s="104"/>
      <c r="L253" s="104"/>
      <c r="M253" s="104"/>
      <c r="N253" s="104"/>
      <c r="O253" s="104"/>
      <c r="P253" s="104"/>
      <c r="Q253" s="104"/>
      <c r="R253" s="104"/>
      <c r="S253" s="104"/>
      <c r="T253" s="104"/>
      <c r="U253" s="105"/>
      <c r="V253" s="104"/>
      <c r="W253" s="105"/>
      <c r="X253" s="104"/>
      <c r="Y253" s="105"/>
      <c r="Z253" s="104">
        <v>0.42852848101266999</v>
      </c>
      <c r="AA253" s="105">
        <v>47</v>
      </c>
    </row>
    <row r="254" spans="1:27" x14ac:dyDescent="0.3">
      <c r="A254" s="102" t="s">
        <v>195</v>
      </c>
      <c r="B254" s="103">
        <v>43986</v>
      </c>
      <c r="C254" s="104">
        <v>13.33</v>
      </c>
      <c r="D254" s="104"/>
      <c r="E254" s="104"/>
      <c r="F254" s="104"/>
      <c r="G254" s="104"/>
      <c r="H254" s="104"/>
      <c r="I254" s="104"/>
      <c r="J254" s="104"/>
      <c r="K254" s="104"/>
      <c r="L254" s="104"/>
      <c r="M254" s="104"/>
      <c r="N254" s="104"/>
      <c r="O254" s="104"/>
      <c r="P254" s="104"/>
      <c r="Q254" s="104"/>
      <c r="R254" s="104"/>
      <c r="S254" s="104"/>
      <c r="T254" s="104">
        <v>-14.1825080349671</v>
      </c>
      <c r="U254" s="105">
        <v>25</v>
      </c>
      <c r="V254" s="104">
        <v>0.45502711462943402</v>
      </c>
      <c r="W254" s="105">
        <v>22</v>
      </c>
      <c r="X254" s="104"/>
      <c r="Y254" s="105"/>
      <c r="Z254" s="104">
        <v>7.4248625534514296</v>
      </c>
      <c r="AA254" s="105">
        <v>36</v>
      </c>
    </row>
    <row r="255" spans="1:27" x14ac:dyDescent="0.3">
      <c r="A255" s="102" t="s">
        <v>196</v>
      </c>
      <c r="B255" s="103">
        <v>43986</v>
      </c>
      <c r="C255" s="104">
        <v>171.42</v>
      </c>
      <c r="D255" s="104"/>
      <c r="E255" s="104"/>
      <c r="F255" s="104"/>
      <c r="G255" s="104"/>
      <c r="H255" s="104"/>
      <c r="I255" s="104"/>
      <c r="J255" s="104"/>
      <c r="K255" s="104"/>
      <c r="L255" s="104"/>
      <c r="M255" s="104"/>
      <c r="N255" s="104"/>
      <c r="O255" s="104"/>
      <c r="P255" s="104"/>
      <c r="Q255" s="104"/>
      <c r="R255" s="104"/>
      <c r="S255" s="104"/>
      <c r="T255" s="104">
        <v>-17.439584936182001</v>
      </c>
      <c r="U255" s="105">
        <v>45</v>
      </c>
      <c r="V255" s="104">
        <v>-3.2933020212959798</v>
      </c>
      <c r="W255" s="105">
        <v>39</v>
      </c>
      <c r="X255" s="104">
        <v>2.6791677960304701</v>
      </c>
      <c r="Y255" s="105">
        <v>34</v>
      </c>
      <c r="Z255" s="104">
        <v>9.1965368821400197</v>
      </c>
      <c r="AA255" s="105">
        <v>34</v>
      </c>
    </row>
    <row r="256" spans="1:27" x14ac:dyDescent="0.3">
      <c r="A256" s="102" t="s">
        <v>197</v>
      </c>
      <c r="B256" s="103">
        <v>43986</v>
      </c>
      <c r="C256" s="104">
        <v>184.18</v>
      </c>
      <c r="D256" s="104"/>
      <c r="E256" s="104"/>
      <c r="F256" s="104"/>
      <c r="G256" s="104"/>
      <c r="H256" s="104"/>
      <c r="I256" s="104"/>
      <c r="J256" s="104"/>
      <c r="K256" s="104"/>
      <c r="L256" s="104"/>
      <c r="M256" s="104"/>
      <c r="N256" s="104"/>
      <c r="O256" s="104"/>
      <c r="P256" s="104"/>
      <c r="Q256" s="104"/>
      <c r="R256" s="104"/>
      <c r="S256" s="104"/>
      <c r="T256" s="104">
        <v>-16.600067069479199</v>
      </c>
      <c r="U256" s="105">
        <v>41</v>
      </c>
      <c r="V256" s="104">
        <v>-1.57494098093094</v>
      </c>
      <c r="W256" s="105">
        <v>29</v>
      </c>
      <c r="X256" s="104">
        <v>6.7960158928099998</v>
      </c>
      <c r="Y256" s="105">
        <v>15</v>
      </c>
      <c r="Z256" s="104">
        <v>15.474810571712901</v>
      </c>
      <c r="AA256" s="105">
        <v>17</v>
      </c>
    </row>
    <row r="257" spans="1:27" x14ac:dyDescent="0.3">
      <c r="A257" s="102" t="s">
        <v>198</v>
      </c>
      <c r="B257" s="103">
        <v>43986</v>
      </c>
      <c r="C257" s="104">
        <v>88.589200000000005</v>
      </c>
      <c r="D257" s="104"/>
      <c r="E257" s="104"/>
      <c r="F257" s="104"/>
      <c r="G257" s="104"/>
      <c r="H257" s="104"/>
      <c r="I257" s="104"/>
      <c r="J257" s="104"/>
      <c r="K257" s="104"/>
      <c r="L257" s="104"/>
      <c r="M257" s="104"/>
      <c r="N257" s="104"/>
      <c r="O257" s="104"/>
      <c r="P257" s="104"/>
      <c r="Q257" s="104"/>
      <c r="R257" s="104"/>
      <c r="S257" s="104"/>
      <c r="T257" s="104">
        <v>-9.4518931023568999</v>
      </c>
      <c r="U257" s="105">
        <v>11</v>
      </c>
      <c r="V257" s="104">
        <v>1.2717589463103101</v>
      </c>
      <c r="W257" s="105">
        <v>14</v>
      </c>
      <c r="X257" s="104">
        <v>10.432637215877801</v>
      </c>
      <c r="Y257" s="105">
        <v>2</v>
      </c>
      <c r="Z257" s="104">
        <v>17.038348466918801</v>
      </c>
      <c r="AA257" s="105">
        <v>11</v>
      </c>
    </row>
    <row r="258" spans="1:27" x14ac:dyDescent="0.3">
      <c r="A258" s="102" t="s">
        <v>199</v>
      </c>
      <c r="B258" s="103">
        <v>43986</v>
      </c>
      <c r="C258" s="104">
        <v>43.32</v>
      </c>
      <c r="D258" s="104"/>
      <c r="E258" s="104"/>
      <c r="F258" s="104"/>
      <c r="G258" s="104"/>
      <c r="H258" s="104"/>
      <c r="I258" s="104"/>
      <c r="J258" s="104"/>
      <c r="K258" s="104"/>
      <c r="L258" s="104"/>
      <c r="M258" s="104"/>
      <c r="N258" s="104"/>
      <c r="O258" s="104"/>
      <c r="P258" s="104"/>
      <c r="Q258" s="104"/>
      <c r="R258" s="104"/>
      <c r="S258" s="104"/>
      <c r="T258" s="104">
        <v>-22.9648012863085</v>
      </c>
      <c r="U258" s="105">
        <v>54</v>
      </c>
      <c r="V258" s="104">
        <v>-4.4007876965821398</v>
      </c>
      <c r="W258" s="105">
        <v>42</v>
      </c>
      <c r="X258" s="104">
        <v>3.1623098560218299</v>
      </c>
      <c r="Y258" s="105">
        <v>30</v>
      </c>
      <c r="Z258" s="104">
        <v>29.0882563979909</v>
      </c>
      <c r="AA258" s="105">
        <v>1</v>
      </c>
    </row>
    <row r="259" spans="1:27" x14ac:dyDescent="0.3">
      <c r="A259" s="102" t="s">
        <v>370</v>
      </c>
      <c r="B259" s="103">
        <v>43986</v>
      </c>
      <c r="C259" s="104">
        <v>128.2687</v>
      </c>
      <c r="D259" s="104"/>
      <c r="E259" s="104"/>
      <c r="F259" s="104"/>
      <c r="G259" s="104"/>
      <c r="H259" s="104"/>
      <c r="I259" s="104"/>
      <c r="J259" s="104"/>
      <c r="K259" s="104"/>
      <c r="L259" s="104"/>
      <c r="M259" s="104"/>
      <c r="N259" s="104"/>
      <c r="O259" s="104"/>
      <c r="P259" s="104"/>
      <c r="Q259" s="104"/>
      <c r="R259" s="104"/>
      <c r="S259" s="104"/>
      <c r="T259" s="104">
        <v>-15.6709067683634</v>
      </c>
      <c r="U259" s="105">
        <v>35</v>
      </c>
      <c r="V259" s="104">
        <v>-2.11305533144533</v>
      </c>
      <c r="W259" s="105">
        <v>31</v>
      </c>
      <c r="X259" s="104">
        <v>2.7141662322822699</v>
      </c>
      <c r="Y259" s="105">
        <v>33</v>
      </c>
      <c r="Z259" s="104">
        <v>12.0983080684159</v>
      </c>
      <c r="AA259" s="105">
        <v>27</v>
      </c>
    </row>
    <row r="260" spans="1:27" x14ac:dyDescent="0.3">
      <c r="A260" s="102" t="s">
        <v>201</v>
      </c>
      <c r="B260" s="103">
        <v>43986</v>
      </c>
      <c r="C260" s="104">
        <v>11.666399999999999</v>
      </c>
      <c r="D260" s="104"/>
      <c r="E260" s="104"/>
      <c r="F260" s="104"/>
      <c r="G260" s="104"/>
      <c r="H260" s="104"/>
      <c r="I260" s="104"/>
      <c r="J260" s="104"/>
      <c r="K260" s="104"/>
      <c r="L260" s="104"/>
      <c r="M260" s="104"/>
      <c r="N260" s="104"/>
      <c r="O260" s="104"/>
      <c r="P260" s="104"/>
      <c r="Q260" s="104"/>
      <c r="R260" s="104"/>
      <c r="S260" s="104"/>
      <c r="T260" s="104">
        <v>-16.865103341537701</v>
      </c>
      <c r="U260" s="105">
        <v>43</v>
      </c>
      <c r="V260" s="104">
        <v>-3.2692712776813</v>
      </c>
      <c r="W260" s="105">
        <v>38</v>
      </c>
      <c r="X260" s="104">
        <v>3.6756795760685499</v>
      </c>
      <c r="Y260" s="105">
        <v>28</v>
      </c>
      <c r="Z260" s="104">
        <v>3.2176370553705902</v>
      </c>
      <c r="AA260" s="105">
        <v>43</v>
      </c>
    </row>
    <row r="261" spans="1:27" x14ac:dyDescent="0.3">
      <c r="A261" s="102" t="s">
        <v>202</v>
      </c>
      <c r="B261" s="103">
        <v>43986</v>
      </c>
      <c r="C261" s="104">
        <v>12.508800000000001</v>
      </c>
      <c r="D261" s="104"/>
      <c r="E261" s="104"/>
      <c r="F261" s="104"/>
      <c r="G261" s="104"/>
      <c r="H261" s="104"/>
      <c r="I261" s="104"/>
      <c r="J261" s="104"/>
      <c r="K261" s="104"/>
      <c r="L261" s="104"/>
      <c r="M261" s="104"/>
      <c r="N261" s="104"/>
      <c r="O261" s="104"/>
      <c r="P261" s="104"/>
      <c r="Q261" s="104"/>
      <c r="R261" s="104"/>
      <c r="S261" s="104"/>
      <c r="T261" s="104">
        <v>-13.8837481979066</v>
      </c>
      <c r="U261" s="105">
        <v>24</v>
      </c>
      <c r="V261" s="104">
        <v>-1.60069559833243</v>
      </c>
      <c r="W261" s="105">
        <v>30</v>
      </c>
      <c r="X261" s="104">
        <v>6.4455929582129396</v>
      </c>
      <c r="Y261" s="105">
        <v>17</v>
      </c>
      <c r="Z261" s="104">
        <v>4.7839461372745804</v>
      </c>
      <c r="AA261" s="105">
        <v>40</v>
      </c>
    </row>
    <row r="262" spans="1:27" x14ac:dyDescent="0.3">
      <c r="A262" s="102" t="s">
        <v>203</v>
      </c>
      <c r="B262" s="103">
        <v>43986</v>
      </c>
      <c r="C262" s="104">
        <v>12.310700000000001</v>
      </c>
      <c r="D262" s="104"/>
      <c r="E262" s="104"/>
      <c r="F262" s="104"/>
      <c r="G262" s="104"/>
      <c r="H262" s="104"/>
      <c r="I262" s="104"/>
      <c r="J262" s="104"/>
      <c r="K262" s="104"/>
      <c r="L262" s="104"/>
      <c r="M262" s="104"/>
      <c r="N262" s="104"/>
      <c r="O262" s="104"/>
      <c r="P262" s="104"/>
      <c r="Q262" s="104"/>
      <c r="R262" s="104"/>
      <c r="S262" s="104"/>
      <c r="T262" s="104">
        <v>-14.9064459370066</v>
      </c>
      <c r="U262" s="105">
        <v>30</v>
      </c>
      <c r="V262" s="104">
        <v>-0.71187546051893602</v>
      </c>
      <c r="W262" s="105">
        <v>24</v>
      </c>
      <c r="X262" s="104"/>
      <c r="Y262" s="105"/>
      <c r="Z262" s="104">
        <v>5.5269036697247698</v>
      </c>
      <c r="AA262" s="105">
        <v>39</v>
      </c>
    </row>
    <row r="263" spans="1:27" x14ac:dyDescent="0.3">
      <c r="A263" s="102" t="s">
        <v>204</v>
      </c>
      <c r="B263" s="103">
        <v>43986</v>
      </c>
      <c r="C263" s="104">
        <v>12.448499999999999</v>
      </c>
      <c r="D263" s="104"/>
      <c r="E263" s="104"/>
      <c r="F263" s="104"/>
      <c r="G263" s="104"/>
      <c r="H263" s="104"/>
      <c r="I263" s="104"/>
      <c r="J263" s="104"/>
      <c r="K263" s="104"/>
      <c r="L263" s="104"/>
      <c r="M263" s="104"/>
      <c r="N263" s="104"/>
      <c r="O263" s="104"/>
      <c r="P263" s="104"/>
      <c r="Q263" s="104"/>
      <c r="R263" s="104"/>
      <c r="S263" s="104"/>
      <c r="T263" s="104">
        <v>-6.98791437993461</v>
      </c>
      <c r="U263" s="105">
        <v>6</v>
      </c>
      <c r="V263" s="104">
        <v>6.79181994537457</v>
      </c>
      <c r="W263" s="105">
        <v>2</v>
      </c>
      <c r="X263" s="104"/>
      <c r="Y263" s="105"/>
      <c r="Z263" s="104">
        <v>7.69769595176572</v>
      </c>
      <c r="AA263" s="105">
        <v>35</v>
      </c>
    </row>
    <row r="264" spans="1:27" x14ac:dyDescent="0.3">
      <c r="A264" s="102" t="s">
        <v>205</v>
      </c>
      <c r="B264" s="103">
        <v>43986</v>
      </c>
      <c r="C264" s="104">
        <v>9.2053999999999991</v>
      </c>
      <c r="D264" s="104"/>
      <c r="E264" s="104"/>
      <c r="F264" s="104"/>
      <c r="G264" s="104"/>
      <c r="H264" s="104"/>
      <c r="I264" s="104"/>
      <c r="J264" s="104"/>
      <c r="K264" s="104"/>
      <c r="L264" s="104"/>
      <c r="M264" s="104"/>
      <c r="N264" s="104"/>
      <c r="O264" s="104"/>
      <c r="P264" s="104"/>
      <c r="Q264" s="104"/>
      <c r="R264" s="104"/>
      <c r="S264" s="104"/>
      <c r="T264" s="104">
        <v>-13.105947571466199</v>
      </c>
      <c r="U264" s="105">
        <v>19</v>
      </c>
      <c r="V264" s="104"/>
      <c r="W264" s="105"/>
      <c r="X264" s="104"/>
      <c r="Y264" s="105"/>
      <c r="Z264" s="104">
        <v>-3.6253625</v>
      </c>
      <c r="AA264" s="105">
        <v>50</v>
      </c>
    </row>
    <row r="265" spans="1:27" x14ac:dyDescent="0.3">
      <c r="A265" s="102" t="s">
        <v>206</v>
      </c>
      <c r="B265" s="103">
        <v>43986</v>
      </c>
      <c r="C265" s="104">
        <v>9.5860000000000003</v>
      </c>
      <c r="D265" s="104"/>
      <c r="E265" s="104"/>
      <c r="F265" s="104"/>
      <c r="G265" s="104"/>
      <c r="H265" s="104"/>
      <c r="I265" s="104"/>
      <c r="J265" s="104"/>
      <c r="K265" s="104"/>
      <c r="L265" s="104"/>
      <c r="M265" s="104"/>
      <c r="N265" s="104"/>
      <c r="O265" s="104"/>
      <c r="P265" s="104"/>
      <c r="Q265" s="104"/>
      <c r="R265" s="104"/>
      <c r="S265" s="104"/>
      <c r="T265" s="104">
        <v>-13.361951867881301</v>
      </c>
      <c r="U265" s="105">
        <v>20</v>
      </c>
      <c r="V265" s="104"/>
      <c r="W265" s="105"/>
      <c r="X265" s="104"/>
      <c r="Y265" s="105"/>
      <c r="Z265" s="104">
        <v>-2.1963662790697702</v>
      </c>
      <c r="AA265" s="105">
        <v>49</v>
      </c>
    </row>
    <row r="266" spans="1:27" x14ac:dyDescent="0.3">
      <c r="A266" s="102" t="s">
        <v>207</v>
      </c>
      <c r="B266" s="103">
        <v>43986</v>
      </c>
      <c r="C266" s="104">
        <v>26.387799999999999</v>
      </c>
      <c r="D266" s="104"/>
      <c r="E266" s="104"/>
      <c r="F266" s="104"/>
      <c r="G266" s="104"/>
      <c r="H266" s="104"/>
      <c r="I266" s="104"/>
      <c r="J266" s="104"/>
      <c r="K266" s="104"/>
      <c r="L266" s="104"/>
      <c r="M266" s="104"/>
      <c r="N266" s="104"/>
      <c r="O266" s="104"/>
      <c r="P266" s="104"/>
      <c r="Q266" s="104"/>
      <c r="R266" s="104"/>
      <c r="S266" s="104"/>
      <c r="T266" s="104">
        <v>-0.85020704589872598</v>
      </c>
      <c r="U266" s="105">
        <v>1</v>
      </c>
      <c r="V266" s="104">
        <v>9.73829271542672</v>
      </c>
      <c r="W266" s="105">
        <v>1</v>
      </c>
      <c r="X266" s="104">
        <v>13.083565303687701</v>
      </c>
      <c r="Y266" s="105">
        <v>1</v>
      </c>
      <c r="Z266" s="104">
        <v>26.467022123893798</v>
      </c>
      <c r="AA266" s="105">
        <v>3</v>
      </c>
    </row>
    <row r="267" spans="1:27" x14ac:dyDescent="0.3">
      <c r="A267" s="102" t="s">
        <v>208</v>
      </c>
      <c r="B267" s="103">
        <v>43986</v>
      </c>
      <c r="C267" s="104">
        <v>10.213699999999999</v>
      </c>
      <c r="D267" s="104"/>
      <c r="E267" s="104"/>
      <c r="F267" s="104"/>
      <c r="G267" s="104"/>
      <c r="H267" s="104"/>
      <c r="I267" s="104"/>
      <c r="J267" s="104"/>
      <c r="K267" s="104"/>
      <c r="L267" s="104"/>
      <c r="M267" s="104"/>
      <c r="N267" s="104"/>
      <c r="O267" s="104"/>
      <c r="P267" s="104"/>
      <c r="Q267" s="104"/>
      <c r="R267" s="104"/>
      <c r="S267" s="104"/>
      <c r="T267" s="104">
        <v>-4.9857822453775302</v>
      </c>
      <c r="U267" s="105">
        <v>4</v>
      </c>
      <c r="V267" s="104"/>
      <c r="W267" s="105"/>
      <c r="X267" s="104"/>
      <c r="Y267" s="105"/>
      <c r="Z267" s="104">
        <v>1.57259072580644</v>
      </c>
      <c r="AA267" s="105">
        <v>46</v>
      </c>
    </row>
    <row r="268" spans="1:27" x14ac:dyDescent="0.3">
      <c r="A268" s="102" t="s">
        <v>209</v>
      </c>
      <c r="B268" s="103">
        <v>43986</v>
      </c>
      <c r="C268" s="104">
        <v>83.6006</v>
      </c>
      <c r="D268" s="104"/>
      <c r="E268" s="104"/>
      <c r="F268" s="104"/>
      <c r="G268" s="104"/>
      <c r="H268" s="104"/>
      <c r="I268" s="104"/>
      <c r="J268" s="104"/>
      <c r="K268" s="104"/>
      <c r="L268" s="104"/>
      <c r="M268" s="104"/>
      <c r="N268" s="104"/>
      <c r="O268" s="104"/>
      <c r="P268" s="104"/>
      <c r="Q268" s="104"/>
      <c r="R268" s="104"/>
      <c r="S268" s="104"/>
      <c r="T268" s="104">
        <v>-22.5667468403025</v>
      </c>
      <c r="U268" s="105">
        <v>51</v>
      </c>
      <c r="V268" s="104">
        <v>-5.0628809886574997</v>
      </c>
      <c r="W268" s="105">
        <v>44</v>
      </c>
      <c r="X268" s="104">
        <v>3.37343560313849</v>
      </c>
      <c r="Y268" s="105">
        <v>29</v>
      </c>
      <c r="Z268" s="104">
        <v>9.6540782405489107</v>
      </c>
      <c r="AA268" s="105">
        <v>32</v>
      </c>
    </row>
    <row r="269" spans="1:27" x14ac:dyDescent="0.3">
      <c r="A269" s="102" t="s">
        <v>210</v>
      </c>
      <c r="B269" s="103">
        <v>43986</v>
      </c>
      <c r="C269" s="104">
        <v>7.3494999999999999</v>
      </c>
      <c r="D269" s="104"/>
      <c r="E269" s="104"/>
      <c r="F269" s="104"/>
      <c r="G269" s="104"/>
      <c r="H269" s="104"/>
      <c r="I269" s="104"/>
      <c r="J269" s="104"/>
      <c r="K269" s="104"/>
      <c r="L269" s="104"/>
      <c r="M269" s="104"/>
      <c r="N269" s="104"/>
      <c r="O269" s="104"/>
      <c r="P269" s="104"/>
      <c r="Q269" s="104"/>
      <c r="R269" s="104"/>
      <c r="S269" s="104"/>
      <c r="T269" s="104">
        <v>-32.493031676585197</v>
      </c>
      <c r="U269" s="105">
        <v>59</v>
      </c>
      <c r="V269" s="104">
        <v>-13.191047690334299</v>
      </c>
      <c r="W269" s="105">
        <v>48</v>
      </c>
      <c r="X269" s="104"/>
      <c r="Y269" s="105"/>
      <c r="Z269" s="104">
        <v>-7.4762944358578096</v>
      </c>
      <c r="AA269" s="105">
        <v>56</v>
      </c>
    </row>
    <row r="270" spans="1:27" x14ac:dyDescent="0.3">
      <c r="A270" s="102" t="s">
        <v>211</v>
      </c>
      <c r="B270" s="103">
        <v>43986</v>
      </c>
      <c r="C270" s="104">
        <v>6.1856999999999998</v>
      </c>
      <c r="D270" s="104"/>
      <c r="E270" s="104"/>
      <c r="F270" s="104"/>
      <c r="G270" s="104"/>
      <c r="H270" s="104"/>
      <c r="I270" s="104"/>
      <c r="J270" s="104"/>
      <c r="K270" s="104"/>
      <c r="L270" s="104"/>
      <c r="M270" s="104"/>
      <c r="N270" s="104"/>
      <c r="O270" s="104"/>
      <c r="P270" s="104"/>
      <c r="Q270" s="104"/>
      <c r="R270" s="104"/>
      <c r="S270" s="104"/>
      <c r="T270" s="104">
        <v>-32.5080253534002</v>
      </c>
      <c r="U270" s="105">
        <v>60</v>
      </c>
      <c r="V270" s="104">
        <v>-13.325688261150701</v>
      </c>
      <c r="W270" s="105">
        <v>49</v>
      </c>
      <c r="X270" s="104"/>
      <c r="Y270" s="105"/>
      <c r="Z270" s="104">
        <v>-11.9196875</v>
      </c>
      <c r="AA270" s="105">
        <v>59</v>
      </c>
    </row>
    <row r="271" spans="1:27" x14ac:dyDescent="0.3">
      <c r="A271" s="102" t="s">
        <v>212</v>
      </c>
      <c r="B271" s="103">
        <v>43986</v>
      </c>
      <c r="C271" s="104">
        <v>5.9916999999999998</v>
      </c>
      <c r="D271" s="104"/>
      <c r="E271" s="104"/>
      <c r="F271" s="104"/>
      <c r="G271" s="104"/>
      <c r="H271" s="104"/>
      <c r="I271" s="104"/>
      <c r="J271" s="104"/>
      <c r="K271" s="104"/>
      <c r="L271" s="104"/>
      <c r="M271" s="104"/>
      <c r="N271" s="104"/>
      <c r="O271" s="104"/>
      <c r="P271" s="104"/>
      <c r="Q271" s="104"/>
      <c r="R271" s="104"/>
      <c r="S271" s="104"/>
      <c r="T271" s="104">
        <v>-32.764303860752399</v>
      </c>
      <c r="U271" s="105">
        <v>61</v>
      </c>
      <c r="V271" s="104"/>
      <c r="W271" s="105"/>
      <c r="X271" s="104"/>
      <c r="Y271" s="105"/>
      <c r="Z271" s="104">
        <v>-13.7373661971831</v>
      </c>
      <c r="AA271" s="105">
        <v>60</v>
      </c>
    </row>
    <row r="272" spans="1:27" x14ac:dyDescent="0.3">
      <c r="A272" s="102" t="s">
        <v>213</v>
      </c>
      <c r="B272" s="103">
        <v>43986</v>
      </c>
      <c r="C272" s="104">
        <v>5.5895000000000001</v>
      </c>
      <c r="D272" s="104"/>
      <c r="E272" s="104"/>
      <c r="F272" s="104"/>
      <c r="G272" s="104"/>
      <c r="H272" s="104"/>
      <c r="I272" s="104"/>
      <c r="J272" s="104"/>
      <c r="K272" s="104"/>
      <c r="L272" s="104"/>
      <c r="M272" s="104"/>
      <c r="N272" s="104"/>
      <c r="O272" s="104"/>
      <c r="P272" s="104"/>
      <c r="Q272" s="104"/>
      <c r="R272" s="104"/>
      <c r="S272" s="104"/>
      <c r="T272" s="104">
        <v>-34.5143453650618</v>
      </c>
      <c r="U272" s="105">
        <v>62</v>
      </c>
      <c r="V272" s="104"/>
      <c r="W272" s="105"/>
      <c r="X272" s="104"/>
      <c r="Y272" s="105"/>
      <c r="Z272" s="104">
        <v>-16.426862244898</v>
      </c>
      <c r="AA272" s="105">
        <v>62</v>
      </c>
    </row>
    <row r="273" spans="1:27" x14ac:dyDescent="0.3">
      <c r="A273" s="102" t="s">
        <v>214</v>
      </c>
      <c r="B273" s="103">
        <v>43986</v>
      </c>
      <c r="C273" s="104">
        <v>11.828900000000001</v>
      </c>
      <c r="D273" s="104"/>
      <c r="E273" s="104"/>
      <c r="F273" s="104"/>
      <c r="G273" s="104"/>
      <c r="H273" s="104"/>
      <c r="I273" s="104"/>
      <c r="J273" s="104"/>
      <c r="K273" s="104"/>
      <c r="L273" s="104"/>
      <c r="M273" s="104"/>
      <c r="N273" s="104"/>
      <c r="O273" s="104"/>
      <c r="P273" s="104"/>
      <c r="Q273" s="104"/>
      <c r="R273" s="104"/>
      <c r="S273" s="104"/>
      <c r="T273" s="104">
        <v>-16.5925485457999</v>
      </c>
      <c r="U273" s="105">
        <v>40</v>
      </c>
      <c r="V273" s="104">
        <v>-2.4989391804782501</v>
      </c>
      <c r="W273" s="105">
        <v>33</v>
      </c>
      <c r="X273" s="104">
        <v>3.9359820817225102</v>
      </c>
      <c r="Y273" s="105">
        <v>27</v>
      </c>
      <c r="Z273" s="104">
        <v>3.5189694254085402</v>
      </c>
      <c r="AA273" s="105">
        <v>42</v>
      </c>
    </row>
    <row r="274" spans="1:27" x14ac:dyDescent="0.3">
      <c r="A274" s="102" t="s">
        <v>215</v>
      </c>
      <c r="B274" s="103">
        <v>43986</v>
      </c>
      <c r="C274" s="104">
        <v>12.999700000000001</v>
      </c>
      <c r="D274" s="104"/>
      <c r="E274" s="104"/>
      <c r="F274" s="104"/>
      <c r="G274" s="104"/>
      <c r="H274" s="104"/>
      <c r="I274" s="104"/>
      <c r="J274" s="104"/>
      <c r="K274" s="104"/>
      <c r="L274" s="104"/>
      <c r="M274" s="104"/>
      <c r="N274" s="104"/>
      <c r="O274" s="104"/>
      <c r="P274" s="104"/>
      <c r="Q274" s="104"/>
      <c r="R274" s="104"/>
      <c r="S274" s="104"/>
      <c r="T274" s="104">
        <v>-15.3223533542042</v>
      </c>
      <c r="U274" s="105">
        <v>31</v>
      </c>
      <c r="V274" s="104">
        <v>-1.24260003462382</v>
      </c>
      <c r="W274" s="105">
        <v>28</v>
      </c>
      <c r="X274" s="104"/>
      <c r="Y274" s="105"/>
      <c r="Z274" s="104">
        <v>7.1281933593750004</v>
      </c>
      <c r="AA274" s="105">
        <v>37</v>
      </c>
    </row>
    <row r="275" spans="1:27" x14ac:dyDescent="0.3">
      <c r="A275" s="102" t="s">
        <v>216</v>
      </c>
      <c r="B275" s="103">
        <v>43986</v>
      </c>
      <c r="C275" s="104">
        <v>6.0842000000000001</v>
      </c>
      <c r="D275" s="104"/>
      <c r="E275" s="104"/>
      <c r="F275" s="104"/>
      <c r="G275" s="104"/>
      <c r="H275" s="104"/>
      <c r="I275" s="104"/>
      <c r="J275" s="104"/>
      <c r="K275" s="104"/>
      <c r="L275" s="104"/>
      <c r="M275" s="104"/>
      <c r="N275" s="104"/>
      <c r="O275" s="104"/>
      <c r="P275" s="104"/>
      <c r="Q275" s="104"/>
      <c r="R275" s="104"/>
      <c r="S275" s="104"/>
      <c r="T275" s="104">
        <v>-31.948528363738902</v>
      </c>
      <c r="U275" s="105">
        <v>58</v>
      </c>
      <c r="V275" s="104"/>
      <c r="W275" s="105"/>
      <c r="X275" s="104"/>
      <c r="Y275" s="105"/>
      <c r="Z275" s="104">
        <v>-17.888197747184002</v>
      </c>
      <c r="AA275" s="105">
        <v>63</v>
      </c>
    </row>
    <row r="276" spans="1:27" x14ac:dyDescent="0.3">
      <c r="A276" s="102" t="s">
        <v>217</v>
      </c>
      <c r="B276" s="103">
        <v>43986</v>
      </c>
      <c r="C276" s="104">
        <v>7.3037999999999998</v>
      </c>
      <c r="D276" s="104"/>
      <c r="E276" s="104"/>
      <c r="F276" s="104"/>
      <c r="G276" s="104"/>
      <c r="H276" s="104"/>
      <c r="I276" s="104"/>
      <c r="J276" s="104"/>
      <c r="K276" s="104"/>
      <c r="L276" s="104"/>
      <c r="M276" s="104"/>
      <c r="N276" s="104"/>
      <c r="O276" s="104"/>
      <c r="P276" s="104"/>
      <c r="Q276" s="104"/>
      <c r="R276" s="104"/>
      <c r="S276" s="104"/>
      <c r="T276" s="104">
        <v>-28.335435798334998</v>
      </c>
      <c r="U276" s="105">
        <v>56</v>
      </c>
      <c r="V276" s="104"/>
      <c r="W276" s="105"/>
      <c r="X276" s="104"/>
      <c r="Y276" s="105"/>
      <c r="Z276" s="104">
        <v>-13.9392776203966</v>
      </c>
      <c r="AA276" s="105">
        <v>61</v>
      </c>
    </row>
    <row r="277" spans="1:27" x14ac:dyDescent="0.3">
      <c r="A277" s="102" t="s">
        <v>218</v>
      </c>
      <c r="B277" s="103">
        <v>43986</v>
      </c>
      <c r="C277" s="104">
        <v>16.982299999999999</v>
      </c>
      <c r="D277" s="104"/>
      <c r="E277" s="104"/>
      <c r="F277" s="104"/>
      <c r="G277" s="104"/>
      <c r="H277" s="104"/>
      <c r="I277" s="104"/>
      <c r="J277" s="104"/>
      <c r="K277" s="104"/>
      <c r="L277" s="104"/>
      <c r="M277" s="104"/>
      <c r="N277" s="104"/>
      <c r="O277" s="104"/>
      <c r="P277" s="104"/>
      <c r="Q277" s="104"/>
      <c r="R277" s="104"/>
      <c r="S277" s="104"/>
      <c r="T277" s="104">
        <v>-14.8588678341328</v>
      </c>
      <c r="U277" s="105">
        <v>29</v>
      </c>
      <c r="V277" s="104">
        <v>1.57926410605926</v>
      </c>
      <c r="W277" s="105">
        <v>11</v>
      </c>
      <c r="X277" s="104">
        <v>9.3275223977659998</v>
      </c>
      <c r="Y277" s="105">
        <v>5</v>
      </c>
      <c r="Z277" s="104">
        <v>12.365548277535201</v>
      </c>
      <c r="AA277" s="105">
        <v>26</v>
      </c>
    </row>
    <row r="278" spans="1:27" x14ac:dyDescent="0.3">
      <c r="A278" s="102" t="s">
        <v>219</v>
      </c>
      <c r="B278" s="103">
        <v>43986</v>
      </c>
      <c r="C278" s="104">
        <v>73.099999999999994</v>
      </c>
      <c r="D278" s="104"/>
      <c r="E278" s="104"/>
      <c r="F278" s="104"/>
      <c r="G278" s="104"/>
      <c r="H278" s="104"/>
      <c r="I278" s="104"/>
      <c r="J278" s="104"/>
      <c r="K278" s="104"/>
      <c r="L278" s="104"/>
      <c r="M278" s="104"/>
      <c r="N278" s="104"/>
      <c r="O278" s="104"/>
      <c r="P278" s="104"/>
      <c r="Q278" s="104"/>
      <c r="R278" s="104"/>
      <c r="S278" s="104"/>
      <c r="T278" s="104">
        <v>-13.454263265108199</v>
      </c>
      <c r="U278" s="105">
        <v>23</v>
      </c>
      <c r="V278" s="104">
        <v>1.5218201385794401</v>
      </c>
      <c r="W278" s="105">
        <v>12</v>
      </c>
      <c r="X278" s="104">
        <v>7.47817435877805</v>
      </c>
      <c r="Y278" s="105">
        <v>14</v>
      </c>
      <c r="Z278" s="104">
        <v>11.9742767063605</v>
      </c>
      <c r="AA278" s="105">
        <v>28</v>
      </c>
    </row>
    <row r="279" spans="1:27" x14ac:dyDescent="0.3">
      <c r="A279" s="102" t="s">
        <v>220</v>
      </c>
      <c r="B279" s="103">
        <v>43986</v>
      </c>
      <c r="C279" s="104">
        <v>23.28</v>
      </c>
      <c r="D279" s="104"/>
      <c r="E279" s="104"/>
      <c r="F279" s="104"/>
      <c r="G279" s="104"/>
      <c r="H279" s="104"/>
      <c r="I279" s="104"/>
      <c r="J279" s="104"/>
      <c r="K279" s="104"/>
      <c r="L279" s="104"/>
      <c r="M279" s="104"/>
      <c r="N279" s="104"/>
      <c r="O279" s="104"/>
      <c r="P279" s="104"/>
      <c r="Q279" s="104"/>
      <c r="R279" s="104"/>
      <c r="S279" s="104"/>
      <c r="T279" s="104">
        <v>-10.260905271802599</v>
      </c>
      <c r="U279" s="105">
        <v>14</v>
      </c>
      <c r="V279" s="104">
        <v>0.78939400493101697</v>
      </c>
      <c r="W279" s="105">
        <v>20</v>
      </c>
      <c r="X279" s="104">
        <v>3.1377144902887002</v>
      </c>
      <c r="Y279" s="105">
        <v>31</v>
      </c>
      <c r="Z279" s="104">
        <v>10.407937198679701</v>
      </c>
      <c r="AA279" s="105">
        <v>30</v>
      </c>
    </row>
    <row r="280" spans="1:27" x14ac:dyDescent="0.3">
      <c r="A280" s="102" t="s">
        <v>221</v>
      </c>
      <c r="B280" s="103">
        <v>43986</v>
      </c>
      <c r="C280" s="104">
        <v>11.7354</v>
      </c>
      <c r="D280" s="104"/>
      <c r="E280" s="104"/>
      <c r="F280" s="104"/>
      <c r="G280" s="104"/>
      <c r="H280" s="104"/>
      <c r="I280" s="104"/>
      <c r="J280" s="104"/>
      <c r="K280" s="104"/>
      <c r="L280" s="104"/>
      <c r="M280" s="104"/>
      <c r="N280" s="104"/>
      <c r="O280" s="104"/>
      <c r="P280" s="104"/>
      <c r="Q280" s="104"/>
      <c r="R280" s="104"/>
      <c r="S280" s="104"/>
      <c r="T280" s="104">
        <v>-20.2770894855345</v>
      </c>
      <c r="U280" s="105">
        <v>48</v>
      </c>
      <c r="V280" s="104">
        <v>-4.1836961056669804</v>
      </c>
      <c r="W280" s="105">
        <v>41</v>
      </c>
      <c r="X280" s="104"/>
      <c r="Y280" s="105"/>
      <c r="Z280" s="104">
        <v>4.1481401440733503</v>
      </c>
      <c r="AA280" s="105">
        <v>41</v>
      </c>
    </row>
    <row r="281" spans="1:27" x14ac:dyDescent="0.3">
      <c r="A281" s="102" t="s">
        <v>222</v>
      </c>
      <c r="B281" s="103">
        <v>43986</v>
      </c>
      <c r="C281" s="104">
        <v>8.5387000000000004</v>
      </c>
      <c r="D281" s="104"/>
      <c r="E281" s="104"/>
      <c r="F281" s="104"/>
      <c r="G281" s="104"/>
      <c r="H281" s="104"/>
      <c r="I281" s="104"/>
      <c r="J281" s="104"/>
      <c r="K281" s="104"/>
      <c r="L281" s="104"/>
      <c r="M281" s="104"/>
      <c r="N281" s="104"/>
      <c r="O281" s="104"/>
      <c r="P281" s="104"/>
      <c r="Q281" s="104"/>
      <c r="R281" s="104"/>
      <c r="S281" s="104"/>
      <c r="T281" s="104">
        <v>-25.100589845184601</v>
      </c>
      <c r="U281" s="105">
        <v>55</v>
      </c>
      <c r="V281" s="104">
        <v>-7.7555320692949401</v>
      </c>
      <c r="W281" s="105">
        <v>46</v>
      </c>
      <c r="X281" s="104"/>
      <c r="Y281" s="105"/>
      <c r="Z281" s="104">
        <v>-4.3505261011419201</v>
      </c>
      <c r="AA281" s="105">
        <v>52</v>
      </c>
    </row>
    <row r="282" spans="1:27" x14ac:dyDescent="0.3">
      <c r="A282" s="102" t="s">
        <v>223</v>
      </c>
      <c r="B282" s="103">
        <v>43986</v>
      </c>
      <c r="C282" s="104">
        <v>8.0998000000000001</v>
      </c>
      <c r="D282" s="104"/>
      <c r="E282" s="104"/>
      <c r="F282" s="104"/>
      <c r="G282" s="104"/>
      <c r="H282" s="104"/>
      <c r="I282" s="104"/>
      <c r="J282" s="104"/>
      <c r="K282" s="104"/>
      <c r="L282" s="104"/>
      <c r="M282" s="104"/>
      <c r="N282" s="104"/>
      <c r="O282" s="104"/>
      <c r="P282" s="104"/>
      <c r="Q282" s="104"/>
      <c r="R282" s="104"/>
      <c r="S282" s="104"/>
      <c r="T282" s="104">
        <v>-22.765806817132301</v>
      </c>
      <c r="U282" s="105">
        <v>52</v>
      </c>
      <c r="V282" s="104">
        <v>-6.1028353333190903</v>
      </c>
      <c r="W282" s="105">
        <v>45</v>
      </c>
      <c r="X282" s="104"/>
      <c r="Y282" s="105"/>
      <c r="Z282" s="104">
        <v>-5.9636543422184003</v>
      </c>
      <c r="AA282" s="105">
        <v>53</v>
      </c>
    </row>
    <row r="283" spans="1:27" x14ac:dyDescent="0.3">
      <c r="A283" s="102" t="s">
        <v>224</v>
      </c>
      <c r="B283" s="103">
        <v>43986</v>
      </c>
      <c r="C283" s="104">
        <v>7.5065999999999997</v>
      </c>
      <c r="D283" s="104"/>
      <c r="E283" s="104"/>
      <c r="F283" s="104"/>
      <c r="G283" s="104"/>
      <c r="H283" s="104"/>
      <c r="I283" s="104"/>
      <c r="J283" s="104"/>
      <c r="K283" s="104"/>
      <c r="L283" s="104"/>
      <c r="M283" s="104"/>
      <c r="N283" s="104"/>
      <c r="O283" s="104"/>
      <c r="P283" s="104"/>
      <c r="Q283" s="104"/>
      <c r="R283" s="104"/>
      <c r="S283" s="104"/>
      <c r="T283" s="104">
        <v>-17.329851616855802</v>
      </c>
      <c r="U283" s="105">
        <v>44</v>
      </c>
      <c r="V283" s="104"/>
      <c r="W283" s="105"/>
      <c r="X283" s="104"/>
      <c r="Y283" s="105"/>
      <c r="Z283" s="104">
        <v>-10.4849193548387</v>
      </c>
      <c r="AA283" s="105">
        <v>58</v>
      </c>
    </row>
    <row r="284" spans="1:27" x14ac:dyDescent="0.3">
      <c r="A284" s="102" t="s">
        <v>225</v>
      </c>
      <c r="B284" s="103">
        <v>43986</v>
      </c>
      <c r="C284" s="104">
        <v>7.8589000000000002</v>
      </c>
      <c r="D284" s="104"/>
      <c r="E284" s="104"/>
      <c r="F284" s="104"/>
      <c r="G284" s="104"/>
      <c r="H284" s="104"/>
      <c r="I284" s="104"/>
      <c r="J284" s="104"/>
      <c r="K284" s="104"/>
      <c r="L284" s="104"/>
      <c r="M284" s="104"/>
      <c r="N284" s="104"/>
      <c r="O284" s="104"/>
      <c r="P284" s="104"/>
      <c r="Q284" s="104"/>
      <c r="R284" s="104"/>
      <c r="S284" s="104"/>
      <c r="T284" s="104">
        <v>-15.6495411640422</v>
      </c>
      <c r="U284" s="105">
        <v>34</v>
      </c>
      <c r="V284" s="104"/>
      <c r="W284" s="105"/>
      <c r="X284" s="104"/>
      <c r="Y284" s="105"/>
      <c r="Z284" s="104">
        <v>-9.7687687499999996</v>
      </c>
      <c r="AA284" s="105">
        <v>57</v>
      </c>
    </row>
    <row r="285" spans="1:27" x14ac:dyDescent="0.3">
      <c r="A285" s="102" t="s">
        <v>226</v>
      </c>
      <c r="B285" s="103">
        <v>43986</v>
      </c>
      <c r="C285" s="104">
        <v>83.643699999999995</v>
      </c>
      <c r="D285" s="104"/>
      <c r="E285" s="104"/>
      <c r="F285" s="104"/>
      <c r="G285" s="104"/>
      <c r="H285" s="104"/>
      <c r="I285" s="104"/>
      <c r="J285" s="104"/>
      <c r="K285" s="104"/>
      <c r="L285" s="104"/>
      <c r="M285" s="104"/>
      <c r="N285" s="104"/>
      <c r="O285" s="104"/>
      <c r="P285" s="104"/>
      <c r="Q285" s="104"/>
      <c r="R285" s="104"/>
      <c r="S285" s="104"/>
      <c r="T285" s="104">
        <v>-10.759994527820099</v>
      </c>
      <c r="U285" s="105">
        <v>15</v>
      </c>
      <c r="V285" s="104">
        <v>0.82630117169031203</v>
      </c>
      <c r="W285" s="105">
        <v>19</v>
      </c>
      <c r="X285" s="104">
        <v>6.0356042981535998</v>
      </c>
      <c r="Y285" s="105">
        <v>20</v>
      </c>
      <c r="Z285" s="104">
        <v>13.051290904858201</v>
      </c>
      <c r="AA285" s="105">
        <v>24</v>
      </c>
    </row>
    <row r="286" spans="1:27" x14ac:dyDescent="0.3">
      <c r="A286" s="158"/>
      <c r="B286" s="158"/>
      <c r="C286" s="158"/>
      <c r="D286" s="107"/>
      <c r="E286" s="107"/>
      <c r="F286" s="107"/>
      <c r="G286" s="107"/>
      <c r="H286" s="107"/>
      <c r="I286" s="107"/>
      <c r="J286" s="107"/>
      <c r="K286" s="107"/>
      <c r="L286" s="107"/>
      <c r="M286" s="107"/>
      <c r="N286" s="107"/>
      <c r="O286" s="107"/>
      <c r="P286" s="107"/>
      <c r="Q286" s="107"/>
      <c r="R286" s="107"/>
      <c r="S286" s="107"/>
      <c r="T286" s="158" t="s">
        <v>4</v>
      </c>
      <c r="U286" s="158"/>
      <c r="V286" s="158" t="s">
        <v>5</v>
      </c>
      <c r="W286" s="158"/>
      <c r="X286" s="158" t="s">
        <v>6</v>
      </c>
      <c r="Y286" s="158"/>
      <c r="Z286" s="107" t="s">
        <v>46</v>
      </c>
      <c r="AA286" s="158" t="s">
        <v>402</v>
      </c>
    </row>
    <row r="287" spans="1:27" x14ac:dyDescent="0.3">
      <c r="A287" s="158"/>
      <c r="B287" s="158"/>
      <c r="C287" s="158"/>
      <c r="D287" s="107"/>
      <c r="E287" s="107"/>
      <c r="F287" s="107"/>
      <c r="G287" s="107"/>
      <c r="H287" s="107"/>
      <c r="I287" s="107"/>
      <c r="J287" s="107"/>
      <c r="K287" s="107"/>
      <c r="L287" s="107"/>
      <c r="M287" s="107"/>
      <c r="N287" s="107"/>
      <c r="O287" s="107"/>
      <c r="P287" s="107"/>
      <c r="Q287" s="107"/>
      <c r="R287" s="107"/>
      <c r="S287" s="107"/>
      <c r="T287" s="107" t="s">
        <v>0</v>
      </c>
      <c r="U287" s="107"/>
      <c r="V287" s="107" t="s">
        <v>0</v>
      </c>
      <c r="W287" s="107"/>
      <c r="X287" s="107" t="s">
        <v>0</v>
      </c>
      <c r="Y287" s="107"/>
      <c r="Z287" s="107" t="s">
        <v>0</v>
      </c>
      <c r="AA287" s="158"/>
    </row>
    <row r="288" spans="1:27" x14ac:dyDescent="0.3">
      <c r="A288" s="107" t="s">
        <v>7</v>
      </c>
      <c r="B288" s="107" t="s">
        <v>8</v>
      </c>
      <c r="C288" s="107" t="s">
        <v>9</v>
      </c>
      <c r="D288" s="107"/>
      <c r="E288" s="107"/>
      <c r="F288" s="107"/>
      <c r="G288" s="107"/>
      <c r="H288" s="107"/>
      <c r="I288" s="107"/>
      <c r="J288" s="107"/>
      <c r="K288" s="107"/>
      <c r="L288" s="107"/>
      <c r="M288" s="107"/>
      <c r="N288" s="107"/>
      <c r="O288" s="107"/>
      <c r="P288" s="107"/>
      <c r="Q288" s="107"/>
      <c r="R288" s="107"/>
      <c r="S288" s="107"/>
      <c r="T288" s="107"/>
      <c r="U288" s="107" t="s">
        <v>10</v>
      </c>
      <c r="V288" s="107"/>
      <c r="W288" s="107" t="s">
        <v>10</v>
      </c>
      <c r="X288" s="107"/>
      <c r="Y288" s="107" t="s">
        <v>10</v>
      </c>
      <c r="Z288" s="107"/>
      <c r="AA288" s="107" t="s">
        <v>10</v>
      </c>
    </row>
    <row r="289" spans="1:27" x14ac:dyDescent="0.3">
      <c r="A289" s="101" t="s">
        <v>384</v>
      </c>
      <c r="B289" s="101"/>
      <c r="C289" s="101"/>
      <c r="D289" s="101"/>
      <c r="E289" s="101"/>
      <c r="F289" s="101"/>
      <c r="G289" s="101"/>
      <c r="H289" s="101"/>
      <c r="I289" s="101"/>
      <c r="J289" s="101"/>
      <c r="K289" s="101"/>
      <c r="L289" s="101"/>
      <c r="M289" s="101"/>
      <c r="N289" s="101"/>
      <c r="O289" s="101"/>
      <c r="P289" s="101"/>
      <c r="Q289" s="101"/>
      <c r="R289" s="101"/>
      <c r="S289" s="101"/>
      <c r="T289" s="101"/>
      <c r="U289" s="101"/>
      <c r="V289" s="101"/>
      <c r="W289" s="101"/>
      <c r="X289" s="101"/>
      <c r="Y289" s="101"/>
      <c r="Z289" s="101"/>
      <c r="AA289" s="101"/>
    </row>
    <row r="290" spans="1:27" x14ac:dyDescent="0.3">
      <c r="A290" s="102" t="s">
        <v>266</v>
      </c>
      <c r="B290" s="103">
        <v>43986</v>
      </c>
      <c r="C290" s="104">
        <v>34.770000000000003</v>
      </c>
      <c r="D290" s="104"/>
      <c r="E290" s="104"/>
      <c r="F290" s="104"/>
      <c r="G290" s="104"/>
      <c r="H290" s="104"/>
      <c r="I290" s="104"/>
      <c r="J290" s="104"/>
      <c r="K290" s="104"/>
      <c r="L290" s="104"/>
      <c r="M290" s="104"/>
      <c r="N290" s="104"/>
      <c r="O290" s="104"/>
      <c r="P290" s="104"/>
      <c r="Q290" s="104"/>
      <c r="R290" s="104"/>
      <c r="S290" s="104"/>
      <c r="T290" s="104">
        <v>-12.030771909748999</v>
      </c>
      <c r="U290" s="105">
        <v>18</v>
      </c>
      <c r="V290" s="104">
        <v>0.80290580544087098</v>
      </c>
      <c r="W290" s="105">
        <v>13</v>
      </c>
      <c r="X290" s="104">
        <v>6.2941612905095603</v>
      </c>
      <c r="Y290" s="105">
        <v>13</v>
      </c>
      <c r="Z290" s="104">
        <v>18.1074504306028</v>
      </c>
      <c r="AA290" s="105">
        <v>28</v>
      </c>
    </row>
    <row r="291" spans="1:27" x14ac:dyDescent="0.3">
      <c r="A291" s="102" t="s">
        <v>403</v>
      </c>
      <c r="B291" s="103">
        <v>43986</v>
      </c>
      <c r="C291" s="104">
        <v>28.39</v>
      </c>
      <c r="D291" s="104"/>
      <c r="E291" s="104"/>
      <c r="F291" s="104"/>
      <c r="G291" s="104"/>
      <c r="H291" s="104"/>
      <c r="I291" s="104"/>
      <c r="J291" s="104"/>
      <c r="K291" s="104"/>
      <c r="L291" s="104"/>
      <c r="M291" s="104"/>
      <c r="N291" s="104"/>
      <c r="O291" s="104"/>
      <c r="P291" s="104"/>
      <c r="Q291" s="104"/>
      <c r="R291" s="104"/>
      <c r="S291" s="104"/>
      <c r="T291" s="104">
        <v>-10.721960822712701</v>
      </c>
      <c r="U291" s="105">
        <v>14</v>
      </c>
      <c r="V291" s="104">
        <v>1.62097456301311</v>
      </c>
      <c r="W291" s="105">
        <v>10</v>
      </c>
      <c r="X291" s="104">
        <v>7.1856119468089403</v>
      </c>
      <c r="Y291" s="105">
        <v>10</v>
      </c>
      <c r="Z291" s="104">
        <v>15.301428735789401</v>
      </c>
      <c r="AA291" s="105">
        <v>31</v>
      </c>
    </row>
    <row r="292" spans="1:27" x14ac:dyDescent="0.3">
      <c r="A292" s="102" t="s">
        <v>267</v>
      </c>
      <c r="B292" s="103">
        <v>43986</v>
      </c>
      <c r="C292" s="104">
        <v>28.39</v>
      </c>
      <c r="D292" s="104"/>
      <c r="E292" s="104"/>
      <c r="F292" s="104"/>
      <c r="G292" s="104"/>
      <c r="H292" s="104"/>
      <c r="I292" s="104"/>
      <c r="J292" s="104"/>
      <c r="K292" s="104"/>
      <c r="L292" s="104"/>
      <c r="M292" s="104"/>
      <c r="N292" s="104"/>
      <c r="O292" s="104"/>
      <c r="P292" s="104"/>
      <c r="Q292" s="104"/>
      <c r="R292" s="104"/>
      <c r="S292" s="104"/>
      <c r="T292" s="104">
        <v>-10.721960822712701</v>
      </c>
      <c r="U292" s="105">
        <v>14</v>
      </c>
      <c r="V292" s="104">
        <v>1.62097456301311</v>
      </c>
      <c r="W292" s="105">
        <v>10</v>
      </c>
      <c r="X292" s="104">
        <v>7.1856119468089403</v>
      </c>
      <c r="Y292" s="105">
        <v>10</v>
      </c>
      <c r="Z292" s="104">
        <v>15.301428735789401</v>
      </c>
      <c r="AA292" s="105">
        <v>31</v>
      </c>
    </row>
    <row r="293" spans="1:27" x14ac:dyDescent="0.3">
      <c r="A293" s="102" t="s">
        <v>268</v>
      </c>
      <c r="B293" s="103">
        <v>43986</v>
      </c>
      <c r="C293" s="104">
        <v>42.682899999999997</v>
      </c>
      <c r="D293" s="104"/>
      <c r="E293" s="104"/>
      <c r="F293" s="104"/>
      <c r="G293" s="104"/>
      <c r="H293" s="104"/>
      <c r="I293" s="104"/>
      <c r="J293" s="104"/>
      <c r="K293" s="104"/>
      <c r="L293" s="104"/>
      <c r="M293" s="104"/>
      <c r="N293" s="104"/>
      <c r="O293" s="104"/>
      <c r="P293" s="104"/>
      <c r="Q293" s="104"/>
      <c r="R293" s="104"/>
      <c r="S293" s="104"/>
      <c r="T293" s="104">
        <v>-8.2247605549045097</v>
      </c>
      <c r="U293" s="105">
        <v>9</v>
      </c>
      <c r="V293" s="104">
        <v>5.6409636982985001</v>
      </c>
      <c r="W293" s="105">
        <v>3</v>
      </c>
      <c r="X293" s="104">
        <v>8.5365924571456002</v>
      </c>
      <c r="Y293" s="105">
        <v>4</v>
      </c>
      <c r="Z293" s="104">
        <v>31.310389763779501</v>
      </c>
      <c r="AA293" s="105">
        <v>15</v>
      </c>
    </row>
    <row r="294" spans="1:27" x14ac:dyDescent="0.3">
      <c r="A294" s="102" t="s">
        <v>269</v>
      </c>
      <c r="B294" s="103">
        <v>43986</v>
      </c>
      <c r="C294" s="104">
        <v>37.69</v>
      </c>
      <c r="D294" s="104"/>
      <c r="E294" s="104"/>
      <c r="F294" s="104"/>
      <c r="G294" s="104"/>
      <c r="H294" s="104"/>
      <c r="I294" s="104"/>
      <c r="J294" s="104"/>
      <c r="K294" s="104"/>
      <c r="L294" s="104"/>
      <c r="M294" s="104"/>
      <c r="N294" s="104"/>
      <c r="O294" s="104"/>
      <c r="P294" s="104"/>
      <c r="Q294" s="104"/>
      <c r="R294" s="104"/>
      <c r="S294" s="104"/>
      <c r="T294" s="104">
        <v>-16.440665036887999</v>
      </c>
      <c r="U294" s="105">
        <v>37</v>
      </c>
      <c r="V294" s="104">
        <v>-4.5783206837247903</v>
      </c>
      <c r="W294" s="105">
        <v>43</v>
      </c>
      <c r="X294" s="104">
        <v>1.32245455368901</v>
      </c>
      <c r="Y294" s="105">
        <v>39</v>
      </c>
      <c r="Z294" s="104">
        <v>-0.58154885465603501</v>
      </c>
      <c r="AA294" s="105">
        <v>50</v>
      </c>
    </row>
    <row r="295" spans="1:27" x14ac:dyDescent="0.3">
      <c r="A295" s="102" t="s">
        <v>270</v>
      </c>
      <c r="B295" s="103">
        <v>43986</v>
      </c>
      <c r="C295" s="104">
        <v>36.356000000000002</v>
      </c>
      <c r="D295" s="104"/>
      <c r="E295" s="104"/>
      <c r="F295" s="104"/>
      <c r="G295" s="104"/>
      <c r="H295" s="104"/>
      <c r="I295" s="104"/>
      <c r="J295" s="104"/>
      <c r="K295" s="104"/>
      <c r="L295" s="104"/>
      <c r="M295" s="104"/>
      <c r="N295" s="104"/>
      <c r="O295" s="104"/>
      <c r="P295" s="104"/>
      <c r="Q295" s="104"/>
      <c r="R295" s="104"/>
      <c r="S295" s="104"/>
      <c r="T295" s="104">
        <v>-8.1371567306319807</v>
      </c>
      <c r="U295" s="105">
        <v>8</v>
      </c>
      <c r="V295" s="104">
        <v>1.7660130458241601</v>
      </c>
      <c r="W295" s="105">
        <v>9</v>
      </c>
      <c r="X295" s="104">
        <v>4.9480761981250199</v>
      </c>
      <c r="Y295" s="105">
        <v>21</v>
      </c>
      <c r="Z295" s="104">
        <v>18.274962006079001</v>
      </c>
      <c r="AA295" s="105">
        <v>27</v>
      </c>
    </row>
    <row r="296" spans="1:27" x14ac:dyDescent="0.3">
      <c r="A296" s="102" t="s">
        <v>271</v>
      </c>
      <c r="B296" s="103">
        <v>43986</v>
      </c>
      <c r="C296" s="104">
        <v>8.44</v>
      </c>
      <c r="D296" s="104"/>
      <c r="E296" s="104"/>
      <c r="F296" s="104"/>
      <c r="G296" s="104"/>
      <c r="H296" s="104"/>
      <c r="I296" s="104"/>
      <c r="J296" s="104"/>
      <c r="K296" s="104"/>
      <c r="L296" s="104"/>
      <c r="M296" s="104"/>
      <c r="N296" s="104"/>
      <c r="O296" s="104"/>
      <c r="P296" s="104"/>
      <c r="Q296" s="104"/>
      <c r="R296" s="104"/>
      <c r="S296" s="104"/>
      <c r="T296" s="104">
        <v>-3.3128024086280101</v>
      </c>
      <c r="U296" s="105">
        <v>3</v>
      </c>
      <c r="V296" s="104"/>
      <c r="W296" s="105"/>
      <c r="X296" s="104"/>
      <c r="Y296" s="105"/>
      <c r="Z296" s="104">
        <v>-6.8110047846889996</v>
      </c>
      <c r="AA296" s="105">
        <v>56</v>
      </c>
    </row>
    <row r="297" spans="1:27" x14ac:dyDescent="0.3">
      <c r="A297" s="102" t="s">
        <v>272</v>
      </c>
      <c r="B297" s="103">
        <v>43986</v>
      </c>
      <c r="C297" s="104">
        <v>10.210000000000001</v>
      </c>
      <c r="D297" s="104"/>
      <c r="E297" s="104"/>
      <c r="F297" s="104"/>
      <c r="G297" s="104"/>
      <c r="H297" s="104"/>
      <c r="I297" s="104"/>
      <c r="J297" s="104"/>
      <c r="K297" s="104"/>
      <c r="L297" s="104"/>
      <c r="M297" s="104"/>
      <c r="N297" s="104"/>
      <c r="O297" s="104"/>
      <c r="P297" s="104"/>
      <c r="Q297" s="104"/>
      <c r="R297" s="104"/>
      <c r="S297" s="104"/>
      <c r="T297" s="104">
        <v>-6.4840669348865898</v>
      </c>
      <c r="U297" s="105">
        <v>5</v>
      </c>
      <c r="V297" s="104"/>
      <c r="W297" s="105"/>
      <c r="X297" s="104"/>
      <c r="Y297" s="105"/>
      <c r="Z297" s="104">
        <v>1.29040404040405</v>
      </c>
      <c r="AA297" s="105">
        <v>47</v>
      </c>
    </row>
    <row r="298" spans="1:27" x14ac:dyDescent="0.3">
      <c r="A298" s="102" t="s">
        <v>273</v>
      </c>
      <c r="B298" s="103">
        <v>43986</v>
      </c>
      <c r="C298" s="104">
        <v>50.62</v>
      </c>
      <c r="D298" s="104"/>
      <c r="E298" s="104"/>
      <c r="F298" s="104"/>
      <c r="G298" s="104"/>
      <c r="H298" s="104"/>
      <c r="I298" s="104"/>
      <c r="J298" s="104"/>
      <c r="K298" s="104"/>
      <c r="L298" s="104"/>
      <c r="M298" s="104"/>
      <c r="N298" s="104"/>
      <c r="O298" s="104"/>
      <c r="P298" s="104"/>
      <c r="Q298" s="104"/>
      <c r="R298" s="104"/>
      <c r="S298" s="104"/>
      <c r="T298" s="104">
        <v>-3.2403577814541902</v>
      </c>
      <c r="U298" s="105">
        <v>2</v>
      </c>
      <c r="V298" s="104">
        <v>3.8058068029698902</v>
      </c>
      <c r="W298" s="105">
        <v>6</v>
      </c>
      <c r="X298" s="104">
        <v>7.3688850287571004</v>
      </c>
      <c r="Y298" s="105">
        <v>9</v>
      </c>
      <c r="Z298" s="104">
        <v>36.012387660918101</v>
      </c>
      <c r="AA298" s="105">
        <v>12</v>
      </c>
    </row>
    <row r="299" spans="1:27" x14ac:dyDescent="0.3">
      <c r="A299" s="102" t="s">
        <v>274</v>
      </c>
      <c r="B299" s="103">
        <v>43986</v>
      </c>
      <c r="C299" s="104">
        <v>61.58</v>
      </c>
      <c r="D299" s="104"/>
      <c r="E299" s="104"/>
      <c r="F299" s="104"/>
      <c r="G299" s="104"/>
      <c r="H299" s="104"/>
      <c r="I299" s="104"/>
      <c r="J299" s="104"/>
      <c r="K299" s="104"/>
      <c r="L299" s="104"/>
      <c r="M299" s="104"/>
      <c r="N299" s="104"/>
      <c r="O299" s="104"/>
      <c r="P299" s="104"/>
      <c r="Q299" s="104"/>
      <c r="R299" s="104"/>
      <c r="S299" s="104"/>
      <c r="T299" s="104">
        <v>-9.5082529154735393</v>
      </c>
      <c r="U299" s="105">
        <v>10</v>
      </c>
      <c r="V299" s="104">
        <v>4.0855729999109798</v>
      </c>
      <c r="W299" s="105">
        <v>5</v>
      </c>
      <c r="X299" s="104">
        <v>7.3790603454057297</v>
      </c>
      <c r="Y299" s="105">
        <v>8</v>
      </c>
      <c r="Z299" s="104">
        <v>43.286785909668303</v>
      </c>
      <c r="AA299" s="105">
        <v>9</v>
      </c>
    </row>
    <row r="300" spans="1:27" x14ac:dyDescent="0.3">
      <c r="A300" s="102" t="s">
        <v>275</v>
      </c>
      <c r="B300" s="103">
        <v>43986</v>
      </c>
      <c r="C300" s="104">
        <v>42.966999999999999</v>
      </c>
      <c r="D300" s="104"/>
      <c r="E300" s="104"/>
      <c r="F300" s="104"/>
      <c r="G300" s="104"/>
      <c r="H300" s="104"/>
      <c r="I300" s="104"/>
      <c r="J300" s="104"/>
      <c r="K300" s="104"/>
      <c r="L300" s="104"/>
      <c r="M300" s="104"/>
      <c r="N300" s="104"/>
      <c r="O300" s="104"/>
      <c r="P300" s="104"/>
      <c r="Q300" s="104"/>
      <c r="R300" s="104"/>
      <c r="S300" s="104"/>
      <c r="T300" s="104">
        <v>-13.4686154257732</v>
      </c>
      <c r="U300" s="105">
        <v>20</v>
      </c>
      <c r="V300" s="104">
        <v>0.12580880508443601</v>
      </c>
      <c r="W300" s="105">
        <v>17</v>
      </c>
      <c r="X300" s="104">
        <v>7.5894732501251596</v>
      </c>
      <c r="Y300" s="105">
        <v>6</v>
      </c>
      <c r="Z300" s="104">
        <v>24.627415063446598</v>
      </c>
      <c r="AA300" s="105">
        <v>22</v>
      </c>
    </row>
    <row r="301" spans="1:27" x14ac:dyDescent="0.3">
      <c r="A301" s="102" t="s">
        <v>276</v>
      </c>
      <c r="B301" s="103">
        <v>43986</v>
      </c>
      <c r="C301" s="104">
        <v>39.92</v>
      </c>
      <c r="D301" s="104"/>
      <c r="E301" s="104"/>
      <c r="F301" s="104"/>
      <c r="G301" s="104"/>
      <c r="H301" s="104"/>
      <c r="I301" s="104"/>
      <c r="J301" s="104"/>
      <c r="K301" s="104"/>
      <c r="L301" s="104"/>
      <c r="M301" s="104"/>
      <c r="N301" s="104"/>
      <c r="O301" s="104"/>
      <c r="P301" s="104"/>
      <c r="Q301" s="104"/>
      <c r="R301" s="104"/>
      <c r="S301" s="104"/>
      <c r="T301" s="104">
        <v>-16.873645963050802</v>
      </c>
      <c r="U301" s="105">
        <v>40</v>
      </c>
      <c r="V301" s="104">
        <v>-2.4669579704708502</v>
      </c>
      <c r="W301" s="105">
        <v>33</v>
      </c>
      <c r="X301" s="104">
        <v>2.5318006426943902</v>
      </c>
      <c r="Y301" s="105">
        <v>33</v>
      </c>
      <c r="Z301" s="104">
        <v>26.1638715860086</v>
      </c>
      <c r="AA301" s="105">
        <v>19</v>
      </c>
    </row>
    <row r="302" spans="1:27" x14ac:dyDescent="0.3">
      <c r="A302" s="102" t="s">
        <v>277</v>
      </c>
      <c r="B302" s="103">
        <v>43986</v>
      </c>
      <c r="C302" s="104">
        <v>12.235799999999999</v>
      </c>
      <c r="D302" s="104"/>
      <c r="E302" s="104"/>
      <c r="F302" s="104"/>
      <c r="G302" s="104"/>
      <c r="H302" s="104"/>
      <c r="I302" s="104"/>
      <c r="J302" s="104"/>
      <c r="K302" s="104"/>
      <c r="L302" s="104"/>
      <c r="M302" s="104"/>
      <c r="N302" s="104"/>
      <c r="O302" s="104"/>
      <c r="P302" s="104"/>
      <c r="Q302" s="104"/>
      <c r="R302" s="104"/>
      <c r="S302" s="104"/>
      <c r="T302" s="104">
        <v>-17.389048627091501</v>
      </c>
      <c r="U302" s="105">
        <v>44</v>
      </c>
      <c r="V302" s="104">
        <v>-2.3879918487372702</v>
      </c>
      <c r="W302" s="105">
        <v>32</v>
      </c>
      <c r="X302" s="104"/>
      <c r="Y302" s="105"/>
      <c r="Z302" s="104">
        <v>5.0436773794808403</v>
      </c>
      <c r="AA302" s="105">
        <v>40</v>
      </c>
    </row>
    <row r="303" spans="1:27" x14ac:dyDescent="0.3">
      <c r="A303" s="102" t="s">
        <v>278</v>
      </c>
      <c r="B303" s="103">
        <v>43986</v>
      </c>
      <c r="C303" s="104">
        <v>452.2013</v>
      </c>
      <c r="D303" s="104"/>
      <c r="E303" s="104"/>
      <c r="F303" s="104"/>
      <c r="G303" s="104"/>
      <c r="H303" s="104"/>
      <c r="I303" s="104"/>
      <c r="J303" s="104"/>
      <c r="K303" s="104"/>
      <c r="L303" s="104"/>
      <c r="M303" s="104"/>
      <c r="N303" s="104"/>
      <c r="O303" s="104"/>
      <c r="P303" s="104"/>
      <c r="Q303" s="104"/>
      <c r="R303" s="104"/>
      <c r="S303" s="104"/>
      <c r="T303" s="104">
        <v>-22.125885883549898</v>
      </c>
      <c r="U303" s="105">
        <v>52</v>
      </c>
      <c r="V303" s="104">
        <v>-3.8080078258070902</v>
      </c>
      <c r="W303" s="105">
        <v>40</v>
      </c>
      <c r="X303" s="104">
        <v>1.7757220849400699</v>
      </c>
      <c r="Y303" s="105">
        <v>37</v>
      </c>
      <c r="Z303" s="104">
        <v>208.90949326948001</v>
      </c>
      <c r="AA303" s="105">
        <v>2</v>
      </c>
    </row>
    <row r="304" spans="1:27" x14ac:dyDescent="0.3">
      <c r="A304" s="102" t="s">
        <v>279</v>
      </c>
      <c r="B304" s="103">
        <v>43986</v>
      </c>
      <c r="C304" s="104">
        <v>298.29000000000002</v>
      </c>
      <c r="D304" s="104"/>
      <c r="E304" s="104"/>
      <c r="F304" s="104"/>
      <c r="G304" s="104"/>
      <c r="H304" s="104"/>
      <c r="I304" s="104"/>
      <c r="J304" s="104"/>
      <c r="K304" s="104"/>
      <c r="L304" s="104"/>
      <c r="M304" s="104"/>
      <c r="N304" s="104"/>
      <c r="O304" s="104"/>
      <c r="P304" s="104"/>
      <c r="Q304" s="104"/>
      <c r="R304" s="104"/>
      <c r="S304" s="104"/>
      <c r="T304" s="104">
        <v>-19.932835977099401</v>
      </c>
      <c r="U304" s="105">
        <v>50</v>
      </c>
      <c r="V304" s="104">
        <v>-1.2186140658372999</v>
      </c>
      <c r="W304" s="105">
        <v>24</v>
      </c>
      <c r="X304" s="104">
        <v>5.9419029225805202</v>
      </c>
      <c r="Y304" s="105">
        <v>18</v>
      </c>
      <c r="Z304" s="104">
        <v>148.351684759622</v>
      </c>
      <c r="AA304" s="105">
        <v>5</v>
      </c>
    </row>
    <row r="305" spans="1:27" x14ac:dyDescent="0.3">
      <c r="A305" s="102" t="s">
        <v>280</v>
      </c>
      <c r="B305" s="103">
        <v>43986</v>
      </c>
      <c r="C305" s="104">
        <v>412.19299999999998</v>
      </c>
      <c r="D305" s="104"/>
      <c r="E305" s="104"/>
      <c r="F305" s="104"/>
      <c r="G305" s="104"/>
      <c r="H305" s="104"/>
      <c r="I305" s="104"/>
      <c r="J305" s="104"/>
      <c r="K305" s="104"/>
      <c r="L305" s="104"/>
      <c r="M305" s="104"/>
      <c r="N305" s="104"/>
      <c r="O305" s="104"/>
      <c r="P305" s="104"/>
      <c r="Q305" s="104"/>
      <c r="R305" s="104"/>
      <c r="S305" s="104"/>
      <c r="T305" s="104">
        <v>-23.254355575605299</v>
      </c>
      <c r="U305" s="105">
        <v>55</v>
      </c>
      <c r="V305" s="104">
        <v>-5.4567556223795197</v>
      </c>
      <c r="W305" s="105">
        <v>46</v>
      </c>
      <c r="X305" s="104">
        <v>1.5363638527622001</v>
      </c>
      <c r="Y305" s="105">
        <v>38</v>
      </c>
      <c r="Z305" s="104">
        <v>551.75789568779203</v>
      </c>
      <c r="AA305" s="105">
        <v>1</v>
      </c>
    </row>
    <row r="306" spans="1:27" x14ac:dyDescent="0.3">
      <c r="A306" s="102" t="s">
        <v>281</v>
      </c>
      <c r="B306" s="103">
        <v>43986</v>
      </c>
      <c r="C306" s="104">
        <v>31.091200000000001</v>
      </c>
      <c r="D306" s="104"/>
      <c r="E306" s="104"/>
      <c r="F306" s="104"/>
      <c r="G306" s="104"/>
      <c r="H306" s="104"/>
      <c r="I306" s="104"/>
      <c r="J306" s="104"/>
      <c r="K306" s="104"/>
      <c r="L306" s="104"/>
      <c r="M306" s="104"/>
      <c r="N306" s="104"/>
      <c r="O306" s="104"/>
      <c r="P306" s="104"/>
      <c r="Q306" s="104"/>
      <c r="R306" s="104"/>
      <c r="S306" s="104"/>
      <c r="T306" s="104">
        <v>-17.716361765206099</v>
      </c>
      <c r="U306" s="105">
        <v>46</v>
      </c>
      <c r="V306" s="104">
        <v>-3.9383033532402498</v>
      </c>
      <c r="W306" s="105">
        <v>41</v>
      </c>
      <c r="X306" s="104">
        <v>4.0388485420426701</v>
      </c>
      <c r="Y306" s="105">
        <v>25</v>
      </c>
      <c r="Z306" s="104">
        <v>15.713998775260301</v>
      </c>
      <c r="AA306" s="105">
        <v>30</v>
      </c>
    </row>
    <row r="307" spans="1:27" x14ac:dyDescent="0.3">
      <c r="A307" s="102" t="s">
        <v>282</v>
      </c>
      <c r="B307" s="103">
        <v>43986</v>
      </c>
      <c r="C307" s="104">
        <v>325.74</v>
      </c>
      <c r="D307" s="104"/>
      <c r="E307" s="104"/>
      <c r="F307" s="104"/>
      <c r="G307" s="104"/>
      <c r="H307" s="104"/>
      <c r="I307" s="104"/>
      <c r="J307" s="104"/>
      <c r="K307" s="104"/>
      <c r="L307" s="104"/>
      <c r="M307" s="104"/>
      <c r="N307" s="104"/>
      <c r="O307" s="104"/>
      <c r="P307" s="104"/>
      <c r="Q307" s="104"/>
      <c r="R307" s="104"/>
      <c r="S307" s="104"/>
      <c r="T307" s="104">
        <v>-16.401992700756502</v>
      </c>
      <c r="U307" s="105">
        <v>36</v>
      </c>
      <c r="V307" s="104">
        <v>-6.2135062901112398E-2</v>
      </c>
      <c r="W307" s="105">
        <v>19</v>
      </c>
      <c r="X307" s="104">
        <v>4.92019242885039</v>
      </c>
      <c r="Y307" s="105">
        <v>22</v>
      </c>
      <c r="Z307" s="104">
        <v>151.738117182357</v>
      </c>
      <c r="AA307" s="105">
        <v>4</v>
      </c>
    </row>
    <row r="308" spans="1:27" x14ac:dyDescent="0.3">
      <c r="A308" s="102" t="s">
        <v>283</v>
      </c>
      <c r="B308" s="103">
        <v>43986</v>
      </c>
      <c r="C308" s="104">
        <v>8.91</v>
      </c>
      <c r="D308" s="104"/>
      <c r="E308" s="104"/>
      <c r="F308" s="104"/>
      <c r="G308" s="104"/>
      <c r="H308" s="104"/>
      <c r="I308" s="104"/>
      <c r="J308" s="104"/>
      <c r="K308" s="104"/>
      <c r="L308" s="104"/>
      <c r="M308" s="104"/>
      <c r="N308" s="104"/>
      <c r="O308" s="104"/>
      <c r="P308" s="104"/>
      <c r="Q308" s="104"/>
      <c r="R308" s="104"/>
      <c r="S308" s="104"/>
      <c r="T308" s="104">
        <v>-19.675823364347998</v>
      </c>
      <c r="U308" s="105">
        <v>49</v>
      </c>
      <c r="V308" s="104"/>
      <c r="W308" s="105"/>
      <c r="X308" s="104"/>
      <c r="Y308" s="105"/>
      <c r="Z308" s="104">
        <v>-4.9483830845771104</v>
      </c>
      <c r="AA308" s="105">
        <v>54</v>
      </c>
    </row>
    <row r="309" spans="1:27" x14ac:dyDescent="0.3">
      <c r="A309" s="102" t="s">
        <v>284</v>
      </c>
      <c r="B309" s="103">
        <v>43986</v>
      </c>
      <c r="C309" s="104">
        <v>23.67</v>
      </c>
      <c r="D309" s="104"/>
      <c r="E309" s="104"/>
      <c r="F309" s="104"/>
      <c r="G309" s="104"/>
      <c r="H309" s="104"/>
      <c r="I309" s="104"/>
      <c r="J309" s="104"/>
      <c r="K309" s="104"/>
      <c r="L309" s="104"/>
      <c r="M309" s="104"/>
      <c r="N309" s="104"/>
      <c r="O309" s="104"/>
      <c r="P309" s="104"/>
      <c r="Q309" s="104"/>
      <c r="R309" s="104"/>
      <c r="S309" s="104"/>
      <c r="T309" s="104">
        <v>-10.0067916580992</v>
      </c>
      <c r="U309" s="105">
        <v>11</v>
      </c>
      <c r="V309" s="104">
        <v>-0.36117790428518898</v>
      </c>
      <c r="W309" s="105">
        <v>23</v>
      </c>
      <c r="X309" s="104">
        <v>3.9410528134299798</v>
      </c>
      <c r="Y309" s="105">
        <v>26</v>
      </c>
      <c r="Z309" s="104">
        <v>20.290971939812898</v>
      </c>
      <c r="AA309" s="105">
        <v>25</v>
      </c>
    </row>
    <row r="310" spans="1:27" x14ac:dyDescent="0.3">
      <c r="A310" s="102" t="s">
        <v>285</v>
      </c>
      <c r="B310" s="103">
        <v>43986</v>
      </c>
      <c r="C310" s="104">
        <v>44.3</v>
      </c>
      <c r="D310" s="104"/>
      <c r="E310" s="104"/>
      <c r="F310" s="104"/>
      <c r="G310" s="104"/>
      <c r="H310" s="104"/>
      <c r="I310" s="104"/>
      <c r="J310" s="104"/>
      <c r="K310" s="104"/>
      <c r="L310" s="104"/>
      <c r="M310" s="104"/>
      <c r="N310" s="104"/>
      <c r="O310" s="104"/>
      <c r="P310" s="104"/>
      <c r="Q310" s="104"/>
      <c r="R310" s="104"/>
      <c r="S310" s="104"/>
      <c r="T310" s="104">
        <v>-23.358648473771002</v>
      </c>
      <c r="U310" s="105">
        <v>56</v>
      </c>
      <c r="V310" s="104">
        <v>-3.6980303786912501</v>
      </c>
      <c r="W310" s="105">
        <v>38</v>
      </c>
      <c r="X310" s="104">
        <v>2.66376793546383</v>
      </c>
      <c r="Y310" s="105">
        <v>32</v>
      </c>
      <c r="Z310" s="104">
        <v>29.9652943992341</v>
      </c>
      <c r="AA310" s="105">
        <v>16</v>
      </c>
    </row>
    <row r="311" spans="1:27" x14ac:dyDescent="0.3">
      <c r="A311" s="102" t="s">
        <v>286</v>
      </c>
      <c r="B311" s="103">
        <v>43986</v>
      </c>
      <c r="C311" s="104">
        <v>8.3000000000000007</v>
      </c>
      <c r="D311" s="104"/>
      <c r="E311" s="104"/>
      <c r="F311" s="104"/>
      <c r="G311" s="104"/>
      <c r="H311" s="104"/>
      <c r="I311" s="104"/>
      <c r="J311" s="104"/>
      <c r="K311" s="104"/>
      <c r="L311" s="104"/>
      <c r="M311" s="104"/>
      <c r="N311" s="104"/>
      <c r="O311" s="104"/>
      <c r="P311" s="104"/>
      <c r="Q311" s="104"/>
      <c r="R311" s="104"/>
      <c r="S311" s="104"/>
      <c r="T311" s="104">
        <v>-16.537606063102402</v>
      </c>
      <c r="U311" s="105">
        <v>39</v>
      </c>
      <c r="V311" s="104"/>
      <c r="W311" s="105"/>
      <c r="X311" s="104"/>
      <c r="Y311" s="105"/>
      <c r="Z311" s="104">
        <v>-6.9797525309336299</v>
      </c>
      <c r="AA311" s="105">
        <v>57</v>
      </c>
    </row>
    <row r="312" spans="1:27" x14ac:dyDescent="0.3">
      <c r="A312" s="102" t="s">
        <v>287</v>
      </c>
      <c r="B312" s="103">
        <v>43986</v>
      </c>
      <c r="C312" s="104">
        <v>46.61</v>
      </c>
      <c r="D312" s="104"/>
      <c r="E312" s="104"/>
      <c r="F312" s="104"/>
      <c r="G312" s="104"/>
      <c r="H312" s="104"/>
      <c r="I312" s="104"/>
      <c r="J312" s="104"/>
      <c r="K312" s="104"/>
      <c r="L312" s="104"/>
      <c r="M312" s="104"/>
      <c r="N312" s="104"/>
      <c r="O312" s="104"/>
      <c r="P312" s="104"/>
      <c r="Q312" s="104"/>
      <c r="R312" s="104"/>
      <c r="S312" s="104"/>
      <c r="T312" s="104">
        <v>-10.645422423850199</v>
      </c>
      <c r="U312" s="105">
        <v>13</v>
      </c>
      <c r="V312" s="104">
        <v>2.6073867846043801</v>
      </c>
      <c r="W312" s="105">
        <v>8</v>
      </c>
      <c r="X312" s="104">
        <v>6.8184270317736004</v>
      </c>
      <c r="Y312" s="105">
        <v>12</v>
      </c>
      <c r="Z312" s="104">
        <v>27.2373624133714</v>
      </c>
      <c r="AA312" s="105">
        <v>18</v>
      </c>
    </row>
    <row r="313" spans="1:27" x14ac:dyDescent="0.3">
      <c r="A313" s="102" t="s">
        <v>288</v>
      </c>
      <c r="B313" s="103">
        <v>43986</v>
      </c>
      <c r="C313" s="104">
        <v>8.6378000000000004</v>
      </c>
      <c r="D313" s="104"/>
      <c r="E313" s="104"/>
      <c r="F313" s="104"/>
      <c r="G313" s="104"/>
      <c r="H313" s="104"/>
      <c r="I313" s="104"/>
      <c r="J313" s="104"/>
      <c r="K313" s="104"/>
      <c r="L313" s="104"/>
      <c r="M313" s="104"/>
      <c r="N313" s="104"/>
      <c r="O313" s="104"/>
      <c r="P313" s="104"/>
      <c r="Q313" s="104"/>
      <c r="R313" s="104"/>
      <c r="S313" s="104"/>
      <c r="T313" s="104"/>
      <c r="U313" s="105"/>
      <c r="V313" s="104"/>
      <c r="W313" s="105"/>
      <c r="X313" s="104"/>
      <c r="Y313" s="105"/>
      <c r="Z313" s="104">
        <v>-21.6175217391304</v>
      </c>
      <c r="AA313" s="105">
        <v>67</v>
      </c>
    </row>
    <row r="314" spans="1:27" x14ac:dyDescent="0.3">
      <c r="A314" s="102" t="s">
        <v>289</v>
      </c>
      <c r="B314" s="103">
        <v>43986</v>
      </c>
      <c r="C314" s="104">
        <v>15.0093</v>
      </c>
      <c r="D314" s="104"/>
      <c r="E314" s="104"/>
      <c r="F314" s="104"/>
      <c r="G314" s="104"/>
      <c r="H314" s="104"/>
      <c r="I314" s="104"/>
      <c r="J314" s="104"/>
      <c r="K314" s="104"/>
      <c r="L314" s="104"/>
      <c r="M314" s="104"/>
      <c r="N314" s="104"/>
      <c r="O314" s="104"/>
      <c r="P314" s="104"/>
      <c r="Q314" s="104"/>
      <c r="R314" s="104"/>
      <c r="S314" s="104"/>
      <c r="T314" s="104">
        <v>-14.8956019922463</v>
      </c>
      <c r="U314" s="105">
        <v>27</v>
      </c>
      <c r="V314" s="104">
        <v>-9.5844202402287595E-2</v>
      </c>
      <c r="W314" s="105">
        <v>21</v>
      </c>
      <c r="X314" s="104">
        <v>6.0887426738182704</v>
      </c>
      <c r="Y314" s="105">
        <v>16</v>
      </c>
      <c r="Z314" s="104">
        <v>4.1105991456834499</v>
      </c>
      <c r="AA314" s="105">
        <v>43</v>
      </c>
    </row>
    <row r="315" spans="1:27" x14ac:dyDescent="0.3">
      <c r="A315" s="102" t="s">
        <v>290</v>
      </c>
      <c r="B315" s="103">
        <v>43986</v>
      </c>
      <c r="C315" s="104">
        <v>39.387</v>
      </c>
      <c r="D315" s="104"/>
      <c r="E315" s="104"/>
      <c r="F315" s="104"/>
      <c r="G315" s="104"/>
      <c r="H315" s="104"/>
      <c r="I315" s="104"/>
      <c r="J315" s="104"/>
      <c r="K315" s="104"/>
      <c r="L315" s="104"/>
      <c r="M315" s="104"/>
      <c r="N315" s="104"/>
      <c r="O315" s="104"/>
      <c r="P315" s="104"/>
      <c r="Q315" s="104"/>
      <c r="R315" s="104"/>
      <c r="S315" s="104"/>
      <c r="T315" s="104">
        <v>-14.412848704700499</v>
      </c>
      <c r="U315" s="105">
        <v>25</v>
      </c>
      <c r="V315" s="104">
        <v>-0.106003709922402</v>
      </c>
      <c r="W315" s="105">
        <v>22</v>
      </c>
      <c r="X315" s="104">
        <v>6.06795876844809</v>
      </c>
      <c r="Y315" s="105">
        <v>17</v>
      </c>
      <c r="Z315" s="104">
        <v>20.211522517429799</v>
      </c>
      <c r="AA315" s="105">
        <v>26</v>
      </c>
    </row>
    <row r="316" spans="1:27" x14ac:dyDescent="0.3">
      <c r="A316" s="102" t="s">
        <v>291</v>
      </c>
      <c r="B316" s="103">
        <v>43986</v>
      </c>
      <c r="C316" s="104">
        <v>45.978999999999999</v>
      </c>
      <c r="D316" s="104"/>
      <c r="E316" s="104"/>
      <c r="F316" s="104"/>
      <c r="G316" s="104"/>
      <c r="H316" s="104"/>
      <c r="I316" s="104"/>
      <c r="J316" s="104"/>
      <c r="K316" s="104"/>
      <c r="L316" s="104"/>
      <c r="M316" s="104"/>
      <c r="N316" s="104"/>
      <c r="O316" s="104"/>
      <c r="P316" s="104"/>
      <c r="Q316" s="104"/>
      <c r="R316" s="104"/>
      <c r="S316" s="104"/>
      <c r="T316" s="104">
        <v>-16.512841475512001</v>
      </c>
      <c r="U316" s="105">
        <v>38</v>
      </c>
      <c r="V316" s="104">
        <v>-2.7866373520376699</v>
      </c>
      <c r="W316" s="105">
        <v>35</v>
      </c>
      <c r="X316" s="104">
        <v>5.1071891418922499</v>
      </c>
      <c r="Y316" s="105">
        <v>20</v>
      </c>
      <c r="Z316" s="104">
        <v>25.201180195739799</v>
      </c>
      <c r="AA316" s="105">
        <v>21</v>
      </c>
    </row>
    <row r="317" spans="1:27" x14ac:dyDescent="0.3">
      <c r="A317" s="102" t="s">
        <v>292</v>
      </c>
      <c r="B317" s="103">
        <v>43986</v>
      </c>
      <c r="C317" s="104">
        <v>57.789900000000003</v>
      </c>
      <c r="D317" s="104"/>
      <c r="E317" s="104"/>
      <c r="F317" s="104"/>
      <c r="G317" s="104"/>
      <c r="H317" s="104"/>
      <c r="I317" s="104"/>
      <c r="J317" s="104"/>
      <c r="K317" s="104"/>
      <c r="L317" s="104"/>
      <c r="M317" s="104"/>
      <c r="N317" s="104"/>
      <c r="O317" s="104"/>
      <c r="P317" s="104"/>
      <c r="Q317" s="104"/>
      <c r="R317" s="104"/>
      <c r="S317" s="104"/>
      <c r="T317" s="104">
        <v>-15.190763079973101</v>
      </c>
      <c r="U317" s="105">
        <v>28</v>
      </c>
      <c r="V317" s="104">
        <v>8.64506344890561E-2</v>
      </c>
      <c r="W317" s="105">
        <v>18</v>
      </c>
      <c r="X317" s="104">
        <v>3.5171848903101002</v>
      </c>
      <c r="Y317" s="105">
        <v>27</v>
      </c>
      <c r="Z317" s="104">
        <v>20.700494949233001</v>
      </c>
      <c r="AA317" s="105">
        <v>23</v>
      </c>
    </row>
    <row r="318" spans="1:27" x14ac:dyDescent="0.3">
      <c r="A318" s="102" t="s">
        <v>293</v>
      </c>
      <c r="B318" s="103">
        <v>43986</v>
      </c>
      <c r="C318" s="104">
        <v>9.9018999999999995</v>
      </c>
      <c r="D318" s="104"/>
      <c r="E318" s="104"/>
      <c r="F318" s="104"/>
      <c r="G318" s="104"/>
      <c r="H318" s="104"/>
      <c r="I318" s="104"/>
      <c r="J318" s="104"/>
      <c r="K318" s="104"/>
      <c r="L318" s="104"/>
      <c r="M318" s="104"/>
      <c r="N318" s="104"/>
      <c r="O318" s="104"/>
      <c r="P318" s="104"/>
      <c r="Q318" s="104"/>
      <c r="R318" s="104"/>
      <c r="S318" s="104"/>
      <c r="T318" s="104">
        <v>-16.1209981486499</v>
      </c>
      <c r="U318" s="105">
        <v>33</v>
      </c>
      <c r="V318" s="104">
        <v>-4.3174420063265897</v>
      </c>
      <c r="W318" s="105">
        <v>42</v>
      </c>
      <c r="X318" s="104"/>
      <c r="Y318" s="105"/>
      <c r="Z318" s="104">
        <v>-0.27023773584905902</v>
      </c>
      <c r="AA318" s="105">
        <v>48</v>
      </c>
    </row>
    <row r="319" spans="1:27" x14ac:dyDescent="0.3">
      <c r="A319" s="102" t="s">
        <v>294</v>
      </c>
      <c r="B319" s="103">
        <v>43986</v>
      </c>
      <c r="C319" s="104">
        <v>15.919</v>
      </c>
      <c r="D319" s="104"/>
      <c r="E319" s="104"/>
      <c r="F319" s="104"/>
      <c r="G319" s="104"/>
      <c r="H319" s="104"/>
      <c r="I319" s="104"/>
      <c r="J319" s="104"/>
      <c r="K319" s="104"/>
      <c r="L319" s="104"/>
      <c r="M319" s="104"/>
      <c r="N319" s="104"/>
      <c r="O319" s="104"/>
      <c r="P319" s="104"/>
      <c r="Q319" s="104"/>
      <c r="R319" s="104"/>
      <c r="S319" s="104"/>
      <c r="T319" s="104">
        <v>-12.5801246718747</v>
      </c>
      <c r="U319" s="105">
        <v>19</v>
      </c>
      <c r="V319" s="104">
        <v>3.2028870423058202</v>
      </c>
      <c r="W319" s="105">
        <v>7</v>
      </c>
      <c r="X319" s="104"/>
      <c r="Y319" s="105"/>
      <c r="Z319" s="104">
        <v>13.3360185185185</v>
      </c>
      <c r="AA319" s="105">
        <v>34</v>
      </c>
    </row>
    <row r="320" spans="1:27" x14ac:dyDescent="0.3">
      <c r="A320" s="102" t="s">
        <v>295</v>
      </c>
      <c r="B320" s="103">
        <v>43986</v>
      </c>
      <c r="C320" s="104">
        <v>14.908099999999999</v>
      </c>
      <c r="D320" s="104"/>
      <c r="E320" s="104"/>
      <c r="F320" s="104"/>
      <c r="G320" s="104"/>
      <c r="H320" s="104"/>
      <c r="I320" s="104"/>
      <c r="J320" s="104"/>
      <c r="K320" s="104"/>
      <c r="L320" s="104"/>
      <c r="M320" s="104"/>
      <c r="N320" s="104"/>
      <c r="O320" s="104"/>
      <c r="P320" s="104"/>
      <c r="Q320" s="104"/>
      <c r="R320" s="104"/>
      <c r="S320" s="104"/>
      <c r="T320" s="104">
        <v>-14.5538076291735</v>
      </c>
      <c r="U320" s="105">
        <v>26</v>
      </c>
      <c r="V320" s="104">
        <v>-2.2641232819294301</v>
      </c>
      <c r="W320" s="105">
        <v>31</v>
      </c>
      <c r="X320" s="104">
        <v>7.9153909320122597</v>
      </c>
      <c r="Y320" s="105">
        <v>5</v>
      </c>
      <c r="Z320" s="104">
        <v>9.13542325344212</v>
      </c>
      <c r="AA320" s="105">
        <v>36</v>
      </c>
    </row>
    <row r="321" spans="1:27" x14ac:dyDescent="0.3">
      <c r="A321" s="102" t="s">
        <v>296</v>
      </c>
      <c r="B321" s="103">
        <v>43986</v>
      </c>
      <c r="C321" s="104">
        <v>40.106099999999998</v>
      </c>
      <c r="D321" s="104"/>
      <c r="E321" s="104"/>
      <c r="F321" s="104"/>
      <c r="G321" s="104"/>
      <c r="H321" s="104"/>
      <c r="I321" s="104"/>
      <c r="J321" s="104"/>
      <c r="K321" s="104"/>
      <c r="L321" s="104"/>
      <c r="M321" s="104"/>
      <c r="N321" s="104"/>
      <c r="O321" s="104"/>
      <c r="P321" s="104"/>
      <c r="Q321" s="104"/>
      <c r="R321" s="104"/>
      <c r="S321" s="104"/>
      <c r="T321" s="104">
        <v>-29.836390229486199</v>
      </c>
      <c r="U321" s="105">
        <v>60</v>
      </c>
      <c r="V321" s="104">
        <v>-10.0202089701174</v>
      </c>
      <c r="W321" s="105">
        <v>50</v>
      </c>
      <c r="X321" s="104">
        <v>-2.2818518679378301</v>
      </c>
      <c r="Y321" s="105">
        <v>40</v>
      </c>
      <c r="Z321" s="104">
        <v>20.463177839850999</v>
      </c>
      <c r="AA321" s="105">
        <v>24</v>
      </c>
    </row>
    <row r="322" spans="1:27" x14ac:dyDescent="0.3">
      <c r="A322" s="102" t="s">
        <v>297</v>
      </c>
      <c r="B322" s="103">
        <v>43986</v>
      </c>
      <c r="C322" s="104">
        <v>9.9305000000000003</v>
      </c>
      <c r="D322" s="104"/>
      <c r="E322" s="104"/>
      <c r="F322" s="104"/>
      <c r="G322" s="104"/>
      <c r="H322" s="104"/>
      <c r="I322" s="104"/>
      <c r="J322" s="104"/>
      <c r="K322" s="104"/>
      <c r="L322" s="104"/>
      <c r="M322" s="104"/>
      <c r="N322" s="104"/>
      <c r="O322" s="104"/>
      <c r="P322" s="104"/>
      <c r="Q322" s="104"/>
      <c r="R322" s="104"/>
      <c r="S322" s="104"/>
      <c r="T322" s="104"/>
      <c r="U322" s="105"/>
      <c r="V322" s="104"/>
      <c r="W322" s="105"/>
      <c r="X322" s="104"/>
      <c r="Y322" s="105"/>
      <c r="Z322" s="104">
        <v>-0.80276898734177304</v>
      </c>
      <c r="AA322" s="105">
        <v>51</v>
      </c>
    </row>
    <row r="323" spans="1:27" x14ac:dyDescent="0.3">
      <c r="A323" s="102" t="s">
        <v>298</v>
      </c>
      <c r="B323" s="103">
        <v>43986</v>
      </c>
      <c r="C323" s="104">
        <v>12.51</v>
      </c>
      <c r="D323" s="104"/>
      <c r="E323" s="104"/>
      <c r="F323" s="104"/>
      <c r="G323" s="104"/>
      <c r="H323" s="104"/>
      <c r="I323" s="104"/>
      <c r="J323" s="104"/>
      <c r="K323" s="104"/>
      <c r="L323" s="104"/>
      <c r="M323" s="104"/>
      <c r="N323" s="104"/>
      <c r="O323" s="104"/>
      <c r="P323" s="104"/>
      <c r="Q323" s="104"/>
      <c r="R323" s="104"/>
      <c r="S323" s="104"/>
      <c r="T323" s="104">
        <v>-15.430697090533201</v>
      </c>
      <c r="U323" s="105">
        <v>30</v>
      </c>
      <c r="V323" s="104">
        <v>-1.2529774415020301</v>
      </c>
      <c r="W323" s="105">
        <v>25</v>
      </c>
      <c r="X323" s="104"/>
      <c r="Y323" s="105"/>
      <c r="Z323" s="104">
        <v>5.5965180207697003</v>
      </c>
      <c r="AA323" s="105">
        <v>39</v>
      </c>
    </row>
    <row r="324" spans="1:27" x14ac:dyDescent="0.3">
      <c r="A324" s="102" t="s">
        <v>299</v>
      </c>
      <c r="B324" s="103">
        <v>43986</v>
      </c>
      <c r="C324" s="104">
        <v>164.71</v>
      </c>
      <c r="D324" s="104"/>
      <c r="E324" s="104"/>
      <c r="F324" s="104"/>
      <c r="G324" s="104"/>
      <c r="H324" s="104"/>
      <c r="I324" s="104"/>
      <c r="J324" s="104"/>
      <c r="K324" s="104"/>
      <c r="L324" s="104"/>
      <c r="M324" s="104"/>
      <c r="N324" s="104"/>
      <c r="O324" s="104"/>
      <c r="P324" s="104"/>
      <c r="Q324" s="104"/>
      <c r="R324" s="104"/>
      <c r="S324" s="104"/>
      <c r="T324" s="104">
        <v>-17.711610848637001</v>
      </c>
      <c r="U324" s="105">
        <v>45</v>
      </c>
      <c r="V324" s="104">
        <v>-3.6842127517140102</v>
      </c>
      <c r="W324" s="105">
        <v>37</v>
      </c>
      <c r="X324" s="104">
        <v>2.0945653318459501</v>
      </c>
      <c r="Y324" s="105">
        <v>35</v>
      </c>
      <c r="Z324" s="104">
        <v>197.53421536019599</v>
      </c>
      <c r="AA324" s="105">
        <v>3</v>
      </c>
    </row>
    <row r="325" spans="1:27" x14ac:dyDescent="0.3">
      <c r="A325" s="102" t="s">
        <v>300</v>
      </c>
      <c r="B325" s="103">
        <v>43986</v>
      </c>
      <c r="C325" s="104">
        <v>177.22</v>
      </c>
      <c r="D325" s="104"/>
      <c r="E325" s="104"/>
      <c r="F325" s="104"/>
      <c r="G325" s="104"/>
      <c r="H325" s="104"/>
      <c r="I325" s="104"/>
      <c r="J325" s="104"/>
      <c r="K325" s="104"/>
      <c r="L325" s="104"/>
      <c r="M325" s="104"/>
      <c r="N325" s="104"/>
      <c r="O325" s="104"/>
      <c r="P325" s="104"/>
      <c r="Q325" s="104"/>
      <c r="R325" s="104"/>
      <c r="S325" s="104"/>
      <c r="T325" s="104">
        <v>-16.985300137123801</v>
      </c>
      <c r="U325" s="105">
        <v>42</v>
      </c>
      <c r="V325" s="104">
        <v>-2.1229671285395599</v>
      </c>
      <c r="W325" s="105">
        <v>30</v>
      </c>
      <c r="X325" s="104">
        <v>6.09538949292768</v>
      </c>
      <c r="Y325" s="105">
        <v>15</v>
      </c>
      <c r="Z325" s="104">
        <v>106.361224979735</v>
      </c>
      <c r="AA325" s="105">
        <v>7</v>
      </c>
    </row>
    <row r="326" spans="1:27" x14ac:dyDescent="0.3">
      <c r="A326" s="102" t="s">
        <v>301</v>
      </c>
      <c r="B326" s="103">
        <v>43986</v>
      </c>
      <c r="C326" s="104">
        <v>85.601399999999998</v>
      </c>
      <c r="D326" s="104"/>
      <c r="E326" s="104"/>
      <c r="F326" s="104"/>
      <c r="G326" s="104"/>
      <c r="H326" s="104"/>
      <c r="I326" s="104"/>
      <c r="J326" s="104"/>
      <c r="K326" s="104"/>
      <c r="L326" s="104"/>
      <c r="M326" s="104"/>
      <c r="N326" s="104"/>
      <c r="O326" s="104"/>
      <c r="P326" s="104"/>
      <c r="Q326" s="104"/>
      <c r="R326" s="104"/>
      <c r="S326" s="104"/>
      <c r="T326" s="104">
        <v>-10.961779316452001</v>
      </c>
      <c r="U326" s="105">
        <v>16</v>
      </c>
      <c r="V326" s="104">
        <v>0.39710302606949099</v>
      </c>
      <c r="W326" s="105">
        <v>14</v>
      </c>
      <c r="X326" s="104">
        <v>9.6131705167300705</v>
      </c>
      <c r="Y326" s="105">
        <v>3</v>
      </c>
      <c r="Z326" s="104">
        <v>37.441670284938901</v>
      </c>
      <c r="AA326" s="105">
        <v>11</v>
      </c>
    </row>
    <row r="327" spans="1:27" x14ac:dyDescent="0.3">
      <c r="A327" s="102" t="s">
        <v>302</v>
      </c>
      <c r="B327" s="103">
        <v>43986</v>
      </c>
      <c r="C327" s="104">
        <v>42.89</v>
      </c>
      <c r="D327" s="104"/>
      <c r="E327" s="104"/>
      <c r="F327" s="104"/>
      <c r="G327" s="104"/>
      <c r="H327" s="104"/>
      <c r="I327" s="104"/>
      <c r="J327" s="104"/>
      <c r="K327" s="104"/>
      <c r="L327" s="104"/>
      <c r="M327" s="104"/>
      <c r="N327" s="104"/>
      <c r="O327" s="104"/>
      <c r="P327" s="104"/>
      <c r="Q327" s="104"/>
      <c r="R327" s="104"/>
      <c r="S327" s="104"/>
      <c r="T327" s="104">
        <v>-23.3603874405722</v>
      </c>
      <c r="U327" s="105">
        <v>57</v>
      </c>
      <c r="V327" s="104">
        <v>-4.68135172925132</v>
      </c>
      <c r="W327" s="105">
        <v>44</v>
      </c>
      <c r="X327" s="104">
        <v>2.8289466304022999</v>
      </c>
      <c r="Y327" s="105">
        <v>31</v>
      </c>
      <c r="Z327" s="104">
        <v>27.942740830504899</v>
      </c>
      <c r="AA327" s="105">
        <v>17</v>
      </c>
    </row>
    <row r="328" spans="1:27" x14ac:dyDescent="0.3">
      <c r="A328" s="102" t="s">
        <v>373</v>
      </c>
      <c r="B328" s="103">
        <v>43986</v>
      </c>
      <c r="C328" s="104">
        <v>122.6878</v>
      </c>
      <c r="D328" s="104"/>
      <c r="E328" s="104"/>
      <c r="F328" s="104"/>
      <c r="G328" s="104"/>
      <c r="H328" s="104"/>
      <c r="I328" s="104"/>
      <c r="J328" s="104"/>
      <c r="K328" s="104"/>
      <c r="L328" s="104"/>
      <c r="M328" s="104"/>
      <c r="N328" s="104"/>
      <c r="O328" s="104"/>
      <c r="P328" s="104"/>
      <c r="Q328" s="104"/>
      <c r="R328" s="104"/>
      <c r="S328" s="104"/>
      <c r="T328" s="104">
        <v>-16.2009282522619</v>
      </c>
      <c r="U328" s="105">
        <v>35</v>
      </c>
      <c r="V328" s="104">
        <v>-2.7371999478169902</v>
      </c>
      <c r="W328" s="105">
        <v>34</v>
      </c>
      <c r="X328" s="104">
        <v>1.99498624910342</v>
      </c>
      <c r="Y328" s="105">
        <v>36</v>
      </c>
      <c r="Z328" s="104">
        <v>136.39922886062601</v>
      </c>
      <c r="AA328" s="105">
        <v>6</v>
      </c>
    </row>
    <row r="329" spans="1:27" x14ac:dyDescent="0.3">
      <c r="A329" s="102" t="s">
        <v>304</v>
      </c>
      <c r="B329" s="103">
        <v>43986</v>
      </c>
      <c r="C329" s="104">
        <v>11.803900000000001</v>
      </c>
      <c r="D329" s="104"/>
      <c r="E329" s="104"/>
      <c r="F329" s="104"/>
      <c r="G329" s="104"/>
      <c r="H329" s="104"/>
      <c r="I329" s="104"/>
      <c r="J329" s="104"/>
      <c r="K329" s="104"/>
      <c r="L329" s="104"/>
      <c r="M329" s="104"/>
      <c r="N329" s="104"/>
      <c r="O329" s="104"/>
      <c r="P329" s="104"/>
      <c r="Q329" s="104"/>
      <c r="R329" s="104"/>
      <c r="S329" s="104"/>
      <c r="T329" s="104">
        <v>-15.3185979918079</v>
      </c>
      <c r="U329" s="105">
        <v>29</v>
      </c>
      <c r="V329" s="104">
        <v>-1.50949651714875</v>
      </c>
      <c r="W329" s="105">
        <v>26</v>
      </c>
      <c r="X329" s="104"/>
      <c r="Y329" s="105"/>
      <c r="Z329" s="104">
        <v>4.3147018348623902</v>
      </c>
      <c r="AA329" s="105">
        <v>41</v>
      </c>
    </row>
    <row r="330" spans="1:27" x14ac:dyDescent="0.3">
      <c r="A330" s="102" t="s">
        <v>305</v>
      </c>
      <c r="B330" s="103">
        <v>43986</v>
      </c>
      <c r="C330" s="104">
        <v>12.2509</v>
      </c>
      <c r="D330" s="104"/>
      <c r="E330" s="104"/>
      <c r="F330" s="104"/>
      <c r="G330" s="104"/>
      <c r="H330" s="104"/>
      <c r="I330" s="104"/>
      <c r="J330" s="104"/>
      <c r="K330" s="104"/>
      <c r="L330" s="104"/>
      <c r="M330" s="104"/>
      <c r="N330" s="104"/>
      <c r="O330" s="104"/>
      <c r="P330" s="104"/>
      <c r="Q330" s="104"/>
      <c r="R330" s="104"/>
      <c r="S330" s="104"/>
      <c r="T330" s="104">
        <v>-14.1771502577846</v>
      </c>
      <c r="U330" s="105">
        <v>24</v>
      </c>
      <c r="V330" s="104">
        <v>-2.1211598724198701</v>
      </c>
      <c r="W330" s="105">
        <v>29</v>
      </c>
      <c r="X330" s="104">
        <v>5.9139438178377199</v>
      </c>
      <c r="Y330" s="105">
        <v>19</v>
      </c>
      <c r="Z330" s="104">
        <v>4.2878260430965298</v>
      </c>
      <c r="AA330" s="105">
        <v>42</v>
      </c>
    </row>
    <row r="331" spans="1:27" x14ac:dyDescent="0.3">
      <c r="A331" s="102" t="s">
        <v>306</v>
      </c>
      <c r="B331" s="103">
        <v>43986</v>
      </c>
      <c r="C331" s="104">
        <v>11.4231</v>
      </c>
      <c r="D331" s="104"/>
      <c r="E331" s="104"/>
      <c r="F331" s="104"/>
      <c r="G331" s="104"/>
      <c r="H331" s="104"/>
      <c r="I331" s="104"/>
      <c r="J331" s="104"/>
      <c r="K331" s="104"/>
      <c r="L331" s="104"/>
      <c r="M331" s="104"/>
      <c r="N331" s="104"/>
      <c r="O331" s="104"/>
      <c r="P331" s="104"/>
      <c r="Q331" s="104"/>
      <c r="R331" s="104"/>
      <c r="S331" s="104"/>
      <c r="T331" s="104">
        <v>-17.153517250836298</v>
      </c>
      <c r="U331" s="105">
        <v>43</v>
      </c>
      <c r="V331" s="104">
        <v>-3.7770721281455</v>
      </c>
      <c r="W331" s="105">
        <v>39</v>
      </c>
      <c r="X331" s="104">
        <v>3.2049721439019399</v>
      </c>
      <c r="Y331" s="105">
        <v>29</v>
      </c>
      <c r="Z331" s="104">
        <v>2.7583800075023599</v>
      </c>
      <c r="AA331" s="105">
        <v>45</v>
      </c>
    </row>
    <row r="332" spans="1:27" x14ac:dyDescent="0.3">
      <c r="A332" s="102" t="s">
        <v>307</v>
      </c>
      <c r="B332" s="103">
        <v>43986</v>
      </c>
      <c r="C332" s="104">
        <v>12.1364</v>
      </c>
      <c r="D332" s="104"/>
      <c r="E332" s="104"/>
      <c r="F332" s="104"/>
      <c r="G332" s="104"/>
      <c r="H332" s="104"/>
      <c r="I332" s="104"/>
      <c r="J332" s="104"/>
      <c r="K332" s="104"/>
      <c r="L332" s="104"/>
      <c r="M332" s="104"/>
      <c r="N332" s="104"/>
      <c r="O332" s="104"/>
      <c r="P332" s="104"/>
      <c r="Q332" s="104"/>
      <c r="R332" s="104"/>
      <c r="S332" s="104"/>
      <c r="T332" s="104">
        <v>-7.4518517222394696</v>
      </c>
      <c r="U332" s="105">
        <v>7</v>
      </c>
      <c r="V332" s="104">
        <v>5.8444565116169196</v>
      </c>
      <c r="W332" s="105">
        <v>2</v>
      </c>
      <c r="X332" s="104"/>
      <c r="Y332" s="105"/>
      <c r="Z332" s="104">
        <v>6.7165030146425497</v>
      </c>
      <c r="AA332" s="105">
        <v>37</v>
      </c>
    </row>
    <row r="333" spans="1:27" x14ac:dyDescent="0.3">
      <c r="A333" s="102" t="s">
        <v>308</v>
      </c>
      <c r="B333" s="103">
        <v>43986</v>
      </c>
      <c r="C333" s="104">
        <v>9.4207000000000001</v>
      </c>
      <c r="D333" s="104"/>
      <c r="E333" s="104"/>
      <c r="F333" s="104"/>
      <c r="G333" s="104"/>
      <c r="H333" s="104"/>
      <c r="I333" s="104"/>
      <c r="J333" s="104"/>
      <c r="K333" s="104"/>
      <c r="L333" s="104"/>
      <c r="M333" s="104"/>
      <c r="N333" s="104"/>
      <c r="O333" s="104"/>
      <c r="P333" s="104"/>
      <c r="Q333" s="104"/>
      <c r="R333" s="104"/>
      <c r="S333" s="104"/>
      <c r="T333" s="104">
        <v>-13.9445023967507</v>
      </c>
      <c r="U333" s="105">
        <v>22</v>
      </c>
      <c r="V333" s="104"/>
      <c r="W333" s="105"/>
      <c r="X333" s="104"/>
      <c r="Y333" s="105"/>
      <c r="Z333" s="104">
        <v>-3.0733212209302398</v>
      </c>
      <c r="AA333" s="105">
        <v>52</v>
      </c>
    </row>
    <row r="334" spans="1:27" x14ac:dyDescent="0.3">
      <c r="A334" s="102" t="s">
        <v>309</v>
      </c>
      <c r="B334" s="103">
        <v>43986</v>
      </c>
      <c r="C334" s="104">
        <v>9.0409000000000006</v>
      </c>
      <c r="D334" s="104"/>
      <c r="E334" s="104"/>
      <c r="F334" s="104"/>
      <c r="G334" s="104"/>
      <c r="H334" s="104"/>
      <c r="I334" s="104"/>
      <c r="J334" s="104"/>
      <c r="K334" s="104"/>
      <c r="L334" s="104"/>
      <c r="M334" s="104"/>
      <c r="N334" s="104"/>
      <c r="O334" s="104"/>
      <c r="P334" s="104"/>
      <c r="Q334" s="104"/>
      <c r="R334" s="104"/>
      <c r="S334" s="104"/>
      <c r="T334" s="104">
        <v>-13.622049779420999</v>
      </c>
      <c r="U334" s="105">
        <v>21</v>
      </c>
      <c r="V334" s="104"/>
      <c r="W334" s="105"/>
      <c r="X334" s="104"/>
      <c r="Y334" s="105"/>
      <c r="Z334" s="104">
        <v>-4.3758937500000004</v>
      </c>
      <c r="AA334" s="105">
        <v>53</v>
      </c>
    </row>
    <row r="335" spans="1:27" x14ac:dyDescent="0.3">
      <c r="A335" s="102" t="s">
        <v>310</v>
      </c>
      <c r="B335" s="103">
        <v>43986</v>
      </c>
      <c r="C335" s="104">
        <v>35.901299999999999</v>
      </c>
      <c r="D335" s="104"/>
      <c r="E335" s="104"/>
      <c r="F335" s="104"/>
      <c r="G335" s="104"/>
      <c r="H335" s="104"/>
      <c r="I335" s="104"/>
      <c r="J335" s="104"/>
      <c r="K335" s="104"/>
      <c r="L335" s="104"/>
      <c r="M335" s="104"/>
      <c r="N335" s="104"/>
      <c r="O335" s="104"/>
      <c r="P335" s="104"/>
      <c r="Q335" s="104"/>
      <c r="R335" s="104"/>
      <c r="S335" s="104"/>
      <c r="T335" s="104">
        <v>-5.3709889693809298</v>
      </c>
      <c r="U335" s="105">
        <v>4</v>
      </c>
      <c r="V335" s="104">
        <v>4.9339043011462804</v>
      </c>
      <c r="W335" s="105">
        <v>4</v>
      </c>
      <c r="X335" s="104">
        <v>12.3295645933038</v>
      </c>
      <c r="Y335" s="105">
        <v>2</v>
      </c>
      <c r="Z335" s="104">
        <v>31.629222147875499</v>
      </c>
      <c r="AA335" s="105">
        <v>14</v>
      </c>
    </row>
    <row r="336" spans="1:27" x14ac:dyDescent="0.3">
      <c r="A336" s="102" t="s">
        <v>311</v>
      </c>
      <c r="B336" s="103">
        <v>43986</v>
      </c>
      <c r="C336" s="104">
        <v>25.7438</v>
      </c>
      <c r="D336" s="104"/>
      <c r="E336" s="104"/>
      <c r="F336" s="104"/>
      <c r="G336" s="104"/>
      <c r="H336" s="104"/>
      <c r="I336" s="104"/>
      <c r="J336" s="104"/>
      <c r="K336" s="104"/>
      <c r="L336" s="104"/>
      <c r="M336" s="104"/>
      <c r="N336" s="104"/>
      <c r="O336" s="104"/>
      <c r="P336" s="104"/>
      <c r="Q336" s="104"/>
      <c r="R336" s="104"/>
      <c r="S336" s="104"/>
      <c r="T336" s="104">
        <v>-1.3399123049494599</v>
      </c>
      <c r="U336" s="105">
        <v>1</v>
      </c>
      <c r="V336" s="104">
        <v>8.9267490047018896</v>
      </c>
      <c r="W336" s="105">
        <v>1</v>
      </c>
      <c r="X336" s="104">
        <v>12.38934777952</v>
      </c>
      <c r="Y336" s="105">
        <v>1</v>
      </c>
      <c r="Z336" s="104">
        <v>25.426933628318601</v>
      </c>
      <c r="AA336" s="105">
        <v>20</v>
      </c>
    </row>
    <row r="337" spans="1:27" x14ac:dyDescent="0.3">
      <c r="A337" s="102" t="s">
        <v>312</v>
      </c>
      <c r="B337" s="103">
        <v>43986</v>
      </c>
      <c r="C337" s="104">
        <v>9.9422999999999995</v>
      </c>
      <c r="D337" s="104"/>
      <c r="E337" s="104"/>
      <c r="F337" s="104"/>
      <c r="G337" s="104"/>
      <c r="H337" s="104"/>
      <c r="I337" s="104"/>
      <c r="J337" s="104"/>
      <c r="K337" s="104"/>
      <c r="L337" s="104"/>
      <c r="M337" s="104"/>
      <c r="N337" s="104"/>
      <c r="O337" s="104"/>
      <c r="P337" s="104"/>
      <c r="Q337" s="104"/>
      <c r="R337" s="104"/>
      <c r="S337" s="104"/>
      <c r="T337" s="104">
        <v>-6.8449469548636603</v>
      </c>
      <c r="U337" s="105">
        <v>6</v>
      </c>
      <c r="V337" s="104"/>
      <c r="W337" s="105"/>
      <c r="X337" s="104"/>
      <c r="Y337" s="105"/>
      <c r="Z337" s="104">
        <v>-0.42460685483871402</v>
      </c>
      <c r="AA337" s="105">
        <v>49</v>
      </c>
    </row>
    <row r="338" spans="1:27" x14ac:dyDescent="0.3">
      <c r="A338" s="102" t="s">
        <v>313</v>
      </c>
      <c r="B338" s="103">
        <v>43986</v>
      </c>
      <c r="C338" s="104">
        <v>81.135400000000004</v>
      </c>
      <c r="D338" s="104"/>
      <c r="E338" s="104"/>
      <c r="F338" s="104"/>
      <c r="G338" s="104"/>
      <c r="H338" s="104"/>
      <c r="I338" s="104"/>
      <c r="J338" s="104"/>
      <c r="K338" s="104"/>
      <c r="L338" s="104"/>
      <c r="M338" s="104"/>
      <c r="N338" s="104"/>
      <c r="O338" s="104"/>
      <c r="P338" s="104"/>
      <c r="Q338" s="104"/>
      <c r="R338" s="104"/>
      <c r="S338" s="104"/>
      <c r="T338" s="104">
        <v>-22.855925989359601</v>
      </c>
      <c r="U338" s="105">
        <v>53</v>
      </c>
      <c r="V338" s="104">
        <v>-5.4853315470475996</v>
      </c>
      <c r="W338" s="105">
        <v>47</v>
      </c>
      <c r="X338" s="104">
        <v>2.8755108106092302</v>
      </c>
      <c r="Y338" s="105">
        <v>30</v>
      </c>
      <c r="Z338" s="104">
        <v>34.066313192919701</v>
      </c>
      <c r="AA338" s="105">
        <v>13</v>
      </c>
    </row>
    <row r="339" spans="1:27" x14ac:dyDescent="0.3">
      <c r="A339" s="102" t="s">
        <v>314</v>
      </c>
      <c r="B339" s="103">
        <v>43986</v>
      </c>
      <c r="C339" s="104">
        <v>7.2</v>
      </c>
      <c r="D339" s="104"/>
      <c r="E339" s="104"/>
      <c r="F339" s="104"/>
      <c r="G339" s="104"/>
      <c r="H339" s="104"/>
      <c r="I339" s="104"/>
      <c r="J339" s="104"/>
      <c r="K339" s="104"/>
      <c r="L339" s="104"/>
      <c r="M339" s="104"/>
      <c r="N339" s="104"/>
      <c r="O339" s="104"/>
      <c r="P339" s="104"/>
      <c r="Q339" s="104"/>
      <c r="R339" s="104"/>
      <c r="S339" s="104"/>
      <c r="T339" s="104">
        <v>-32.5939294025059</v>
      </c>
      <c r="U339" s="105">
        <v>62</v>
      </c>
      <c r="V339" s="104">
        <v>-13.397285947767299</v>
      </c>
      <c r="W339" s="105">
        <v>51</v>
      </c>
      <c r="X339" s="104"/>
      <c r="Y339" s="105"/>
      <c r="Z339" s="104">
        <v>-7.89799072642968</v>
      </c>
      <c r="AA339" s="105">
        <v>59</v>
      </c>
    </row>
    <row r="340" spans="1:27" x14ac:dyDescent="0.3">
      <c r="A340" s="102" t="s">
        <v>315</v>
      </c>
      <c r="B340" s="103">
        <v>43986</v>
      </c>
      <c r="C340" s="104">
        <v>6.0829000000000004</v>
      </c>
      <c r="D340" s="104"/>
      <c r="E340" s="104"/>
      <c r="F340" s="104"/>
      <c r="G340" s="104"/>
      <c r="H340" s="104"/>
      <c r="I340" s="104"/>
      <c r="J340" s="104"/>
      <c r="K340" s="104"/>
      <c r="L340" s="104"/>
      <c r="M340" s="104"/>
      <c r="N340" s="104"/>
      <c r="O340" s="104"/>
      <c r="P340" s="104"/>
      <c r="Q340" s="104"/>
      <c r="R340" s="104"/>
      <c r="S340" s="104"/>
      <c r="T340" s="104">
        <v>-32.602602470051302</v>
      </c>
      <c r="U340" s="105">
        <v>63</v>
      </c>
      <c r="V340" s="104">
        <v>-13.606471591031699</v>
      </c>
      <c r="W340" s="105">
        <v>52</v>
      </c>
      <c r="X340" s="104"/>
      <c r="Y340" s="105"/>
      <c r="Z340" s="104">
        <v>-12.240937499999999</v>
      </c>
      <c r="AA340" s="105">
        <v>62</v>
      </c>
    </row>
    <row r="341" spans="1:27" x14ac:dyDescent="0.3">
      <c r="A341" s="102" t="s">
        <v>316</v>
      </c>
      <c r="B341" s="103">
        <v>43986</v>
      </c>
      <c r="C341" s="104">
        <v>5.3982000000000001</v>
      </c>
      <c r="D341" s="104"/>
      <c r="E341" s="104"/>
      <c r="F341" s="104"/>
      <c r="G341" s="104"/>
      <c r="H341" s="104"/>
      <c r="I341" s="104"/>
      <c r="J341" s="104"/>
      <c r="K341" s="104"/>
      <c r="L341" s="104"/>
      <c r="M341" s="104"/>
      <c r="N341" s="104"/>
      <c r="O341" s="104"/>
      <c r="P341" s="104"/>
      <c r="Q341" s="104"/>
      <c r="R341" s="104"/>
      <c r="S341" s="104"/>
      <c r="T341" s="104">
        <v>-34.697473308798102</v>
      </c>
      <c r="U341" s="105">
        <v>65</v>
      </c>
      <c r="V341" s="104"/>
      <c r="W341" s="105"/>
      <c r="X341" s="104"/>
      <c r="Y341" s="105"/>
      <c r="Z341" s="104">
        <v>-17.139357142857101</v>
      </c>
      <c r="AA341" s="105">
        <v>65</v>
      </c>
    </row>
    <row r="342" spans="1:27" x14ac:dyDescent="0.3">
      <c r="A342" s="102" t="s">
        <v>317</v>
      </c>
      <c r="B342" s="103">
        <v>43986</v>
      </c>
      <c r="C342" s="104">
        <v>5.8963000000000001</v>
      </c>
      <c r="D342" s="104"/>
      <c r="E342" s="104"/>
      <c r="F342" s="104"/>
      <c r="G342" s="104"/>
      <c r="H342" s="104"/>
      <c r="I342" s="104"/>
      <c r="J342" s="104"/>
      <c r="K342" s="104"/>
      <c r="L342" s="104"/>
      <c r="M342" s="104"/>
      <c r="N342" s="104"/>
      <c r="O342" s="104"/>
      <c r="P342" s="104"/>
      <c r="Q342" s="104"/>
      <c r="R342" s="104"/>
      <c r="S342" s="104"/>
      <c r="T342" s="104">
        <v>-32.9807670717421</v>
      </c>
      <c r="U342" s="105">
        <v>64</v>
      </c>
      <c r="V342" s="104"/>
      <c r="W342" s="105"/>
      <c r="X342" s="104"/>
      <c r="Y342" s="105"/>
      <c r="Z342" s="104">
        <v>-14.064323943662</v>
      </c>
      <c r="AA342" s="105">
        <v>63</v>
      </c>
    </row>
    <row r="343" spans="1:27" x14ac:dyDescent="0.3">
      <c r="A343" s="102" t="s">
        <v>318</v>
      </c>
      <c r="B343" s="103">
        <v>43986</v>
      </c>
      <c r="C343" s="104">
        <v>5.9622000000000002</v>
      </c>
      <c r="D343" s="104"/>
      <c r="E343" s="104"/>
      <c r="F343" s="104"/>
      <c r="G343" s="104"/>
      <c r="H343" s="104"/>
      <c r="I343" s="104"/>
      <c r="J343" s="104"/>
      <c r="K343" s="104"/>
      <c r="L343" s="104"/>
      <c r="M343" s="104"/>
      <c r="N343" s="104"/>
      <c r="O343" s="104"/>
      <c r="P343" s="104"/>
      <c r="Q343" s="104"/>
      <c r="R343" s="104"/>
      <c r="S343" s="104"/>
      <c r="T343" s="104">
        <v>-32.091214580966202</v>
      </c>
      <c r="U343" s="105">
        <v>61</v>
      </c>
      <c r="V343" s="104"/>
      <c r="W343" s="105"/>
      <c r="X343" s="104"/>
      <c r="Y343" s="105"/>
      <c r="Z343" s="104">
        <v>-18.4455193992491</v>
      </c>
      <c r="AA343" s="105">
        <v>66</v>
      </c>
    </row>
    <row r="344" spans="1:27" x14ac:dyDescent="0.3">
      <c r="A344" s="102" t="s">
        <v>319</v>
      </c>
      <c r="B344" s="103">
        <v>43986</v>
      </c>
      <c r="C344" s="104">
        <v>12.737399999999999</v>
      </c>
      <c r="D344" s="104"/>
      <c r="E344" s="104"/>
      <c r="F344" s="104"/>
      <c r="G344" s="104"/>
      <c r="H344" s="104"/>
      <c r="I344" s="104"/>
      <c r="J344" s="104"/>
      <c r="K344" s="104"/>
      <c r="L344" s="104"/>
      <c r="M344" s="104"/>
      <c r="N344" s="104"/>
      <c r="O344" s="104"/>
      <c r="P344" s="104"/>
      <c r="Q344" s="104"/>
      <c r="R344" s="104"/>
      <c r="S344" s="104"/>
      <c r="T344" s="104">
        <v>-15.531679743919</v>
      </c>
      <c r="U344" s="105">
        <v>31</v>
      </c>
      <c r="V344" s="104">
        <v>-1.75841285505772</v>
      </c>
      <c r="W344" s="105">
        <v>27</v>
      </c>
      <c r="X344" s="104"/>
      <c r="Y344" s="105"/>
      <c r="Z344" s="104">
        <v>6.50488932291666</v>
      </c>
      <c r="AA344" s="105">
        <v>38</v>
      </c>
    </row>
    <row r="345" spans="1:27" x14ac:dyDescent="0.3">
      <c r="A345" s="102" t="s">
        <v>320</v>
      </c>
      <c r="B345" s="103">
        <v>43986</v>
      </c>
      <c r="C345" s="104">
        <v>11.579700000000001</v>
      </c>
      <c r="D345" s="104"/>
      <c r="E345" s="104"/>
      <c r="F345" s="104"/>
      <c r="G345" s="104"/>
      <c r="H345" s="104"/>
      <c r="I345" s="104"/>
      <c r="J345" s="104"/>
      <c r="K345" s="104"/>
      <c r="L345" s="104"/>
      <c r="M345" s="104"/>
      <c r="N345" s="104"/>
      <c r="O345" s="104"/>
      <c r="P345" s="104"/>
      <c r="Q345" s="104"/>
      <c r="R345" s="104"/>
      <c r="S345" s="104"/>
      <c r="T345" s="104">
        <v>-16.902225109898701</v>
      </c>
      <c r="U345" s="105">
        <v>41</v>
      </c>
      <c r="V345" s="104">
        <v>-2.8313355443144399</v>
      </c>
      <c r="W345" s="105">
        <v>36</v>
      </c>
      <c r="X345" s="104">
        <v>3.5170621716872099</v>
      </c>
      <c r="Y345" s="105">
        <v>28</v>
      </c>
      <c r="Z345" s="104">
        <v>3.0394860305745999</v>
      </c>
      <c r="AA345" s="105">
        <v>44</v>
      </c>
    </row>
    <row r="346" spans="1:27" x14ac:dyDescent="0.3">
      <c r="A346" s="102" t="s">
        <v>321</v>
      </c>
      <c r="B346" s="103">
        <v>43986</v>
      </c>
      <c r="C346" s="104">
        <v>7.2470999999999997</v>
      </c>
      <c r="D346" s="104"/>
      <c r="E346" s="104"/>
      <c r="F346" s="104"/>
      <c r="G346" s="104"/>
      <c r="H346" s="104"/>
      <c r="I346" s="104"/>
      <c r="J346" s="104"/>
      <c r="K346" s="104"/>
      <c r="L346" s="104"/>
      <c r="M346" s="104"/>
      <c r="N346" s="104"/>
      <c r="O346" s="104"/>
      <c r="P346" s="104"/>
      <c r="Q346" s="104"/>
      <c r="R346" s="104"/>
      <c r="S346" s="104"/>
      <c r="T346" s="104">
        <v>-28.542196374806299</v>
      </c>
      <c r="U346" s="105">
        <v>59</v>
      </c>
      <c r="V346" s="104"/>
      <c r="W346" s="105"/>
      <c r="X346" s="104"/>
      <c r="Y346" s="105"/>
      <c r="Z346" s="104">
        <v>-14.2324150141643</v>
      </c>
      <c r="AA346" s="105">
        <v>64</v>
      </c>
    </row>
    <row r="347" spans="1:27" x14ac:dyDescent="0.3">
      <c r="A347" s="102" t="s">
        <v>322</v>
      </c>
      <c r="B347" s="103">
        <v>43986</v>
      </c>
      <c r="C347" s="104">
        <v>15.779500000000001</v>
      </c>
      <c r="D347" s="104"/>
      <c r="E347" s="104"/>
      <c r="F347" s="104"/>
      <c r="G347" s="104"/>
      <c r="H347" s="104"/>
      <c r="I347" s="104"/>
      <c r="J347" s="104"/>
      <c r="K347" s="104"/>
      <c r="L347" s="104"/>
      <c r="M347" s="104"/>
      <c r="N347" s="104"/>
      <c r="O347" s="104"/>
      <c r="P347" s="104"/>
      <c r="Q347" s="104"/>
      <c r="R347" s="104"/>
      <c r="S347" s="104"/>
      <c r="T347" s="104">
        <v>-16.150623402633101</v>
      </c>
      <c r="U347" s="105">
        <v>34</v>
      </c>
      <c r="V347" s="104">
        <v>0.177481811900428</v>
      </c>
      <c r="W347" s="105">
        <v>16</v>
      </c>
      <c r="X347" s="104">
        <v>7.5544073344385403</v>
      </c>
      <c r="Y347" s="105">
        <v>7</v>
      </c>
      <c r="Z347" s="104">
        <v>10.2354075691412</v>
      </c>
      <c r="AA347" s="105">
        <v>35</v>
      </c>
    </row>
    <row r="348" spans="1:27" x14ac:dyDescent="0.3">
      <c r="A348" s="102" t="s">
        <v>323</v>
      </c>
      <c r="B348" s="103">
        <v>43986</v>
      </c>
      <c r="C348" s="104">
        <v>69.36</v>
      </c>
      <c r="D348" s="104"/>
      <c r="E348" s="104"/>
      <c r="F348" s="104"/>
      <c r="G348" s="104"/>
      <c r="H348" s="104"/>
      <c r="I348" s="104"/>
      <c r="J348" s="104"/>
      <c r="K348" s="104"/>
      <c r="L348" s="104"/>
      <c r="M348" s="104"/>
      <c r="N348" s="104"/>
      <c r="O348" s="104"/>
      <c r="P348" s="104"/>
      <c r="Q348" s="104"/>
      <c r="R348" s="104"/>
      <c r="S348" s="104"/>
      <c r="T348" s="104">
        <v>-14.119731645295399</v>
      </c>
      <c r="U348" s="105">
        <v>23</v>
      </c>
      <c r="V348" s="104">
        <v>0.83523262944983701</v>
      </c>
      <c r="W348" s="105">
        <v>12</v>
      </c>
      <c r="X348" s="104">
        <v>6.2559234437703699</v>
      </c>
      <c r="Y348" s="105">
        <v>14</v>
      </c>
      <c r="Z348" s="104">
        <v>39.401627554960697</v>
      </c>
      <c r="AA348" s="105">
        <v>10</v>
      </c>
    </row>
    <row r="349" spans="1:27" x14ac:dyDescent="0.3">
      <c r="A349" s="102" t="s">
        <v>324</v>
      </c>
      <c r="B349" s="103">
        <v>43986</v>
      </c>
      <c r="C349" s="104">
        <v>22.32</v>
      </c>
      <c r="D349" s="104"/>
      <c r="E349" s="104"/>
      <c r="F349" s="104"/>
      <c r="G349" s="104"/>
      <c r="H349" s="104"/>
      <c r="I349" s="104"/>
      <c r="J349" s="104"/>
      <c r="K349" s="104"/>
      <c r="L349" s="104"/>
      <c r="M349" s="104"/>
      <c r="N349" s="104"/>
      <c r="O349" s="104"/>
      <c r="P349" s="104"/>
      <c r="Q349" s="104"/>
      <c r="R349" s="104"/>
      <c r="S349" s="104"/>
      <c r="T349" s="104">
        <v>-10.6194245013497</v>
      </c>
      <c r="U349" s="105">
        <v>12</v>
      </c>
      <c r="V349" s="104">
        <v>0.25513245918086502</v>
      </c>
      <c r="W349" s="105">
        <v>15</v>
      </c>
      <c r="X349" s="104">
        <v>2.32861367739152</v>
      </c>
      <c r="Y349" s="105">
        <v>34</v>
      </c>
      <c r="Z349" s="104">
        <v>14.571613739468599</v>
      </c>
      <c r="AA349" s="105">
        <v>33</v>
      </c>
    </row>
    <row r="350" spans="1:27" x14ac:dyDescent="0.3">
      <c r="A350" s="102" t="s">
        <v>325</v>
      </c>
      <c r="B350" s="103">
        <v>43986</v>
      </c>
      <c r="C350" s="104">
        <v>11.146699999999999</v>
      </c>
      <c r="D350" s="104"/>
      <c r="E350" s="104"/>
      <c r="F350" s="104"/>
      <c r="G350" s="104"/>
      <c r="H350" s="104"/>
      <c r="I350" s="104"/>
      <c r="J350" s="104"/>
      <c r="K350" s="104"/>
      <c r="L350" s="104"/>
      <c r="M350" s="104"/>
      <c r="N350" s="104"/>
      <c r="O350" s="104"/>
      <c r="P350" s="104"/>
      <c r="Q350" s="104"/>
      <c r="R350" s="104"/>
      <c r="S350" s="104"/>
      <c r="T350" s="104">
        <v>-20.394161980469299</v>
      </c>
      <c r="U350" s="105">
        <v>51</v>
      </c>
      <c r="V350" s="104">
        <v>-4.8999645587703498</v>
      </c>
      <c r="W350" s="105">
        <v>45</v>
      </c>
      <c r="X350" s="104"/>
      <c r="Y350" s="105"/>
      <c r="Z350" s="104">
        <v>2.7409659462999301</v>
      </c>
      <c r="AA350" s="105">
        <v>46</v>
      </c>
    </row>
    <row r="351" spans="1:27" x14ac:dyDescent="0.3">
      <c r="A351" s="102" t="s">
        <v>326</v>
      </c>
      <c r="B351" s="103">
        <v>43986</v>
      </c>
      <c r="C351" s="104">
        <v>8.1522000000000006</v>
      </c>
      <c r="D351" s="104"/>
      <c r="E351" s="104"/>
      <c r="F351" s="104"/>
      <c r="G351" s="104"/>
      <c r="H351" s="104"/>
      <c r="I351" s="104"/>
      <c r="J351" s="104"/>
      <c r="K351" s="104"/>
      <c r="L351" s="104"/>
      <c r="M351" s="104"/>
      <c r="N351" s="104"/>
      <c r="O351" s="104"/>
      <c r="P351" s="104"/>
      <c r="Q351" s="104"/>
      <c r="R351" s="104"/>
      <c r="S351" s="104"/>
      <c r="T351" s="104">
        <v>-25.3647473133056</v>
      </c>
      <c r="U351" s="105">
        <v>58</v>
      </c>
      <c r="V351" s="104">
        <v>-8.7084912828802103</v>
      </c>
      <c r="W351" s="105">
        <v>49</v>
      </c>
      <c r="X351" s="104"/>
      <c r="Y351" s="105"/>
      <c r="Z351" s="104">
        <v>-5.5011990212071797</v>
      </c>
      <c r="AA351" s="105">
        <v>55</v>
      </c>
    </row>
    <row r="352" spans="1:27" x14ac:dyDescent="0.3">
      <c r="A352" s="102" t="s">
        <v>327</v>
      </c>
      <c r="B352" s="103">
        <v>43986</v>
      </c>
      <c r="C352" s="104">
        <v>7.7290999999999999</v>
      </c>
      <c r="D352" s="104"/>
      <c r="E352" s="104"/>
      <c r="F352" s="104"/>
      <c r="G352" s="104"/>
      <c r="H352" s="104"/>
      <c r="I352" s="104"/>
      <c r="J352" s="104"/>
      <c r="K352" s="104"/>
      <c r="L352" s="104"/>
      <c r="M352" s="104"/>
      <c r="N352" s="104"/>
      <c r="O352" s="104"/>
      <c r="P352" s="104"/>
      <c r="Q352" s="104"/>
      <c r="R352" s="104"/>
      <c r="S352" s="104"/>
      <c r="T352" s="104">
        <v>-23.050271962917702</v>
      </c>
      <c r="U352" s="105">
        <v>54</v>
      </c>
      <c r="V352" s="104">
        <v>-7.2361307992342798</v>
      </c>
      <c r="W352" s="105">
        <v>48</v>
      </c>
      <c r="X352" s="104"/>
      <c r="Y352" s="105"/>
      <c r="Z352" s="104">
        <v>-7.1270722269991396</v>
      </c>
      <c r="AA352" s="105">
        <v>58</v>
      </c>
    </row>
    <row r="353" spans="1:27" x14ac:dyDescent="0.3">
      <c r="A353" s="102" t="s">
        <v>328</v>
      </c>
      <c r="B353" s="103">
        <v>43986</v>
      </c>
      <c r="C353" s="104">
        <v>7.2588999999999997</v>
      </c>
      <c r="D353" s="104"/>
      <c r="E353" s="104"/>
      <c r="F353" s="104"/>
      <c r="G353" s="104"/>
      <c r="H353" s="104"/>
      <c r="I353" s="104"/>
      <c r="J353" s="104"/>
      <c r="K353" s="104"/>
      <c r="L353" s="104"/>
      <c r="M353" s="104"/>
      <c r="N353" s="104"/>
      <c r="O353" s="104"/>
      <c r="P353" s="104"/>
      <c r="Q353" s="104"/>
      <c r="R353" s="104"/>
      <c r="S353" s="104"/>
      <c r="T353" s="104">
        <v>-17.7942438706886</v>
      </c>
      <c r="U353" s="105">
        <v>47</v>
      </c>
      <c r="V353" s="104"/>
      <c r="W353" s="105"/>
      <c r="X353" s="104"/>
      <c r="Y353" s="105"/>
      <c r="Z353" s="104">
        <v>-11.5265149769585</v>
      </c>
      <c r="AA353" s="105">
        <v>61</v>
      </c>
    </row>
    <row r="354" spans="1:27" x14ac:dyDescent="0.3">
      <c r="A354" s="102" t="s">
        <v>329</v>
      </c>
      <c r="B354" s="103">
        <v>43986</v>
      </c>
      <c r="C354" s="104">
        <v>7.6269999999999998</v>
      </c>
      <c r="D354" s="104"/>
      <c r="E354" s="104"/>
      <c r="F354" s="104"/>
      <c r="G354" s="104"/>
      <c r="H354" s="104"/>
      <c r="I354" s="104"/>
      <c r="J354" s="104"/>
      <c r="K354" s="104"/>
      <c r="L354" s="104"/>
      <c r="M354" s="104"/>
      <c r="N354" s="104"/>
      <c r="O354" s="104"/>
      <c r="P354" s="104"/>
      <c r="Q354" s="104"/>
      <c r="R354" s="104"/>
      <c r="S354" s="104"/>
      <c r="T354" s="104">
        <v>-16.014719054139199</v>
      </c>
      <c r="U354" s="105">
        <v>32</v>
      </c>
      <c r="V354" s="104"/>
      <c r="W354" s="105"/>
      <c r="X354" s="104"/>
      <c r="Y354" s="105"/>
      <c r="Z354" s="104">
        <v>-10.826812500000001</v>
      </c>
      <c r="AA354" s="105">
        <v>60</v>
      </c>
    </row>
    <row r="355" spans="1:27" x14ac:dyDescent="0.3">
      <c r="A355" s="102" t="s">
        <v>330</v>
      </c>
      <c r="B355" s="103">
        <v>43986</v>
      </c>
      <c r="C355" s="104">
        <v>78.612099999999998</v>
      </c>
      <c r="D355" s="104"/>
      <c r="E355" s="104"/>
      <c r="F355" s="104"/>
      <c r="G355" s="104"/>
      <c r="H355" s="104"/>
      <c r="I355" s="104"/>
      <c r="J355" s="104"/>
      <c r="K355" s="104"/>
      <c r="L355" s="104"/>
      <c r="M355" s="104"/>
      <c r="N355" s="104"/>
      <c r="O355" s="104"/>
      <c r="P355" s="104"/>
      <c r="Q355" s="104"/>
      <c r="R355" s="104"/>
      <c r="S355" s="104"/>
      <c r="T355" s="104">
        <v>-11.5891046451463</v>
      </c>
      <c r="U355" s="105">
        <v>17</v>
      </c>
      <c r="V355" s="104">
        <v>-6.8615827884213096E-2</v>
      </c>
      <c r="W355" s="105">
        <v>20</v>
      </c>
      <c r="X355" s="104">
        <v>4.8550510741687098</v>
      </c>
      <c r="Y355" s="105">
        <v>23</v>
      </c>
      <c r="Z355" s="104">
        <v>18.0934338977079</v>
      </c>
      <c r="AA355" s="105">
        <v>29</v>
      </c>
    </row>
    <row r="356" spans="1:27" x14ac:dyDescent="0.3">
      <c r="A356" s="102" t="s">
        <v>331</v>
      </c>
      <c r="B356" s="103">
        <v>43986</v>
      </c>
      <c r="C356" s="104">
        <v>90.104699999999994</v>
      </c>
      <c r="D356" s="104"/>
      <c r="E356" s="104"/>
      <c r="F356" s="104"/>
      <c r="G356" s="104"/>
      <c r="H356" s="104"/>
      <c r="I356" s="104"/>
      <c r="J356" s="104"/>
      <c r="K356" s="104"/>
      <c r="L356" s="104"/>
      <c r="M356" s="104"/>
      <c r="N356" s="104"/>
      <c r="O356" s="104"/>
      <c r="P356" s="104"/>
      <c r="Q356" s="104"/>
      <c r="R356" s="104"/>
      <c r="S356" s="104"/>
      <c r="T356" s="104">
        <v>-18.818702694708399</v>
      </c>
      <c r="U356" s="105">
        <v>48</v>
      </c>
      <c r="V356" s="104">
        <v>-1.97852610601403</v>
      </c>
      <c r="W356" s="105">
        <v>28</v>
      </c>
      <c r="X356" s="104">
        <v>4.4531092935205203</v>
      </c>
      <c r="Y356" s="105">
        <v>24</v>
      </c>
      <c r="Z356" s="104">
        <v>69.460066191365101</v>
      </c>
      <c r="AA356" s="105">
        <v>8</v>
      </c>
    </row>
  </sheetData>
  <mergeCells count="98">
    <mergeCell ref="L92:M92"/>
    <mergeCell ref="N92:O92"/>
    <mergeCell ref="P92:Q92"/>
    <mergeCell ref="R92:S92"/>
    <mergeCell ref="AA4:AA5"/>
    <mergeCell ref="X24:Y24"/>
    <mergeCell ref="T24:U24"/>
    <mergeCell ref="AA24:AA25"/>
    <mergeCell ref="AA92:AA93"/>
    <mergeCell ref="V24:W24"/>
    <mergeCell ref="T92:U92"/>
    <mergeCell ref="T58:U58"/>
    <mergeCell ref="V92:W92"/>
    <mergeCell ref="A92:C93"/>
    <mergeCell ref="A130:C131"/>
    <mergeCell ref="D130:E130"/>
    <mergeCell ref="F130:G130"/>
    <mergeCell ref="H130:I130"/>
    <mergeCell ref="V218:W218"/>
    <mergeCell ref="X218:Y218"/>
    <mergeCell ref="AA218:AA219"/>
    <mergeCell ref="T286:U286"/>
    <mergeCell ref="V286:W286"/>
    <mergeCell ref="X286:Y286"/>
    <mergeCell ref="AA286:AA287"/>
    <mergeCell ref="T218:U218"/>
    <mergeCell ref="A286:C287"/>
    <mergeCell ref="A177:C178"/>
    <mergeCell ref="R130:S130"/>
    <mergeCell ref="A218:C219"/>
    <mergeCell ref="L130:M130"/>
    <mergeCell ref="N130:O130"/>
    <mergeCell ref="P130:Q130"/>
    <mergeCell ref="N177:O177"/>
    <mergeCell ref="P177:Q177"/>
    <mergeCell ref="R177:S177"/>
    <mergeCell ref="D177:E177"/>
    <mergeCell ref="F177:G177"/>
    <mergeCell ref="H177:I177"/>
    <mergeCell ref="J177:K177"/>
    <mergeCell ref="L177:M177"/>
    <mergeCell ref="J130:K130"/>
    <mergeCell ref="A44:C45"/>
    <mergeCell ref="J44:K44"/>
    <mergeCell ref="L44:M44"/>
    <mergeCell ref="N44:O44"/>
    <mergeCell ref="P44:Q44"/>
    <mergeCell ref="A51:C52"/>
    <mergeCell ref="J51:K51"/>
    <mergeCell ref="L51:M51"/>
    <mergeCell ref="N51:O51"/>
    <mergeCell ref="P51:Q51"/>
    <mergeCell ref="A58:C59"/>
    <mergeCell ref="L58:M58"/>
    <mergeCell ref="N58:O58"/>
    <mergeCell ref="P58:Q58"/>
    <mergeCell ref="R58:S58"/>
    <mergeCell ref="A24:C25"/>
    <mergeCell ref="N24:O24"/>
    <mergeCell ref="P24:Q24"/>
    <mergeCell ref="R24:S24"/>
    <mergeCell ref="D1:E1"/>
    <mergeCell ref="F1:G1"/>
    <mergeCell ref="H1:I1"/>
    <mergeCell ref="J1:K1"/>
    <mergeCell ref="L1:M1"/>
    <mergeCell ref="F4:G4"/>
    <mergeCell ref="H4:I4"/>
    <mergeCell ref="J4:K4"/>
    <mergeCell ref="L4:M4"/>
    <mergeCell ref="AA1:AA2"/>
    <mergeCell ref="A4:C5"/>
    <mergeCell ref="N4:O4"/>
    <mergeCell ref="P4:Q4"/>
    <mergeCell ref="R4:S4"/>
    <mergeCell ref="T4:U4"/>
    <mergeCell ref="V4:W4"/>
    <mergeCell ref="X4:Y4"/>
    <mergeCell ref="N1:O1"/>
    <mergeCell ref="P1:Q1"/>
    <mergeCell ref="R1:S1"/>
    <mergeCell ref="T1:U1"/>
    <mergeCell ref="V1:W1"/>
    <mergeCell ref="X1:Y1"/>
    <mergeCell ref="A1:C2"/>
    <mergeCell ref="D4:E4"/>
    <mergeCell ref="T130:U130"/>
    <mergeCell ref="V130:W130"/>
    <mergeCell ref="AA130:AA131"/>
    <mergeCell ref="AA177:AA178"/>
    <mergeCell ref="R44:S44"/>
    <mergeCell ref="R51:S51"/>
    <mergeCell ref="AA44:AA45"/>
    <mergeCell ref="AA51:AA52"/>
    <mergeCell ref="AA58:AA59"/>
    <mergeCell ref="T177:U177"/>
    <mergeCell ref="V177:W177"/>
    <mergeCell ref="V58:W58"/>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A9F6F9-D4E2-4B74-85DD-4C199A0FA4E9}">
  <dimension ref="A1:T22"/>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1674</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1283</v>
      </c>
      <c r="B8" s="64">
        <f>VLOOKUP($A8,'Return Data'!$B$7:$R$1700,3,0)</f>
        <v>44026</v>
      </c>
      <c r="C8" s="65">
        <f>VLOOKUP($A8,'Return Data'!$B$7:$R$1700,4,0)</f>
        <v>22.1951</v>
      </c>
      <c r="D8" s="65">
        <f>VLOOKUP($A8,'Return Data'!$B$7:$R$1700,10,0)</f>
        <v>11.438000000000001</v>
      </c>
      <c r="E8" s="66">
        <f t="shared" ref="E8:E16" si="0">RANK(D8,D$8:D$16,0)</f>
        <v>7</v>
      </c>
      <c r="F8" s="65">
        <f>VLOOKUP($A8,'Return Data'!$B$7:$R$1700,11,0)</f>
        <v>-5.3331999999999997</v>
      </c>
      <c r="G8" s="66">
        <f t="shared" ref="G8:G14" si="1">RANK(F8,F$8:F$16,0)</f>
        <v>6</v>
      </c>
      <c r="H8" s="65">
        <f>VLOOKUP($A8,'Return Data'!$B$7:$R$1700,12,0)</f>
        <v>0.66490000000000005</v>
      </c>
      <c r="I8" s="66">
        <f t="shared" ref="I8:I14" si="2">RANK(H8,H$8:H$16,0)</f>
        <v>5</v>
      </c>
      <c r="J8" s="65">
        <f>VLOOKUP($A8,'Return Data'!$B$7:$R$1700,13,0)</f>
        <v>5.2205000000000004</v>
      </c>
      <c r="K8" s="66">
        <f t="shared" ref="K8:K14" si="3">RANK(J8,J$8:J$16,0)</f>
        <v>3</v>
      </c>
      <c r="L8" s="65">
        <f>VLOOKUP($A8,'Return Data'!$B$7:$R$1700,17,0)</f>
        <v>4.7324000000000002</v>
      </c>
      <c r="M8" s="66">
        <f t="shared" ref="M8:M14" si="4">RANK(L8,L$8:L$16,0)</f>
        <v>4</v>
      </c>
      <c r="N8" s="65">
        <f>VLOOKUP($A8,'Return Data'!$B$7:$R$1700,14,0)</f>
        <v>6.5885999999999996</v>
      </c>
      <c r="O8" s="66">
        <f t="shared" ref="O8:O14" si="5">RANK(N8,N$8:N$16,0)</f>
        <v>2</v>
      </c>
      <c r="P8" s="65">
        <f>VLOOKUP($A8,'Return Data'!$B$7:$R$1700,15,0)</f>
        <v>7.2225999999999999</v>
      </c>
      <c r="Q8" s="66">
        <f t="shared" ref="Q8:Q14" si="6">RANK(P8,P$8:P$16,0)</f>
        <v>4</v>
      </c>
      <c r="R8" s="65">
        <f>VLOOKUP($A8,'Return Data'!$B$7:$R$1700,16,0)</f>
        <v>7.7023999999999999</v>
      </c>
      <c r="S8" s="67">
        <f t="shared" ref="S8:S16" si="7">RANK(R8,R$8:R$16,0)</f>
        <v>5</v>
      </c>
    </row>
    <row r="9" spans="1:20" x14ac:dyDescent="0.3">
      <c r="A9" s="63" t="s">
        <v>1286</v>
      </c>
      <c r="B9" s="64">
        <f>VLOOKUP($A9,'Return Data'!$B$7:$R$1700,3,0)</f>
        <v>44026</v>
      </c>
      <c r="C9" s="65">
        <f>VLOOKUP($A9,'Return Data'!$B$7:$R$1700,4,0)</f>
        <v>19.503799999999998</v>
      </c>
      <c r="D9" s="65">
        <f>VLOOKUP($A9,'Return Data'!$B$7:$R$1700,10,0)</f>
        <v>13.813000000000001</v>
      </c>
      <c r="E9" s="66">
        <f t="shared" si="0"/>
        <v>3</v>
      </c>
      <c r="F9" s="65">
        <f>VLOOKUP($A9,'Return Data'!$B$7:$R$1700,11,0)</f>
        <v>-7.319</v>
      </c>
      <c r="G9" s="66">
        <f t="shared" si="1"/>
        <v>7</v>
      </c>
      <c r="H9" s="65">
        <f>VLOOKUP($A9,'Return Data'!$B$7:$R$1700,12,0)</f>
        <v>-0.2863</v>
      </c>
      <c r="I9" s="66">
        <f t="shared" si="2"/>
        <v>6</v>
      </c>
      <c r="J9" s="65">
        <f>VLOOKUP($A9,'Return Data'!$B$7:$R$1700,13,0)</f>
        <v>0.50660000000000005</v>
      </c>
      <c r="K9" s="66">
        <f t="shared" si="3"/>
        <v>7</v>
      </c>
      <c r="L9" s="65">
        <f>VLOOKUP($A9,'Return Data'!$B$7:$R$1700,17,0)</f>
        <v>3.2702</v>
      </c>
      <c r="M9" s="66">
        <f t="shared" si="4"/>
        <v>6</v>
      </c>
      <c r="N9" s="65">
        <f>VLOOKUP($A9,'Return Data'!$B$7:$R$1700,14,0)</f>
        <v>3.7383000000000002</v>
      </c>
      <c r="O9" s="66">
        <f t="shared" si="5"/>
        <v>5</v>
      </c>
      <c r="P9" s="65">
        <f>VLOOKUP($A9,'Return Data'!$B$7:$R$1700,15,0)</f>
        <v>5.7923999999999998</v>
      </c>
      <c r="Q9" s="66">
        <f t="shared" si="6"/>
        <v>7</v>
      </c>
      <c r="R9" s="65">
        <f>VLOOKUP($A9,'Return Data'!$B$7:$R$1700,16,0)</f>
        <v>6.6524000000000001</v>
      </c>
      <c r="S9" s="67">
        <f t="shared" si="7"/>
        <v>6</v>
      </c>
    </row>
    <row r="10" spans="1:20" x14ac:dyDescent="0.3">
      <c r="A10" s="63" t="s">
        <v>1288</v>
      </c>
      <c r="B10" s="64">
        <f>VLOOKUP($A10,'Return Data'!$B$7:$R$1700,3,0)</f>
        <v>44026</v>
      </c>
      <c r="C10" s="65">
        <f>VLOOKUP($A10,'Return Data'!$B$7:$R$1700,4,0)</f>
        <v>34.688000000000002</v>
      </c>
      <c r="D10" s="65">
        <f>VLOOKUP($A10,'Return Data'!$B$7:$R$1700,10,0)</f>
        <v>14.952299999999999</v>
      </c>
      <c r="E10" s="66">
        <f t="shared" si="0"/>
        <v>2</v>
      </c>
      <c r="F10" s="65">
        <f>VLOOKUP($A10,'Return Data'!$B$7:$R$1700,11,0)</f>
        <v>-2.7448000000000001</v>
      </c>
      <c r="G10" s="66">
        <f t="shared" si="1"/>
        <v>4</v>
      </c>
      <c r="H10" s="65">
        <f>VLOOKUP($A10,'Return Data'!$B$7:$R$1700,12,0)</f>
        <v>4.2934000000000001</v>
      </c>
      <c r="I10" s="66">
        <f t="shared" si="2"/>
        <v>3</v>
      </c>
      <c r="J10" s="65">
        <f>VLOOKUP($A10,'Return Data'!$B$7:$R$1700,13,0)</f>
        <v>3.6917</v>
      </c>
      <c r="K10" s="66">
        <f t="shared" si="3"/>
        <v>4</v>
      </c>
      <c r="L10" s="65">
        <f>VLOOKUP($A10,'Return Data'!$B$7:$R$1700,17,0)</f>
        <v>3.6686000000000001</v>
      </c>
      <c r="M10" s="66">
        <f t="shared" si="4"/>
        <v>5</v>
      </c>
      <c r="N10" s="65">
        <f>VLOOKUP($A10,'Return Data'!$B$7:$R$1700,14,0)</f>
        <v>4.1772999999999998</v>
      </c>
      <c r="O10" s="66">
        <f t="shared" si="5"/>
        <v>4</v>
      </c>
      <c r="P10" s="65">
        <f>VLOOKUP($A10,'Return Data'!$B$7:$R$1700,15,0)</f>
        <v>6.4692999999999996</v>
      </c>
      <c r="Q10" s="66">
        <f t="shared" si="6"/>
        <v>5</v>
      </c>
      <c r="R10" s="65">
        <f>VLOOKUP($A10,'Return Data'!$B$7:$R$1700,16,0)</f>
        <v>8.2019000000000002</v>
      </c>
      <c r="S10" s="67">
        <f t="shared" si="7"/>
        <v>4</v>
      </c>
    </row>
    <row r="11" spans="1:20" x14ac:dyDescent="0.3">
      <c r="A11" s="63" t="s">
        <v>1290</v>
      </c>
      <c r="B11" s="64">
        <f>VLOOKUP($A11,'Return Data'!$B$7:$R$1700,3,0)</f>
        <v>44026</v>
      </c>
      <c r="C11" s="65">
        <f>VLOOKUP($A11,'Return Data'!$B$7:$R$1700,4,0)</f>
        <v>270.54489999999998</v>
      </c>
      <c r="D11" s="65">
        <f>VLOOKUP($A11,'Return Data'!$B$7:$R$1700,10,0)</f>
        <v>10.976000000000001</v>
      </c>
      <c r="E11" s="66">
        <f t="shared" si="0"/>
        <v>8</v>
      </c>
      <c r="F11" s="65">
        <f>VLOOKUP($A11,'Return Data'!$B$7:$R$1700,11,0)</f>
        <v>-9.5747</v>
      </c>
      <c r="G11" s="66">
        <f t="shared" si="1"/>
        <v>8</v>
      </c>
      <c r="H11" s="65">
        <f>VLOOKUP($A11,'Return Data'!$B$7:$R$1700,12,0)</f>
        <v>-2.4184000000000001</v>
      </c>
      <c r="I11" s="66">
        <f t="shared" si="2"/>
        <v>8</v>
      </c>
      <c r="J11" s="65">
        <f>VLOOKUP($A11,'Return Data'!$B$7:$R$1700,13,0)</f>
        <v>-4.8593999999999999</v>
      </c>
      <c r="K11" s="66">
        <f t="shared" si="3"/>
        <v>8</v>
      </c>
      <c r="L11" s="65">
        <f>VLOOKUP($A11,'Return Data'!$B$7:$R$1700,17,0)</f>
        <v>2.3418999999999999</v>
      </c>
      <c r="M11" s="66">
        <f t="shared" si="4"/>
        <v>7</v>
      </c>
      <c r="N11" s="65">
        <f>VLOOKUP($A11,'Return Data'!$B$7:$R$1700,14,0)</f>
        <v>2.8607</v>
      </c>
      <c r="O11" s="66">
        <f t="shared" si="5"/>
        <v>8</v>
      </c>
      <c r="P11" s="65">
        <f>VLOOKUP($A11,'Return Data'!$B$7:$R$1700,15,0)</f>
        <v>7.6851000000000003</v>
      </c>
      <c r="Q11" s="66">
        <f t="shared" si="6"/>
        <v>2</v>
      </c>
      <c r="R11" s="65">
        <f>VLOOKUP($A11,'Return Data'!$B$7:$R$1700,16,0)</f>
        <v>11.7544</v>
      </c>
      <c r="S11" s="67">
        <f t="shared" si="7"/>
        <v>1</v>
      </c>
    </row>
    <row r="12" spans="1:20" x14ac:dyDescent="0.3">
      <c r="A12" s="63" t="s">
        <v>1292</v>
      </c>
      <c r="B12" s="64">
        <f>VLOOKUP($A12,'Return Data'!$B$7:$R$1700,3,0)</f>
        <v>44026</v>
      </c>
      <c r="C12" s="65">
        <f>VLOOKUP($A12,'Return Data'!$B$7:$R$1700,4,0)</f>
        <v>38.388500000000001</v>
      </c>
      <c r="D12" s="65">
        <f>VLOOKUP($A12,'Return Data'!$B$7:$R$1700,10,0)</f>
        <v>11.705500000000001</v>
      </c>
      <c r="E12" s="66">
        <f t="shared" si="0"/>
        <v>6</v>
      </c>
      <c r="F12" s="65">
        <f>VLOOKUP($A12,'Return Data'!$B$7:$R$1700,11,0)</f>
        <v>-5.2847</v>
      </c>
      <c r="G12" s="66">
        <f t="shared" si="1"/>
        <v>5</v>
      </c>
      <c r="H12" s="65">
        <f>VLOOKUP($A12,'Return Data'!$B$7:$R$1700,12,0)</f>
        <v>-0.39650000000000002</v>
      </c>
      <c r="I12" s="66">
        <f t="shared" si="2"/>
        <v>7</v>
      </c>
      <c r="J12" s="65">
        <f>VLOOKUP($A12,'Return Data'!$B$7:$R$1700,13,0)</f>
        <v>2.5331000000000001</v>
      </c>
      <c r="K12" s="66">
        <f t="shared" si="3"/>
        <v>5</v>
      </c>
      <c r="L12" s="65">
        <f>VLOOKUP($A12,'Return Data'!$B$7:$R$1700,17,0)</f>
        <v>5.3997999999999999</v>
      </c>
      <c r="M12" s="66">
        <f t="shared" si="4"/>
        <v>3</v>
      </c>
      <c r="N12" s="65">
        <f>VLOOKUP($A12,'Return Data'!$B$7:$R$1700,14,0)</f>
        <v>3.2069000000000001</v>
      </c>
      <c r="O12" s="66">
        <f t="shared" si="5"/>
        <v>6</v>
      </c>
      <c r="P12" s="65">
        <f>VLOOKUP($A12,'Return Data'!$B$7:$R$1700,15,0)</f>
        <v>5.8315999999999999</v>
      </c>
      <c r="Q12" s="66">
        <f t="shared" si="6"/>
        <v>6</v>
      </c>
      <c r="R12" s="65">
        <f>VLOOKUP($A12,'Return Data'!$B$7:$R$1700,16,0)</f>
        <v>6.1917999999999997</v>
      </c>
      <c r="S12" s="67">
        <f t="shared" si="7"/>
        <v>7</v>
      </c>
    </row>
    <row r="13" spans="1:20" x14ac:dyDescent="0.3">
      <c r="A13" s="63" t="s">
        <v>780</v>
      </c>
      <c r="B13" s="64">
        <f>VLOOKUP($A13,'Return Data'!$B$7:$R$1700,3,0)</f>
        <v>44026</v>
      </c>
      <c r="C13" s="65">
        <f>VLOOKUP($A13,'Return Data'!$B$7:$R$1700,4,0)</f>
        <v>19.691199999999998</v>
      </c>
      <c r="D13" s="65">
        <f>VLOOKUP($A13,'Return Data'!$B$7:$R$1700,10,0)</f>
        <v>27.4649</v>
      </c>
      <c r="E13" s="66">
        <f t="shared" si="0"/>
        <v>1</v>
      </c>
      <c r="F13" s="65">
        <f>VLOOKUP($A13,'Return Data'!$B$7:$R$1700,11,0)</f>
        <v>2.7336999999999998</v>
      </c>
      <c r="G13" s="66">
        <f t="shared" si="1"/>
        <v>1</v>
      </c>
      <c r="H13" s="65">
        <f>VLOOKUP($A13,'Return Data'!$B$7:$R$1700,12,0)</f>
        <v>6.4969000000000001</v>
      </c>
      <c r="I13" s="66">
        <f t="shared" si="2"/>
        <v>2</v>
      </c>
      <c r="J13" s="65">
        <f>VLOOKUP($A13,'Return Data'!$B$7:$R$1700,13,0)</f>
        <v>5.5732999999999997</v>
      </c>
      <c r="K13" s="66">
        <f t="shared" si="3"/>
        <v>2</v>
      </c>
      <c r="L13" s="65">
        <f>VLOOKUP($A13,'Return Data'!$B$7:$R$1700,17,0)</f>
        <v>6.3322000000000003</v>
      </c>
      <c r="M13" s="66">
        <f t="shared" si="4"/>
        <v>2</v>
      </c>
      <c r="N13" s="65">
        <f>VLOOKUP($A13,'Return Data'!$B$7:$R$1700,14,0)</f>
        <v>6.1909000000000001</v>
      </c>
      <c r="O13" s="66">
        <f t="shared" si="5"/>
        <v>3</v>
      </c>
      <c r="P13" s="65">
        <f>VLOOKUP($A13,'Return Data'!$B$7:$R$1700,15,0)</f>
        <v>7.5060000000000002</v>
      </c>
      <c r="Q13" s="66">
        <f t="shared" si="6"/>
        <v>3</v>
      </c>
      <c r="R13" s="65">
        <f>VLOOKUP($A13,'Return Data'!$B$7:$R$1700,16,0)</f>
        <v>8.8231000000000002</v>
      </c>
      <c r="S13" s="67">
        <f t="shared" si="7"/>
        <v>3</v>
      </c>
    </row>
    <row r="14" spans="1:20" x14ac:dyDescent="0.3">
      <c r="A14" s="63" t="s">
        <v>1293</v>
      </c>
      <c r="B14" s="64">
        <f>VLOOKUP($A14,'Return Data'!$B$7:$R$1700,3,0)</f>
        <v>44026</v>
      </c>
      <c r="C14" s="65">
        <f>VLOOKUP($A14,'Return Data'!$B$7:$R$1700,4,0)</f>
        <v>31.543099999999999</v>
      </c>
      <c r="D14" s="65">
        <f>VLOOKUP($A14,'Return Data'!$B$7:$R$1700,10,0)</f>
        <v>7.0378999999999996</v>
      </c>
      <c r="E14" s="66">
        <f t="shared" si="0"/>
        <v>9</v>
      </c>
      <c r="F14" s="65">
        <f>VLOOKUP($A14,'Return Data'!$B$7:$R$1700,11,0)</f>
        <v>2.5585</v>
      </c>
      <c r="G14" s="66">
        <f t="shared" si="1"/>
        <v>2</v>
      </c>
      <c r="H14" s="65">
        <f>VLOOKUP($A14,'Return Data'!$B$7:$R$1700,12,0)</f>
        <v>7.1330999999999998</v>
      </c>
      <c r="I14" s="66">
        <f t="shared" si="2"/>
        <v>1</v>
      </c>
      <c r="J14" s="65">
        <f>VLOOKUP($A14,'Return Data'!$B$7:$R$1700,13,0)</f>
        <v>9.2166999999999994</v>
      </c>
      <c r="K14" s="66">
        <f t="shared" si="3"/>
        <v>1</v>
      </c>
      <c r="L14" s="65">
        <f>VLOOKUP($A14,'Return Data'!$B$7:$R$1700,17,0)</f>
        <v>8.0239999999999991</v>
      </c>
      <c r="M14" s="66">
        <f t="shared" si="4"/>
        <v>1</v>
      </c>
      <c r="N14" s="65">
        <f>VLOOKUP($A14,'Return Data'!$B$7:$R$1700,14,0)</f>
        <v>7.2625999999999999</v>
      </c>
      <c r="O14" s="66">
        <f t="shared" si="5"/>
        <v>1</v>
      </c>
      <c r="P14" s="65">
        <f>VLOOKUP($A14,'Return Data'!$B$7:$R$1700,15,0)</f>
        <v>8.5138999999999996</v>
      </c>
      <c r="Q14" s="66">
        <f t="shared" si="6"/>
        <v>1</v>
      </c>
      <c r="R14" s="65">
        <f>VLOOKUP($A14,'Return Data'!$B$7:$R$1700,16,0)</f>
        <v>10.15</v>
      </c>
      <c r="S14" s="67">
        <f t="shared" si="7"/>
        <v>2</v>
      </c>
    </row>
    <row r="15" spans="1:20" x14ac:dyDescent="0.3">
      <c r="A15" s="63" t="s">
        <v>1295</v>
      </c>
      <c r="B15" s="64">
        <f>VLOOKUP($A15,'Return Data'!$B$7:$R$1700,3,0)</f>
        <v>44026</v>
      </c>
      <c r="C15" s="65">
        <f>VLOOKUP($A15,'Return Data'!$B$7:$R$1700,4,0)</f>
        <v>10.389099999999999</v>
      </c>
      <c r="D15" s="65">
        <f>VLOOKUP($A15,'Return Data'!$B$7:$R$1700,10,0)</f>
        <v>12.135199999999999</v>
      </c>
      <c r="E15" s="66">
        <f t="shared" si="0"/>
        <v>4</v>
      </c>
      <c r="F15" s="65"/>
      <c r="G15" s="66"/>
      <c r="H15" s="65"/>
      <c r="I15" s="66"/>
      <c r="J15" s="65"/>
      <c r="K15" s="66"/>
      <c r="L15" s="65"/>
      <c r="M15" s="66"/>
      <c r="N15" s="65"/>
      <c r="O15" s="66"/>
      <c r="P15" s="65"/>
      <c r="Q15" s="66"/>
      <c r="R15" s="65">
        <f>VLOOKUP($A15,'Return Data'!$B$7:$R$1700,16,0)</f>
        <v>3.891</v>
      </c>
      <c r="S15" s="67">
        <f t="shared" si="7"/>
        <v>9</v>
      </c>
    </row>
    <row r="16" spans="1:20" x14ac:dyDescent="0.3">
      <c r="A16" s="63" t="s">
        <v>1297</v>
      </c>
      <c r="B16" s="64">
        <f>VLOOKUP($A16,'Return Data'!$B$7:$R$1700,3,0)</f>
        <v>44026</v>
      </c>
      <c r="C16" s="65">
        <f>VLOOKUP($A16,'Return Data'!$B$7:$R$1700,4,0)</f>
        <v>36.271799999999999</v>
      </c>
      <c r="D16" s="65">
        <f>VLOOKUP($A16,'Return Data'!$B$7:$R$1700,10,0)</f>
        <v>12.0634</v>
      </c>
      <c r="E16" s="66">
        <f t="shared" si="0"/>
        <v>5</v>
      </c>
      <c r="F16" s="65">
        <f>VLOOKUP($A16,'Return Data'!$B$7:$R$1700,11,0)</f>
        <v>-2.4836</v>
      </c>
      <c r="G16" s="66">
        <f>RANK(F16,F$8:F$16,0)</f>
        <v>3</v>
      </c>
      <c r="H16" s="65">
        <f>VLOOKUP($A16,'Return Data'!$B$7:$R$1700,12,0)</f>
        <v>2.4500000000000002</v>
      </c>
      <c r="I16" s="66">
        <f>RANK(H16,H$8:H$16,0)</f>
        <v>4</v>
      </c>
      <c r="J16" s="65">
        <f>VLOOKUP($A16,'Return Data'!$B$7:$R$1700,13,0)</f>
        <v>2.3687</v>
      </c>
      <c r="K16" s="66">
        <f>RANK(J16,J$8:J$16,0)</f>
        <v>6</v>
      </c>
      <c r="L16" s="65">
        <f>VLOOKUP($A16,'Return Data'!$B$7:$R$1700,17,0)</f>
        <v>2.1898</v>
      </c>
      <c r="M16" s="66">
        <f>RANK(L16,L$8:L$16,0)</f>
        <v>8</v>
      </c>
      <c r="N16" s="65">
        <f>VLOOKUP($A16,'Return Data'!$B$7:$R$1700,14,0)</f>
        <v>3.1339000000000001</v>
      </c>
      <c r="O16" s="66">
        <f>RANK(N16,N$8:N$16,0)</f>
        <v>7</v>
      </c>
      <c r="P16" s="65">
        <f>VLOOKUP($A16,'Return Data'!$B$7:$R$1700,15,0)</f>
        <v>4.8505000000000003</v>
      </c>
      <c r="Q16" s="66">
        <f>RANK(P16,P$8:P$16,0)</f>
        <v>8</v>
      </c>
      <c r="R16" s="65">
        <f>VLOOKUP($A16,'Return Data'!$B$7:$R$1700,16,0)</f>
        <v>5.8563000000000001</v>
      </c>
      <c r="S16" s="67">
        <f t="shared" si="7"/>
        <v>8</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13.509577777777777</v>
      </c>
      <c r="E18" s="74"/>
      <c r="F18" s="75">
        <f>AVERAGE(F8:F16)</f>
        <v>-3.4309750000000001</v>
      </c>
      <c r="G18" s="74"/>
      <c r="H18" s="75">
        <f>AVERAGE(H8:H16)</f>
        <v>2.2421375000000001</v>
      </c>
      <c r="I18" s="74"/>
      <c r="J18" s="75">
        <f>AVERAGE(J8:J16)</f>
        <v>3.0314000000000001</v>
      </c>
      <c r="K18" s="74"/>
      <c r="L18" s="75">
        <f>AVERAGE(L8:L16)</f>
        <v>4.4948625</v>
      </c>
      <c r="M18" s="74"/>
      <c r="N18" s="75">
        <f>AVERAGE(N8:N16)</f>
        <v>4.6448999999999998</v>
      </c>
      <c r="O18" s="74"/>
      <c r="P18" s="75">
        <f>AVERAGE(P8:P16)</f>
        <v>6.733925000000001</v>
      </c>
      <c r="Q18" s="74"/>
      <c r="R18" s="75">
        <f>AVERAGE(R8:R16)</f>
        <v>7.6914777777777772</v>
      </c>
      <c r="S18" s="76"/>
    </row>
    <row r="19" spans="1:19" x14ac:dyDescent="0.3">
      <c r="A19" s="73" t="s">
        <v>28</v>
      </c>
      <c r="B19" s="74"/>
      <c r="C19" s="74"/>
      <c r="D19" s="75">
        <f>MIN(D8:D16)</f>
        <v>7.0378999999999996</v>
      </c>
      <c r="E19" s="74"/>
      <c r="F19" s="75">
        <f>MIN(F8:F16)</f>
        <v>-9.5747</v>
      </c>
      <c r="G19" s="74"/>
      <c r="H19" s="75">
        <f>MIN(H8:H16)</f>
        <v>-2.4184000000000001</v>
      </c>
      <c r="I19" s="74"/>
      <c r="J19" s="75">
        <f>MIN(J8:J16)</f>
        <v>-4.8593999999999999</v>
      </c>
      <c r="K19" s="74"/>
      <c r="L19" s="75">
        <f>MIN(L8:L16)</f>
        <v>2.1898</v>
      </c>
      <c r="M19" s="74"/>
      <c r="N19" s="75">
        <f>MIN(N8:N16)</f>
        <v>2.8607</v>
      </c>
      <c r="O19" s="74"/>
      <c r="P19" s="75">
        <f>MIN(P8:P16)</f>
        <v>4.8505000000000003</v>
      </c>
      <c r="Q19" s="74"/>
      <c r="R19" s="75">
        <f>MIN(R8:R16)</f>
        <v>3.891</v>
      </c>
      <c r="S19" s="76"/>
    </row>
    <row r="20" spans="1:19" ht="15" thickBot="1" x14ac:dyDescent="0.35">
      <c r="A20" s="77" t="s">
        <v>29</v>
      </c>
      <c r="B20" s="78"/>
      <c r="C20" s="78"/>
      <c r="D20" s="79">
        <f>MAX(D8:D16)</f>
        <v>27.4649</v>
      </c>
      <c r="E20" s="78"/>
      <c r="F20" s="79">
        <f>MAX(F8:F16)</f>
        <v>2.7336999999999998</v>
      </c>
      <c r="G20" s="78"/>
      <c r="H20" s="79">
        <f>MAX(H8:H16)</f>
        <v>7.1330999999999998</v>
      </c>
      <c r="I20" s="78"/>
      <c r="J20" s="79">
        <f>MAX(J8:J16)</f>
        <v>9.2166999999999994</v>
      </c>
      <c r="K20" s="78"/>
      <c r="L20" s="79">
        <f>MAX(L8:L16)</f>
        <v>8.0239999999999991</v>
      </c>
      <c r="M20" s="78"/>
      <c r="N20" s="79">
        <f>MAX(N8:N16)</f>
        <v>7.2625999999999999</v>
      </c>
      <c r="O20" s="78"/>
      <c r="P20" s="79">
        <f>MAX(P8:P16)</f>
        <v>8.5138999999999996</v>
      </c>
      <c r="Q20" s="78"/>
      <c r="R20" s="79">
        <f>MAX(R8:R16)</f>
        <v>11.7544</v>
      </c>
      <c r="S20" s="80"/>
    </row>
    <row r="21" spans="1:19" x14ac:dyDescent="0.3">
      <c r="A21" s="112" t="s">
        <v>433</v>
      </c>
    </row>
    <row r="22" spans="1:19" x14ac:dyDescent="0.3">
      <c r="A22" s="14" t="s">
        <v>340</v>
      </c>
    </row>
  </sheetData>
  <sheetProtection algorithmName="SHA-512" hashValue="QWJz96V9eix68oODhUGuIQVa6ae19G6wjN3AvItFJrJ4cl0pv50FgFp248cEsPrd5jz6CaxNuu/7HwAjq/RRzA==" saltValue="HuTlkuVuamzjZcT5Tuk9e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72850225-2EEC-4792-A4E5-736C4B9892E9}"/>
  </hyperlinks>
  <pageMargins left="0.7" right="0.7" top="0.75" bottom="0.75" header="0.3" footer="0.3"/>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Q353"/>
  <sheetViews>
    <sheetView topLeftCell="A3" workbookViewId="0">
      <selection activeCell="A4" sqref="A4"/>
    </sheetView>
  </sheetViews>
  <sheetFormatPr defaultColWidth="9.109375" defaultRowHeight="14.4" x14ac:dyDescent="0.3"/>
  <cols>
    <col min="1" max="1" width="9.109375" style="99"/>
    <col min="2" max="2" width="12.109375" style="99" bestFit="1" customWidth="1"/>
    <col min="3" max="16384" width="9.109375" style="99"/>
  </cols>
  <sheetData>
    <row r="1" spans="1:17" x14ac:dyDescent="0.3">
      <c r="A1" s="158"/>
      <c r="B1" s="158"/>
      <c r="C1" s="158"/>
      <c r="D1" s="107"/>
      <c r="E1" s="107"/>
      <c r="F1" s="107" t="s">
        <v>115</v>
      </c>
      <c r="G1" s="107" t="s">
        <v>116</v>
      </c>
      <c r="H1" s="107" t="s">
        <v>117</v>
      </c>
      <c r="I1" s="107" t="s">
        <v>47</v>
      </c>
      <c r="J1" s="107" t="s">
        <v>48</v>
      </c>
      <c r="K1" s="107" t="s">
        <v>1</v>
      </c>
      <c r="L1" s="107" t="s">
        <v>2</v>
      </c>
      <c r="M1" s="107" t="s">
        <v>3</v>
      </c>
      <c r="N1" s="107" t="s">
        <v>4</v>
      </c>
      <c r="O1" s="107" t="s">
        <v>5</v>
      </c>
      <c r="P1" s="107" t="s">
        <v>6</v>
      </c>
      <c r="Q1" s="107" t="s">
        <v>46</v>
      </c>
    </row>
    <row r="2" spans="1:17" x14ac:dyDescent="0.3">
      <c r="A2" s="158"/>
      <c r="B2" s="158"/>
      <c r="C2" s="158"/>
      <c r="D2" s="107"/>
      <c r="E2" s="107"/>
      <c r="F2" s="107" t="s">
        <v>0</v>
      </c>
      <c r="G2" s="107" t="s">
        <v>0</v>
      </c>
      <c r="H2" s="107" t="s">
        <v>0</v>
      </c>
      <c r="I2" s="107" t="s">
        <v>0</v>
      </c>
      <c r="J2" s="107" t="s">
        <v>0</v>
      </c>
      <c r="K2" s="107" t="s">
        <v>0</v>
      </c>
      <c r="L2" s="107" t="s">
        <v>0</v>
      </c>
      <c r="M2" s="107" t="s">
        <v>0</v>
      </c>
      <c r="N2" s="107" t="s">
        <v>0</v>
      </c>
      <c r="O2" s="107" t="s">
        <v>0</v>
      </c>
      <c r="P2" s="107" t="s">
        <v>0</v>
      </c>
      <c r="Q2" s="107" t="s">
        <v>0</v>
      </c>
    </row>
    <row r="3" spans="1:17" x14ac:dyDescent="0.3">
      <c r="A3" s="107" t="s">
        <v>7</v>
      </c>
      <c r="B3" s="107" t="s">
        <v>8</v>
      </c>
      <c r="C3" s="107" t="s">
        <v>9</v>
      </c>
      <c r="D3" s="107"/>
      <c r="E3" s="107"/>
      <c r="F3" s="107"/>
      <c r="G3" s="107"/>
      <c r="H3" s="107"/>
      <c r="I3" s="107"/>
      <c r="J3" s="107"/>
      <c r="K3" s="107"/>
      <c r="L3" s="107"/>
      <c r="M3" s="107"/>
      <c r="N3" s="107"/>
      <c r="O3" s="107"/>
      <c r="P3" s="107"/>
      <c r="Q3" s="107"/>
    </row>
    <row r="4" spans="1:17" x14ac:dyDescent="0.3">
      <c r="A4" s="101" t="s">
        <v>387</v>
      </c>
      <c r="B4" s="101"/>
      <c r="C4" s="101"/>
      <c r="D4" s="101"/>
      <c r="E4" s="101"/>
      <c r="F4" s="101"/>
      <c r="G4" s="101"/>
      <c r="H4" s="101"/>
      <c r="I4" s="101"/>
      <c r="J4" s="101"/>
      <c r="K4" s="101"/>
      <c r="L4" s="101"/>
      <c r="M4" s="101"/>
      <c r="N4" s="101"/>
      <c r="O4" s="101"/>
      <c r="P4" s="101"/>
      <c r="Q4" s="101"/>
    </row>
    <row r="5" spans="1:17" x14ac:dyDescent="0.3">
      <c r="A5" s="102" t="s">
        <v>11</v>
      </c>
      <c r="B5" s="103">
        <v>43986</v>
      </c>
      <c r="C5" s="104">
        <v>40.5229</v>
      </c>
      <c r="D5" s="104"/>
      <c r="E5" s="104"/>
      <c r="F5" s="104"/>
      <c r="G5" s="104"/>
      <c r="H5" s="104"/>
      <c r="I5" s="104"/>
      <c r="J5" s="104"/>
      <c r="K5" s="104">
        <v>-43.880398663804598</v>
      </c>
      <c r="L5" s="104">
        <v>-36.316361410470897</v>
      </c>
      <c r="M5" s="104">
        <v>-18.276309013011598</v>
      </c>
      <c r="N5" s="104">
        <v>-26.7154956919527</v>
      </c>
      <c r="O5" s="104">
        <v>-8.7668486042190903</v>
      </c>
      <c r="P5" s="104">
        <v>2.1952333325193099</v>
      </c>
      <c r="Q5" s="104">
        <v>16.1270011598188</v>
      </c>
    </row>
    <row r="6" spans="1:17" x14ac:dyDescent="0.3">
      <c r="A6" s="102" t="s">
        <v>12</v>
      </c>
      <c r="B6" s="103">
        <v>43986</v>
      </c>
      <c r="C6" s="104">
        <v>244.49799999999999</v>
      </c>
      <c r="D6" s="104"/>
      <c r="E6" s="104"/>
      <c r="F6" s="104"/>
      <c r="G6" s="104"/>
      <c r="H6" s="104"/>
      <c r="I6" s="104"/>
      <c r="J6" s="104"/>
      <c r="K6" s="104">
        <v>-51.715819012804403</v>
      </c>
      <c r="L6" s="104">
        <v>-38.2335264051179</v>
      </c>
      <c r="M6" s="104">
        <v>-15.9990548047987</v>
      </c>
      <c r="N6" s="104">
        <v>-23.677967019434501</v>
      </c>
      <c r="O6" s="104">
        <v>-2.3953542635175999</v>
      </c>
      <c r="P6" s="104">
        <v>4.8166015135018396</v>
      </c>
      <c r="Q6" s="104">
        <v>14.719288493958601</v>
      </c>
    </row>
    <row r="7" spans="1:17" x14ac:dyDescent="0.3">
      <c r="A7" s="102" t="s">
        <v>13</v>
      </c>
      <c r="B7" s="103">
        <v>43986</v>
      </c>
      <c r="C7" s="104">
        <v>140.80000000000001</v>
      </c>
      <c r="D7" s="104"/>
      <c r="E7" s="104"/>
      <c r="F7" s="104"/>
      <c r="G7" s="104"/>
      <c r="H7" s="104"/>
      <c r="I7" s="104"/>
      <c r="J7" s="104"/>
      <c r="K7" s="104">
        <v>-2.2971761541909101</v>
      </c>
      <c r="L7" s="104">
        <v>-13.9643834232049</v>
      </c>
      <c r="M7" s="104">
        <v>-2.6519936061523901</v>
      </c>
      <c r="N7" s="104">
        <v>-10.050380154490799</v>
      </c>
      <c r="O7" s="104">
        <v>2.1262193722470499E-2</v>
      </c>
      <c r="P7" s="104">
        <v>4.4692895289585497</v>
      </c>
      <c r="Q7" s="104">
        <v>19.198019351438798</v>
      </c>
    </row>
    <row r="8" spans="1:17" x14ac:dyDescent="0.3">
      <c r="A8" s="102" t="s">
        <v>14</v>
      </c>
      <c r="B8" s="103">
        <v>43986</v>
      </c>
      <c r="C8" s="104">
        <v>9.02</v>
      </c>
      <c r="D8" s="104"/>
      <c r="E8" s="104"/>
      <c r="F8" s="104"/>
      <c r="G8" s="104"/>
      <c r="H8" s="104"/>
      <c r="I8" s="104"/>
      <c r="J8" s="104"/>
      <c r="K8" s="104">
        <v>-50.647548566142497</v>
      </c>
      <c r="L8" s="104">
        <v>-29.409030338715201</v>
      </c>
      <c r="M8" s="104">
        <v>-11.348662294014</v>
      </c>
      <c r="N8" s="104">
        <v>-16.8202764976959</v>
      </c>
      <c r="O8" s="104"/>
      <c r="P8" s="104"/>
      <c r="Q8" s="104">
        <v>-5.4694189602446501</v>
      </c>
    </row>
    <row r="9" spans="1:17" x14ac:dyDescent="0.3">
      <c r="A9" s="102" t="s">
        <v>15</v>
      </c>
      <c r="B9" s="103">
        <v>43986</v>
      </c>
      <c r="C9" s="104">
        <v>37.869999999999997</v>
      </c>
      <c r="D9" s="104"/>
      <c r="E9" s="104"/>
      <c r="F9" s="104"/>
      <c r="G9" s="104"/>
      <c r="H9" s="104"/>
      <c r="I9" s="104"/>
      <c r="J9" s="104"/>
      <c r="K9" s="104">
        <v>-88.859809337134706</v>
      </c>
      <c r="L9" s="104">
        <v>-49.734899565116201</v>
      </c>
      <c r="M9" s="104">
        <v>-24.5359727275872</v>
      </c>
      <c r="N9" s="104">
        <v>-31.494562668759698</v>
      </c>
      <c r="O9" s="104">
        <v>-8.0283142970155801</v>
      </c>
      <c r="P9" s="104">
        <v>1.1918216572395099</v>
      </c>
      <c r="Q9" s="104">
        <v>9.8273842899725103</v>
      </c>
    </row>
    <row r="10" spans="1:17" x14ac:dyDescent="0.3">
      <c r="A10" s="102" t="s">
        <v>16</v>
      </c>
      <c r="B10" s="103">
        <v>43986</v>
      </c>
      <c r="C10" s="104">
        <v>10.868399999999999</v>
      </c>
      <c r="D10" s="104"/>
      <c r="E10" s="104"/>
      <c r="F10" s="104"/>
      <c r="G10" s="104"/>
      <c r="H10" s="104"/>
      <c r="I10" s="104"/>
      <c r="J10" s="104"/>
      <c r="K10" s="104">
        <v>-43.607025671063603</v>
      </c>
      <c r="L10" s="104">
        <v>-28.746467383048799</v>
      </c>
      <c r="M10" s="104">
        <v>-7.1001825977868398</v>
      </c>
      <c r="N10" s="104">
        <v>-16.512789744794102</v>
      </c>
      <c r="O10" s="104">
        <v>-7.1868026559006504</v>
      </c>
      <c r="P10" s="104"/>
      <c r="Q10" s="104">
        <v>1.8300577367205499</v>
      </c>
    </row>
    <row r="11" spans="1:17" x14ac:dyDescent="0.3">
      <c r="A11" s="102" t="s">
        <v>17</v>
      </c>
      <c r="B11" s="103">
        <v>43986</v>
      </c>
      <c r="C11" s="104">
        <v>29.3887</v>
      </c>
      <c r="D11" s="104"/>
      <c r="E11" s="104"/>
      <c r="F11" s="104"/>
      <c r="G11" s="104"/>
      <c r="H11" s="104"/>
      <c r="I11" s="104"/>
      <c r="J11" s="104"/>
      <c r="K11" s="104">
        <v>-61.290799021118701</v>
      </c>
      <c r="L11" s="104">
        <v>-34.721400945033302</v>
      </c>
      <c r="M11" s="104">
        <v>-7.9523380749960397</v>
      </c>
      <c r="N11" s="104">
        <v>-16.1294029408973</v>
      </c>
      <c r="O11" s="104">
        <v>-1.93337449330432</v>
      </c>
      <c r="P11" s="104">
        <v>7.3619559911543</v>
      </c>
      <c r="Q11" s="104">
        <v>13.852466954836199</v>
      </c>
    </row>
    <row r="12" spans="1:17" x14ac:dyDescent="0.3">
      <c r="A12" s="102" t="s">
        <v>18</v>
      </c>
      <c r="B12" s="103">
        <v>43986</v>
      </c>
      <c r="C12" s="104">
        <v>31.248999999999999</v>
      </c>
      <c r="D12" s="104"/>
      <c r="E12" s="104"/>
      <c r="F12" s="104"/>
      <c r="G12" s="104"/>
      <c r="H12" s="104"/>
      <c r="I12" s="104"/>
      <c r="J12" s="104"/>
      <c r="K12" s="104">
        <v>-57.8281906858277</v>
      </c>
      <c r="L12" s="104">
        <v>-34.662582537182402</v>
      </c>
      <c r="M12" s="104">
        <v>-13.0196203974914</v>
      </c>
      <c r="N12" s="104">
        <v>-19.528051836207901</v>
      </c>
      <c r="O12" s="104">
        <v>-3.8323512140463101</v>
      </c>
      <c r="P12" s="104">
        <v>6.4807130637851698</v>
      </c>
      <c r="Q12" s="104">
        <v>20.800208024610601</v>
      </c>
    </row>
    <row r="13" spans="1:17" x14ac:dyDescent="0.3">
      <c r="A13" s="102" t="s">
        <v>19</v>
      </c>
      <c r="B13" s="103">
        <v>43986</v>
      </c>
      <c r="C13" s="104">
        <v>64.911299999999997</v>
      </c>
      <c r="D13" s="104"/>
      <c r="E13" s="104"/>
      <c r="F13" s="104"/>
      <c r="G13" s="104"/>
      <c r="H13" s="104"/>
      <c r="I13" s="104"/>
      <c r="J13" s="104"/>
      <c r="K13" s="104">
        <v>-53.943200969827103</v>
      </c>
      <c r="L13" s="104">
        <v>-34.000432197521199</v>
      </c>
      <c r="M13" s="104">
        <v>-11.0068724620038</v>
      </c>
      <c r="N13" s="104">
        <v>-19.1814619055592</v>
      </c>
      <c r="O13" s="104">
        <v>-1.22806569077623</v>
      </c>
      <c r="P13" s="104">
        <v>5.0309065915035402</v>
      </c>
      <c r="Q13" s="104">
        <v>11.995341485384699</v>
      </c>
    </row>
    <row r="14" spans="1:17" x14ac:dyDescent="0.3">
      <c r="A14" s="102" t="s">
        <v>20</v>
      </c>
      <c r="B14" s="103">
        <v>43986</v>
      </c>
      <c r="C14" s="104">
        <v>43.36</v>
      </c>
      <c r="D14" s="104"/>
      <c r="E14" s="104"/>
      <c r="F14" s="104"/>
      <c r="G14" s="104"/>
      <c r="H14" s="104"/>
      <c r="I14" s="104"/>
      <c r="J14" s="104"/>
      <c r="K14" s="104">
        <v>-45.306879246791297</v>
      </c>
      <c r="L14" s="104">
        <v>-37.651755637003099</v>
      </c>
      <c r="M14" s="104">
        <v>-19.799968756315</v>
      </c>
      <c r="N14" s="104">
        <v>-23.543671561208701</v>
      </c>
      <c r="O14" s="104">
        <v>-4.6263298223383797</v>
      </c>
      <c r="P14" s="104">
        <v>2.8962187207727799</v>
      </c>
      <c r="Q14" s="104">
        <v>23.429670964017699</v>
      </c>
    </row>
    <row r="15" spans="1:17" x14ac:dyDescent="0.3">
      <c r="A15" s="102" t="s">
        <v>21</v>
      </c>
      <c r="B15" s="103">
        <v>43986</v>
      </c>
      <c r="C15" s="104">
        <v>125.4224</v>
      </c>
      <c r="D15" s="104"/>
      <c r="E15" s="104"/>
      <c r="F15" s="104"/>
      <c r="G15" s="104"/>
      <c r="H15" s="104"/>
      <c r="I15" s="104"/>
      <c r="J15" s="104"/>
      <c r="K15" s="104">
        <v>-30.740441785797501</v>
      </c>
      <c r="L15" s="104">
        <v>-27.904088558589599</v>
      </c>
      <c r="M15" s="104">
        <v>-7.0231401584677497</v>
      </c>
      <c r="N15" s="104">
        <v>-13.3913094158438</v>
      </c>
      <c r="O15" s="104">
        <v>-0.45790568139402099</v>
      </c>
      <c r="P15" s="104">
        <v>8.6381136399434695</v>
      </c>
      <c r="Q15" s="104">
        <v>19.8227925572264</v>
      </c>
    </row>
    <row r="16" spans="1:17" x14ac:dyDescent="0.3">
      <c r="A16" s="102" t="s">
        <v>22</v>
      </c>
      <c r="B16" s="103">
        <v>43986</v>
      </c>
      <c r="C16" s="104">
        <v>9.0927000000000007</v>
      </c>
      <c r="D16" s="104"/>
      <c r="E16" s="104"/>
      <c r="F16" s="104"/>
      <c r="G16" s="104"/>
      <c r="H16" s="104"/>
      <c r="I16" s="104"/>
      <c r="J16" s="104"/>
      <c r="K16" s="104">
        <v>-43.350165661284301</v>
      </c>
      <c r="L16" s="104">
        <v>-29.511432899158098</v>
      </c>
      <c r="M16" s="104">
        <v>-5.2398001087371302</v>
      </c>
      <c r="N16" s="104">
        <v>-10.6139232053476</v>
      </c>
      <c r="O16" s="104"/>
      <c r="P16" s="104"/>
      <c r="Q16" s="104">
        <v>-4.7856141618497103</v>
      </c>
    </row>
    <row r="17" spans="1:17" x14ac:dyDescent="0.3">
      <c r="A17" s="102" t="s">
        <v>23</v>
      </c>
      <c r="B17" s="103">
        <v>43986</v>
      </c>
      <c r="C17" s="104">
        <v>8.9274000000000004</v>
      </c>
      <c r="D17" s="104"/>
      <c r="E17" s="104"/>
      <c r="F17" s="104"/>
      <c r="G17" s="104"/>
      <c r="H17" s="104"/>
      <c r="I17" s="104"/>
      <c r="J17" s="104"/>
      <c r="K17" s="104">
        <v>-39.661913674677898</v>
      </c>
      <c r="L17" s="104">
        <v>-26.836018797267499</v>
      </c>
      <c r="M17" s="104">
        <v>-4.0397867540597998</v>
      </c>
      <c r="N17" s="104">
        <v>-9.8591275055098198</v>
      </c>
      <c r="O17" s="104"/>
      <c r="P17" s="104"/>
      <c r="Q17" s="104">
        <v>-5.8345603576751097</v>
      </c>
    </row>
    <row r="18" spans="1:17" x14ac:dyDescent="0.3">
      <c r="A18" s="102" t="s">
        <v>24</v>
      </c>
      <c r="B18" s="103">
        <v>43986</v>
      </c>
      <c r="C18" s="104">
        <v>199.17670000000001</v>
      </c>
      <c r="D18" s="104"/>
      <c r="E18" s="104"/>
      <c r="F18" s="104"/>
      <c r="G18" s="104"/>
      <c r="H18" s="104"/>
      <c r="I18" s="104"/>
      <c r="J18" s="104"/>
      <c r="K18" s="104">
        <v>-55.535354879451504</v>
      </c>
      <c r="L18" s="104">
        <v>-43.3542782007206</v>
      </c>
      <c r="M18" s="104">
        <v>-18.648292555455299</v>
      </c>
      <c r="N18" s="104">
        <v>-25.847604291890601</v>
      </c>
      <c r="O18" s="104">
        <v>-6.8249511292589604</v>
      </c>
      <c r="P18" s="104">
        <v>1.85903862522946</v>
      </c>
      <c r="Q18" s="104">
        <v>7.8315971572963203</v>
      </c>
    </row>
    <row r="19" spans="1:17" x14ac:dyDescent="0.3">
      <c r="A19" s="102" t="s">
        <v>25</v>
      </c>
      <c r="B19" s="103">
        <v>43986</v>
      </c>
      <c r="C19" s="104">
        <v>9.4</v>
      </c>
      <c r="D19" s="104"/>
      <c r="E19" s="104"/>
      <c r="F19" s="104"/>
      <c r="G19" s="104"/>
      <c r="H19" s="104"/>
      <c r="I19" s="104"/>
      <c r="J19" s="104"/>
      <c r="K19" s="104">
        <v>-25.2901437727351</v>
      </c>
      <c r="L19" s="104">
        <v>-25.694201775576399</v>
      </c>
      <c r="M19" s="104">
        <v>-4.3855696734853398</v>
      </c>
      <c r="N19" s="104">
        <v>-13.8026976804756</v>
      </c>
      <c r="O19" s="104"/>
      <c r="P19" s="104"/>
      <c r="Q19" s="104">
        <v>-4.0036563071298001</v>
      </c>
    </row>
    <row r="20" spans="1:17" x14ac:dyDescent="0.3">
      <c r="A20" s="102" t="s">
        <v>26</v>
      </c>
      <c r="B20" s="103">
        <v>43986</v>
      </c>
      <c r="C20" s="104">
        <v>58.128100000000003</v>
      </c>
      <c r="D20" s="104"/>
      <c r="E20" s="104"/>
      <c r="F20" s="104"/>
      <c r="G20" s="104"/>
      <c r="H20" s="104"/>
      <c r="I20" s="104"/>
      <c r="J20" s="104"/>
      <c r="K20" s="104">
        <v>-47.094937076836203</v>
      </c>
      <c r="L20" s="104">
        <v>-26.190596468795601</v>
      </c>
      <c r="M20" s="104">
        <v>-3.8833150598107</v>
      </c>
      <c r="N20" s="104">
        <v>-11.315304353473</v>
      </c>
      <c r="O20" s="104">
        <v>1.4104774384547301</v>
      </c>
      <c r="P20" s="104">
        <v>4.21612769124485</v>
      </c>
      <c r="Q20" s="104">
        <v>10.7285237258248</v>
      </c>
    </row>
    <row r="21" spans="1:17" x14ac:dyDescent="0.3">
      <c r="A21" s="158"/>
      <c r="B21" s="158"/>
      <c r="C21" s="158"/>
      <c r="D21" s="107"/>
      <c r="E21" s="107"/>
      <c r="F21" s="107"/>
      <c r="G21" s="107"/>
      <c r="H21" s="107"/>
      <c r="I21" s="107"/>
      <c r="J21" s="107"/>
      <c r="K21" s="107" t="s">
        <v>1</v>
      </c>
      <c r="L21" s="107" t="s">
        <v>2</v>
      </c>
      <c r="M21" s="107" t="s">
        <v>3</v>
      </c>
      <c r="N21" s="107" t="s">
        <v>4</v>
      </c>
      <c r="O21" s="107" t="s">
        <v>5</v>
      </c>
      <c r="P21" s="107" t="s">
        <v>6</v>
      </c>
      <c r="Q21" s="107" t="s">
        <v>46</v>
      </c>
    </row>
    <row r="22" spans="1:17" x14ac:dyDescent="0.3">
      <c r="A22" s="158"/>
      <c r="B22" s="158"/>
      <c r="C22" s="158"/>
      <c r="D22" s="107"/>
      <c r="E22" s="107"/>
      <c r="F22" s="107"/>
      <c r="G22" s="107"/>
      <c r="H22" s="107"/>
      <c r="I22" s="107"/>
      <c r="J22" s="107"/>
      <c r="K22" s="107" t="s">
        <v>0</v>
      </c>
      <c r="L22" s="107" t="s">
        <v>0</v>
      </c>
      <c r="M22" s="107" t="s">
        <v>0</v>
      </c>
      <c r="N22" s="107" t="s">
        <v>0</v>
      </c>
      <c r="O22" s="107" t="s">
        <v>0</v>
      </c>
      <c r="P22" s="107" t="s">
        <v>0</v>
      </c>
      <c r="Q22" s="107" t="s">
        <v>0</v>
      </c>
    </row>
    <row r="23" spans="1:17" x14ac:dyDescent="0.3">
      <c r="A23" s="107" t="s">
        <v>7</v>
      </c>
      <c r="B23" s="107" t="s">
        <v>8</v>
      </c>
      <c r="C23" s="107" t="s">
        <v>9</v>
      </c>
      <c r="D23" s="107"/>
      <c r="E23" s="107"/>
      <c r="F23" s="107"/>
      <c r="G23" s="107"/>
      <c r="H23" s="107"/>
      <c r="I23" s="107"/>
      <c r="J23" s="107"/>
      <c r="K23" s="107"/>
      <c r="L23" s="107"/>
      <c r="M23" s="107"/>
      <c r="N23" s="107"/>
      <c r="O23" s="107"/>
      <c r="P23" s="107"/>
      <c r="Q23" s="107"/>
    </row>
    <row r="24" spans="1:17" x14ac:dyDescent="0.3">
      <c r="A24" s="101" t="s">
        <v>387</v>
      </c>
      <c r="B24" s="101"/>
      <c r="C24" s="101"/>
      <c r="D24" s="101"/>
      <c r="E24" s="101"/>
      <c r="F24" s="101"/>
      <c r="G24" s="101"/>
      <c r="H24" s="101"/>
      <c r="I24" s="101"/>
      <c r="J24" s="101"/>
      <c r="K24" s="101"/>
      <c r="L24" s="101"/>
      <c r="M24" s="101"/>
      <c r="N24" s="101"/>
      <c r="O24" s="101"/>
      <c r="P24" s="101"/>
      <c r="Q24" s="101"/>
    </row>
    <row r="25" spans="1:17" x14ac:dyDescent="0.3">
      <c r="A25" s="102" t="s">
        <v>30</v>
      </c>
      <c r="B25" s="103">
        <v>43986</v>
      </c>
      <c r="C25" s="104">
        <v>37.709000000000003</v>
      </c>
      <c r="D25" s="104"/>
      <c r="E25" s="104"/>
      <c r="F25" s="104"/>
      <c r="G25" s="104"/>
      <c r="H25" s="104"/>
      <c r="I25" s="104"/>
      <c r="J25" s="104"/>
      <c r="K25" s="104">
        <v>-44.768889722656198</v>
      </c>
      <c r="L25" s="104">
        <v>-37.1391697515608</v>
      </c>
      <c r="M25" s="104">
        <v>-19.194206118745001</v>
      </c>
      <c r="N25" s="104">
        <v>-27.518137746015299</v>
      </c>
      <c r="O25" s="104">
        <v>-9.6263963701502604</v>
      </c>
      <c r="P25" s="104">
        <v>1.01447340939486</v>
      </c>
      <c r="Q25" s="104">
        <v>22.717396675651401</v>
      </c>
    </row>
    <row r="26" spans="1:17" x14ac:dyDescent="0.3">
      <c r="A26" s="102" t="s">
        <v>31</v>
      </c>
      <c r="B26" s="103">
        <v>43986</v>
      </c>
      <c r="C26" s="104">
        <v>229.10300000000001</v>
      </c>
      <c r="D26" s="104"/>
      <c r="E26" s="104"/>
      <c r="F26" s="104"/>
      <c r="G26" s="104"/>
      <c r="H26" s="104"/>
      <c r="I26" s="104"/>
      <c r="J26" s="104"/>
      <c r="K26" s="104">
        <v>-52.578780724062597</v>
      </c>
      <c r="L26" s="104">
        <v>-38.9690045672385</v>
      </c>
      <c r="M26" s="104">
        <v>-16.7799726526254</v>
      </c>
      <c r="N26" s="104">
        <v>-24.341717384578399</v>
      </c>
      <c r="O26" s="104">
        <v>-3.4003211580864701</v>
      </c>
      <c r="P26" s="104">
        <v>3.51282785575152</v>
      </c>
      <c r="Q26" s="104">
        <v>83.131595634095603</v>
      </c>
    </row>
    <row r="27" spans="1:17" x14ac:dyDescent="0.3">
      <c r="A27" s="102" t="s">
        <v>32</v>
      </c>
      <c r="B27" s="103">
        <v>43986</v>
      </c>
      <c r="C27" s="104">
        <v>131.72999999999999</v>
      </c>
      <c r="D27" s="104"/>
      <c r="E27" s="104"/>
      <c r="F27" s="104"/>
      <c r="G27" s="104"/>
      <c r="H27" s="104"/>
      <c r="I27" s="104"/>
      <c r="J27" s="104"/>
      <c r="K27" s="104">
        <v>-2.84068566410199</v>
      </c>
      <c r="L27" s="104">
        <v>-14.451324103508901</v>
      </c>
      <c r="M27" s="104">
        <v>-3.16888609049278</v>
      </c>
      <c r="N27" s="104">
        <v>-10.5413842609596</v>
      </c>
      <c r="O27" s="104">
        <v>-0.74743279694157705</v>
      </c>
      <c r="P27" s="104">
        <v>3.32791513761868</v>
      </c>
      <c r="Q27" s="104">
        <v>76.990902789811102</v>
      </c>
    </row>
    <row r="28" spans="1:17" x14ac:dyDescent="0.3">
      <c r="A28" s="102" t="s">
        <v>33</v>
      </c>
      <c r="B28" s="103">
        <v>43986</v>
      </c>
      <c r="C28" s="104">
        <v>8.7799999999999994</v>
      </c>
      <c r="D28" s="104"/>
      <c r="E28" s="104"/>
      <c r="F28" s="104"/>
      <c r="G28" s="104"/>
      <c r="H28" s="104"/>
      <c r="I28" s="104"/>
      <c r="J28" s="104"/>
      <c r="K28" s="104">
        <v>-50.823582746859003</v>
      </c>
      <c r="L28" s="104">
        <v>-29.927686879427</v>
      </c>
      <c r="M28" s="104">
        <v>-12.0097575734655</v>
      </c>
      <c r="N28" s="104">
        <v>-17.664817859173102</v>
      </c>
      <c r="O28" s="104"/>
      <c r="P28" s="104"/>
      <c r="Q28" s="104">
        <v>-6.8088685015290604</v>
      </c>
    </row>
    <row r="29" spans="1:17" x14ac:dyDescent="0.3">
      <c r="A29" s="102" t="s">
        <v>34</v>
      </c>
      <c r="B29" s="103">
        <v>43986</v>
      </c>
      <c r="C29" s="104">
        <v>35.299999999999997</v>
      </c>
      <c r="D29" s="104"/>
      <c r="E29" s="104"/>
      <c r="F29" s="104"/>
      <c r="G29" s="104"/>
      <c r="H29" s="104"/>
      <c r="I29" s="104"/>
      <c r="J29" s="104"/>
      <c r="K29" s="104">
        <v>-89.748965937899101</v>
      </c>
      <c r="L29" s="104">
        <v>-50.538357696966301</v>
      </c>
      <c r="M29" s="104">
        <v>-25.408554972104799</v>
      </c>
      <c r="N29" s="104">
        <v>-32.209415172685603</v>
      </c>
      <c r="O29" s="104">
        <v>-8.8668488039213695</v>
      </c>
      <c r="P29" s="104">
        <v>0.15214592815268699</v>
      </c>
      <c r="Q29" s="104">
        <v>20.649597495527701</v>
      </c>
    </row>
    <row r="30" spans="1:17" x14ac:dyDescent="0.3">
      <c r="A30" s="102" t="s">
        <v>35</v>
      </c>
      <c r="B30" s="103">
        <v>43986</v>
      </c>
      <c r="C30" s="104">
        <v>9.9497</v>
      </c>
      <c r="D30" s="104"/>
      <c r="E30" s="104"/>
      <c r="F30" s="104"/>
      <c r="G30" s="104"/>
      <c r="H30" s="104"/>
      <c r="I30" s="104"/>
      <c r="J30" s="104"/>
      <c r="K30" s="104">
        <v>-45.190391392243697</v>
      </c>
      <c r="L30" s="104">
        <v>-30.140358773433899</v>
      </c>
      <c r="M30" s="104">
        <v>-8.5522692146387005</v>
      </c>
      <c r="N30" s="104">
        <v>-17.793618553019201</v>
      </c>
      <c r="O30" s="104">
        <v>-8.3956574733762395</v>
      </c>
      <c r="P30" s="104"/>
      <c r="Q30" s="104">
        <v>-0.10600173210161599</v>
      </c>
    </row>
    <row r="31" spans="1:17" x14ac:dyDescent="0.3">
      <c r="A31" s="102" t="s">
        <v>36</v>
      </c>
      <c r="B31" s="103">
        <v>43986</v>
      </c>
      <c r="C31" s="104">
        <v>27.3508</v>
      </c>
      <c r="D31" s="104"/>
      <c r="E31" s="104"/>
      <c r="F31" s="104"/>
      <c r="G31" s="104"/>
      <c r="H31" s="104"/>
      <c r="I31" s="104"/>
      <c r="J31" s="104"/>
      <c r="K31" s="104">
        <v>-61.840033836642803</v>
      </c>
      <c r="L31" s="104">
        <v>-35.256589282080498</v>
      </c>
      <c r="M31" s="104">
        <v>-8.5607822834096599</v>
      </c>
      <c r="N31" s="104">
        <v>-16.671335655647901</v>
      </c>
      <c r="O31" s="104">
        <v>-2.5390320545749199</v>
      </c>
      <c r="P31" s="104">
        <v>5.8738452658011804</v>
      </c>
      <c r="Q31" s="104">
        <v>91.472809140329304</v>
      </c>
    </row>
    <row r="32" spans="1:17" x14ac:dyDescent="0.3">
      <c r="A32" s="102" t="s">
        <v>37</v>
      </c>
      <c r="B32" s="103">
        <v>43986</v>
      </c>
      <c r="C32" s="104">
        <v>29.405999999999999</v>
      </c>
      <c r="D32" s="104"/>
      <c r="E32" s="104"/>
      <c r="F32" s="104"/>
      <c r="G32" s="104"/>
      <c r="H32" s="104"/>
      <c r="I32" s="104"/>
      <c r="J32" s="104"/>
      <c r="K32" s="104">
        <v>-58.687179764989899</v>
      </c>
      <c r="L32" s="104">
        <v>-35.481085599811898</v>
      </c>
      <c r="M32" s="104">
        <v>-13.8969266851452</v>
      </c>
      <c r="N32" s="104">
        <v>-20.307261433048101</v>
      </c>
      <c r="O32" s="104">
        <v>-4.6396761988088704</v>
      </c>
      <c r="P32" s="104">
        <v>5.3321428553742596</v>
      </c>
      <c r="Q32" s="104">
        <v>18.639973684210499</v>
      </c>
    </row>
    <row r="33" spans="1:17" x14ac:dyDescent="0.3">
      <c r="A33" s="102" t="s">
        <v>38</v>
      </c>
      <c r="B33" s="103">
        <v>43986</v>
      </c>
      <c r="C33" s="104">
        <v>61.42</v>
      </c>
      <c r="D33" s="104"/>
      <c r="E33" s="104"/>
      <c r="F33" s="104"/>
      <c r="G33" s="104"/>
      <c r="H33" s="104"/>
      <c r="I33" s="104"/>
      <c r="J33" s="104"/>
      <c r="K33" s="104">
        <v>-54.567034307231197</v>
      </c>
      <c r="L33" s="104">
        <v>-34.596163154095997</v>
      </c>
      <c r="M33" s="104">
        <v>-11.629127548455299</v>
      </c>
      <c r="N33" s="104">
        <v>-19.712216056779202</v>
      </c>
      <c r="O33" s="104">
        <v>-1.90469334189984</v>
      </c>
      <c r="P33" s="104">
        <v>4.1152012408379504</v>
      </c>
      <c r="Q33" s="104">
        <v>34.28</v>
      </c>
    </row>
    <row r="34" spans="1:17" x14ac:dyDescent="0.3">
      <c r="A34" s="102" t="s">
        <v>39</v>
      </c>
      <c r="B34" s="103">
        <v>43986</v>
      </c>
      <c r="C34" s="104">
        <v>42.94</v>
      </c>
      <c r="D34" s="104"/>
      <c r="E34" s="104"/>
      <c r="F34" s="104"/>
      <c r="G34" s="104"/>
      <c r="H34" s="104"/>
      <c r="I34" s="104"/>
      <c r="J34" s="104"/>
      <c r="K34" s="104">
        <v>-45.771304706114201</v>
      </c>
      <c r="L34" s="104">
        <v>-38.102091491963897</v>
      </c>
      <c r="M34" s="104">
        <v>-20.255330312150502</v>
      </c>
      <c r="N34" s="104">
        <v>-23.934426229508201</v>
      </c>
      <c r="O34" s="104">
        <v>-4.9035136348037298</v>
      </c>
      <c r="P34" s="104">
        <v>2.5734153603184402</v>
      </c>
      <c r="Q34" s="104">
        <v>22.313269628017999</v>
      </c>
    </row>
    <row r="35" spans="1:17" x14ac:dyDescent="0.3">
      <c r="A35" s="102" t="s">
        <v>40</v>
      </c>
      <c r="B35" s="103">
        <v>43986</v>
      </c>
      <c r="C35" s="104">
        <v>117.4397</v>
      </c>
      <c r="D35" s="104"/>
      <c r="E35" s="104"/>
      <c r="F35" s="104"/>
      <c r="G35" s="104"/>
      <c r="H35" s="104"/>
      <c r="I35" s="104"/>
      <c r="J35" s="104"/>
      <c r="K35" s="104">
        <v>-32.012427708531703</v>
      </c>
      <c r="L35" s="104">
        <v>-29.1905276452907</v>
      </c>
      <c r="M35" s="104">
        <v>-8.4394637463625095</v>
      </c>
      <c r="N35" s="104">
        <v>-14.6768678166735</v>
      </c>
      <c r="O35" s="104">
        <v>-1.69198958779579</v>
      </c>
      <c r="P35" s="104">
        <v>7.1830031348516501</v>
      </c>
      <c r="Q35" s="104">
        <v>67.392147276164295</v>
      </c>
    </row>
    <row r="36" spans="1:17" x14ac:dyDescent="0.3">
      <c r="A36" s="102" t="s">
        <v>41</v>
      </c>
      <c r="B36" s="103">
        <v>43986</v>
      </c>
      <c r="C36" s="104">
        <v>8.8213000000000008</v>
      </c>
      <c r="D36" s="104"/>
      <c r="E36" s="104"/>
      <c r="F36" s="104"/>
      <c r="G36" s="104"/>
      <c r="H36" s="104"/>
      <c r="I36" s="104"/>
      <c r="J36" s="104"/>
      <c r="K36" s="104">
        <v>-44.4810086753467</v>
      </c>
      <c r="L36" s="104">
        <v>-30.520319316664398</v>
      </c>
      <c r="M36" s="104">
        <v>-6.3603270378087604</v>
      </c>
      <c r="N36" s="104">
        <v>-11.687885525239601</v>
      </c>
      <c r="O36" s="104"/>
      <c r="P36" s="104"/>
      <c r="Q36" s="104">
        <v>-6.2171315028901697</v>
      </c>
    </row>
    <row r="37" spans="1:17" x14ac:dyDescent="0.3">
      <c r="A37" s="102" t="s">
        <v>42</v>
      </c>
      <c r="B37" s="103">
        <v>43986</v>
      </c>
      <c r="C37" s="104">
        <v>8.6499000000000006</v>
      </c>
      <c r="D37" s="104"/>
      <c r="E37" s="104"/>
      <c r="F37" s="104"/>
      <c r="G37" s="104"/>
      <c r="H37" s="104"/>
      <c r="I37" s="104"/>
      <c r="J37" s="104"/>
      <c r="K37" s="104">
        <v>-40.796072512321302</v>
      </c>
      <c r="L37" s="104">
        <v>-27.8599771546513</v>
      </c>
      <c r="M37" s="104">
        <v>-5.1549000977254096</v>
      </c>
      <c r="N37" s="104">
        <v>-10.9810053605904</v>
      </c>
      <c r="O37" s="104"/>
      <c r="P37" s="104"/>
      <c r="Q37" s="104">
        <v>-7.3440611028315903</v>
      </c>
    </row>
    <row r="38" spans="1:17" x14ac:dyDescent="0.3">
      <c r="A38" s="102" t="s">
        <v>43</v>
      </c>
      <c r="B38" s="103">
        <v>43986</v>
      </c>
      <c r="C38" s="104">
        <v>188.696</v>
      </c>
      <c r="D38" s="104"/>
      <c r="E38" s="104"/>
      <c r="F38" s="104"/>
      <c r="G38" s="104"/>
      <c r="H38" s="104"/>
      <c r="I38" s="104"/>
      <c r="J38" s="104"/>
      <c r="K38" s="104">
        <v>-56.4310249421574</v>
      </c>
      <c r="L38" s="104">
        <v>-44.151428452313397</v>
      </c>
      <c r="M38" s="104">
        <v>-19.485447140871099</v>
      </c>
      <c r="N38" s="104">
        <v>-26.533580613415001</v>
      </c>
      <c r="O38" s="104">
        <v>-7.4752952020640704</v>
      </c>
      <c r="P38" s="104">
        <v>1.02076485178286</v>
      </c>
      <c r="Q38" s="104">
        <v>48.717080234758498</v>
      </c>
    </row>
    <row r="39" spans="1:17" x14ac:dyDescent="0.3">
      <c r="A39" s="102" t="s">
        <v>44</v>
      </c>
      <c r="B39" s="103">
        <v>43986</v>
      </c>
      <c r="C39" s="104">
        <v>9.2799999999999994</v>
      </c>
      <c r="D39" s="104"/>
      <c r="E39" s="104"/>
      <c r="F39" s="104"/>
      <c r="G39" s="104"/>
      <c r="H39" s="104"/>
      <c r="I39" s="104"/>
      <c r="J39" s="104"/>
      <c r="K39" s="104">
        <v>-25.5960729312763</v>
      </c>
      <c r="L39" s="104">
        <v>-26.3077182597494</v>
      </c>
      <c r="M39" s="104">
        <v>-5.1075980484853201</v>
      </c>
      <c r="N39" s="104">
        <v>-14.430510437913901</v>
      </c>
      <c r="O39" s="104"/>
      <c r="P39" s="104"/>
      <c r="Q39" s="104">
        <v>-4.80438756855576</v>
      </c>
    </row>
    <row r="40" spans="1:17" x14ac:dyDescent="0.3">
      <c r="A40" s="102" t="s">
        <v>45</v>
      </c>
      <c r="B40" s="103">
        <v>43986</v>
      </c>
      <c r="C40" s="104">
        <v>55.063200000000002</v>
      </c>
      <c r="D40" s="104"/>
      <c r="E40" s="104"/>
      <c r="F40" s="104"/>
      <c r="G40" s="104"/>
      <c r="H40" s="104"/>
      <c r="I40" s="104"/>
      <c r="J40" s="104"/>
      <c r="K40" s="104">
        <v>-47.658246281097497</v>
      </c>
      <c r="L40" s="104">
        <v>-26.745866166415901</v>
      </c>
      <c r="M40" s="104">
        <v>-4.4877754528817304</v>
      </c>
      <c r="N40" s="104">
        <v>-11.8688997057431</v>
      </c>
      <c r="O40" s="104">
        <v>0.67925327720225204</v>
      </c>
      <c r="P40" s="104">
        <v>3.3643186773064002</v>
      </c>
      <c r="Q40" s="104">
        <v>30.274375115037699</v>
      </c>
    </row>
    <row r="41" spans="1:17" x14ac:dyDescent="0.3">
      <c r="A41" s="158"/>
      <c r="B41" s="158"/>
      <c r="C41" s="158"/>
      <c r="D41" s="107"/>
      <c r="E41" s="107"/>
      <c r="F41" s="107"/>
      <c r="G41" s="107"/>
      <c r="H41" s="107"/>
      <c r="I41" s="107" t="s">
        <v>47</v>
      </c>
      <c r="J41" s="107" t="s">
        <v>48</v>
      </c>
      <c r="K41" s="107" t="s">
        <v>1</v>
      </c>
      <c r="L41" s="107" t="s">
        <v>2</v>
      </c>
      <c r="M41" s="107" t="s">
        <v>3</v>
      </c>
      <c r="O41" s="102"/>
      <c r="P41" s="102"/>
      <c r="Q41" s="107" t="s">
        <v>46</v>
      </c>
    </row>
    <row r="42" spans="1:17" x14ac:dyDescent="0.3">
      <c r="A42" s="158"/>
      <c r="B42" s="158"/>
      <c r="C42" s="158"/>
      <c r="D42" s="107"/>
      <c r="E42" s="107"/>
      <c r="F42" s="107"/>
      <c r="G42" s="107"/>
      <c r="H42" s="107"/>
      <c r="I42" s="107" t="s">
        <v>0</v>
      </c>
      <c r="J42" s="107" t="s">
        <v>0</v>
      </c>
      <c r="K42" s="107" t="s">
        <v>0</v>
      </c>
      <c r="L42" s="107" t="s">
        <v>0</v>
      </c>
      <c r="M42" s="107" t="s">
        <v>0</v>
      </c>
      <c r="O42" s="102"/>
      <c r="P42" s="102"/>
      <c r="Q42" s="107" t="s">
        <v>0</v>
      </c>
    </row>
    <row r="43" spans="1:17" x14ac:dyDescent="0.3">
      <c r="A43" s="107" t="s">
        <v>7</v>
      </c>
      <c r="B43" s="107" t="s">
        <v>8</v>
      </c>
      <c r="C43" s="107" t="s">
        <v>9</v>
      </c>
      <c r="D43" s="107"/>
      <c r="E43" s="107"/>
      <c r="F43" s="107"/>
      <c r="G43" s="107"/>
      <c r="H43" s="107"/>
      <c r="I43" s="107"/>
      <c r="J43" s="107"/>
      <c r="K43" s="107"/>
      <c r="L43" s="107"/>
      <c r="M43" s="107"/>
      <c r="O43" s="102"/>
      <c r="P43" s="102"/>
      <c r="Q43" s="107"/>
    </row>
    <row r="44" spans="1:17" x14ac:dyDescent="0.3">
      <c r="A44" s="101" t="s">
        <v>386</v>
      </c>
      <c r="B44" s="101"/>
      <c r="C44" s="101"/>
      <c r="D44" s="101"/>
      <c r="E44" s="101"/>
      <c r="F44" s="101"/>
      <c r="G44" s="101"/>
      <c r="H44" s="101"/>
      <c r="I44" s="101"/>
      <c r="J44" s="101"/>
      <c r="K44" s="101"/>
      <c r="L44" s="101"/>
      <c r="M44" s="101"/>
      <c r="O44" s="102"/>
      <c r="P44" s="102"/>
      <c r="Q44" s="101"/>
    </row>
    <row r="45" spans="1:17" x14ac:dyDescent="0.3">
      <c r="A45" s="102" t="s">
        <v>377</v>
      </c>
      <c r="B45" s="103">
        <v>43986</v>
      </c>
      <c r="C45" s="104">
        <v>9.93</v>
      </c>
      <c r="D45" s="104"/>
      <c r="E45" s="104"/>
      <c r="F45" s="104"/>
      <c r="G45" s="104"/>
      <c r="H45" s="104"/>
      <c r="I45" s="104">
        <v>158.76831501831501</v>
      </c>
      <c r="J45" s="104">
        <v>63.745633860694298</v>
      </c>
      <c r="K45" s="104">
        <v>-3.5635251236657202</v>
      </c>
      <c r="L45" s="104"/>
      <c r="M45" s="104"/>
      <c r="O45" s="102"/>
      <c r="P45" s="102"/>
      <c r="Q45" s="104">
        <v>-2.26106194690266</v>
      </c>
    </row>
    <row r="46" spans="1:17" x14ac:dyDescent="0.3">
      <c r="A46" s="102" t="s">
        <v>49</v>
      </c>
      <c r="B46" s="103">
        <v>43986</v>
      </c>
      <c r="C46" s="104">
        <v>9.3800000000000008</v>
      </c>
      <c r="D46" s="104"/>
      <c r="E46" s="104"/>
      <c r="F46" s="104"/>
      <c r="G46" s="104"/>
      <c r="H46" s="104"/>
      <c r="I46" s="104">
        <v>226.576725707664</v>
      </c>
      <c r="J46" s="104">
        <v>102.32497290023601</v>
      </c>
      <c r="K46" s="104">
        <v>-30.0974512743628</v>
      </c>
      <c r="L46" s="104">
        <v>-21.275045537340599</v>
      </c>
      <c r="M46" s="104">
        <v>-3.9949727881400001</v>
      </c>
      <c r="O46" s="102"/>
      <c r="P46" s="102"/>
      <c r="Q46" s="104">
        <v>-6.8993902439024302</v>
      </c>
    </row>
    <row r="47" spans="1:17" x14ac:dyDescent="0.3">
      <c r="A47" s="102" t="s">
        <v>50</v>
      </c>
      <c r="B47" s="103">
        <v>43986</v>
      </c>
      <c r="C47" s="104">
        <v>98.597800000000007</v>
      </c>
      <c r="D47" s="104"/>
      <c r="E47" s="104"/>
      <c r="F47" s="104"/>
      <c r="G47" s="104"/>
      <c r="H47" s="104"/>
      <c r="I47" s="104">
        <v>246.53933061108501</v>
      </c>
      <c r="J47" s="104">
        <v>93.471882603459306</v>
      </c>
      <c r="K47" s="104">
        <v>-50.107955159263</v>
      </c>
      <c r="L47" s="104">
        <v>-32.930852003214603</v>
      </c>
      <c r="M47" s="104">
        <v>-8.7042249318840206</v>
      </c>
      <c r="O47" s="102"/>
      <c r="P47" s="102"/>
      <c r="Q47" s="104">
        <v>14.0604450288268</v>
      </c>
    </row>
    <row r="48" spans="1:17" x14ac:dyDescent="0.3">
      <c r="A48" s="158"/>
      <c r="B48" s="158"/>
      <c r="C48" s="158"/>
      <c r="D48" s="107"/>
      <c r="E48" s="107"/>
      <c r="F48" s="107"/>
      <c r="G48" s="107"/>
      <c r="H48" s="107"/>
      <c r="I48" s="107" t="s">
        <v>47</v>
      </c>
      <c r="J48" s="107" t="s">
        <v>48</v>
      </c>
      <c r="K48" s="107" t="s">
        <v>1</v>
      </c>
      <c r="L48" s="107" t="s">
        <v>2</v>
      </c>
      <c r="M48" s="107" t="s">
        <v>3</v>
      </c>
      <c r="Q48" s="107" t="s">
        <v>46</v>
      </c>
    </row>
    <row r="49" spans="1:17" x14ac:dyDescent="0.3">
      <c r="A49" s="158"/>
      <c r="B49" s="158"/>
      <c r="C49" s="158"/>
      <c r="D49" s="107"/>
      <c r="E49" s="107"/>
      <c r="F49" s="107"/>
      <c r="G49" s="107"/>
      <c r="H49" s="107"/>
      <c r="I49" s="107" t="s">
        <v>0</v>
      </c>
      <c r="J49" s="107" t="s">
        <v>0</v>
      </c>
      <c r="K49" s="107" t="s">
        <v>0</v>
      </c>
      <c r="L49" s="107" t="s">
        <v>0</v>
      </c>
      <c r="M49" s="107" t="s">
        <v>0</v>
      </c>
      <c r="Q49" s="107" t="s">
        <v>0</v>
      </c>
    </row>
    <row r="50" spans="1:17" x14ac:dyDescent="0.3">
      <c r="A50" s="107" t="s">
        <v>7</v>
      </c>
      <c r="B50" s="107" t="s">
        <v>8</v>
      </c>
      <c r="C50" s="107" t="s">
        <v>9</v>
      </c>
      <c r="D50" s="107"/>
      <c r="E50" s="107"/>
      <c r="F50" s="107"/>
      <c r="G50" s="107"/>
      <c r="H50" s="107"/>
      <c r="I50" s="107"/>
      <c r="J50" s="107"/>
      <c r="K50" s="107"/>
      <c r="L50" s="107"/>
      <c r="M50" s="107"/>
      <c r="Q50" s="107"/>
    </row>
    <row r="51" spans="1:17" x14ac:dyDescent="0.3">
      <c r="A51" s="101" t="s">
        <v>386</v>
      </c>
      <c r="B51" s="101"/>
      <c r="C51" s="101"/>
      <c r="D51" s="101"/>
      <c r="E51" s="101"/>
      <c r="F51" s="101"/>
      <c r="G51" s="101"/>
      <c r="H51" s="101"/>
      <c r="I51" s="101"/>
      <c r="J51" s="101"/>
      <c r="K51" s="101"/>
      <c r="L51" s="101"/>
      <c r="M51" s="101"/>
      <c r="Q51" s="101"/>
    </row>
    <row r="52" spans="1:17" x14ac:dyDescent="0.3">
      <c r="A52" s="102" t="s">
        <v>379</v>
      </c>
      <c r="B52" s="103">
        <v>43986</v>
      </c>
      <c r="C52" s="104">
        <v>9.8800000000000008</v>
      </c>
      <c r="D52" s="104"/>
      <c r="E52" s="104"/>
      <c r="F52" s="104"/>
      <c r="G52" s="104"/>
      <c r="H52" s="104"/>
      <c r="I52" s="104">
        <v>156.652360515022</v>
      </c>
      <c r="J52" s="104">
        <v>61.441478580507798</v>
      </c>
      <c r="K52" s="104">
        <v>-5.5432613034799703</v>
      </c>
      <c r="L52" s="104"/>
      <c r="M52" s="104"/>
      <c r="Q52" s="104">
        <v>-3.8761061946902302</v>
      </c>
    </row>
    <row r="53" spans="1:17" x14ac:dyDescent="0.3">
      <c r="A53" s="102" t="s">
        <v>51</v>
      </c>
      <c r="B53" s="103">
        <v>43986</v>
      </c>
      <c r="C53" s="104">
        <v>9.33</v>
      </c>
      <c r="D53" s="104"/>
      <c r="E53" s="104"/>
      <c r="F53" s="104"/>
      <c r="G53" s="104"/>
      <c r="H53" s="104"/>
      <c r="I53" s="104">
        <v>221.30398671096401</v>
      </c>
      <c r="J53" s="104">
        <v>99.943735933983604</v>
      </c>
      <c r="K53" s="104">
        <v>-30.970742395600599</v>
      </c>
      <c r="L53" s="104">
        <v>-21.8866015934593</v>
      </c>
      <c r="M53" s="104">
        <v>-4.6837611998882798</v>
      </c>
      <c r="Q53" s="104">
        <v>-7.4557926829268197</v>
      </c>
    </row>
    <row r="54" spans="1:17" x14ac:dyDescent="0.3">
      <c r="A54" s="102" t="s">
        <v>52</v>
      </c>
      <c r="B54" s="103">
        <v>43986</v>
      </c>
      <c r="C54" s="104">
        <v>93.166499999999999</v>
      </c>
      <c r="D54" s="104"/>
      <c r="E54" s="104"/>
      <c r="F54" s="104"/>
      <c r="G54" s="104"/>
      <c r="H54" s="104"/>
      <c r="I54" s="104">
        <v>245.5717027211</v>
      </c>
      <c r="J54" s="104">
        <v>92.514996592486895</v>
      </c>
      <c r="K54" s="104">
        <v>-50.842771751183399</v>
      </c>
      <c r="L54" s="104">
        <v>-33.627308471479701</v>
      </c>
      <c r="M54" s="104">
        <v>-9.4606605159264792</v>
      </c>
      <c r="Q54" s="104">
        <v>136.235620663476</v>
      </c>
    </row>
    <row r="55" spans="1:17" x14ac:dyDescent="0.3">
      <c r="A55" s="158"/>
      <c r="B55" s="158"/>
      <c r="C55" s="158"/>
      <c r="D55" s="107"/>
      <c r="E55" s="107"/>
      <c r="F55" s="107"/>
      <c r="G55" s="107"/>
      <c r="H55" s="107"/>
      <c r="I55" s="107"/>
      <c r="J55" s="107" t="s">
        <v>48</v>
      </c>
      <c r="K55" s="107" t="s">
        <v>1</v>
      </c>
      <c r="L55" s="107" t="s">
        <v>2</v>
      </c>
      <c r="M55" s="107" t="s">
        <v>3</v>
      </c>
      <c r="N55" s="107" t="s">
        <v>4</v>
      </c>
      <c r="O55" s="107" t="s">
        <v>5</v>
      </c>
      <c r="Q55" s="107" t="s">
        <v>46</v>
      </c>
    </row>
    <row r="56" spans="1:17" x14ac:dyDescent="0.3">
      <c r="A56" s="158"/>
      <c r="B56" s="158"/>
      <c r="C56" s="158"/>
      <c r="D56" s="107"/>
      <c r="E56" s="107"/>
      <c r="F56" s="107"/>
      <c r="G56" s="107"/>
      <c r="H56" s="107"/>
      <c r="I56" s="107"/>
      <c r="J56" s="107" t="s">
        <v>0</v>
      </c>
      <c r="K56" s="107" t="s">
        <v>0</v>
      </c>
      <c r="L56" s="107" t="s">
        <v>0</v>
      </c>
      <c r="M56" s="107" t="s">
        <v>0</v>
      </c>
      <c r="N56" s="107" t="s">
        <v>0</v>
      </c>
      <c r="O56" s="107" t="s">
        <v>0</v>
      </c>
      <c r="Q56" s="107" t="s">
        <v>0</v>
      </c>
    </row>
    <row r="57" spans="1:17" x14ac:dyDescent="0.3">
      <c r="A57" s="107" t="s">
        <v>7</v>
      </c>
      <c r="B57" s="107" t="s">
        <v>8</v>
      </c>
      <c r="C57" s="107" t="s">
        <v>9</v>
      </c>
      <c r="D57" s="107"/>
      <c r="E57" s="107"/>
      <c r="F57" s="107"/>
      <c r="G57" s="107"/>
      <c r="H57" s="107"/>
      <c r="I57" s="107"/>
      <c r="J57" s="107"/>
      <c r="K57" s="107"/>
      <c r="L57" s="107"/>
      <c r="M57" s="107"/>
      <c r="N57" s="107"/>
      <c r="O57" s="107"/>
      <c r="Q57" s="107"/>
    </row>
    <row r="58" spans="1:17" x14ac:dyDescent="0.3">
      <c r="A58" s="101" t="s">
        <v>383</v>
      </c>
      <c r="B58" s="101"/>
      <c r="C58" s="101"/>
      <c r="D58" s="101"/>
      <c r="E58" s="101"/>
      <c r="F58" s="101"/>
      <c r="G58" s="101"/>
      <c r="H58" s="101"/>
      <c r="I58" s="101"/>
      <c r="J58" s="101"/>
      <c r="K58" s="101"/>
      <c r="L58" s="101"/>
      <c r="M58" s="101"/>
      <c r="N58" s="101"/>
      <c r="O58" s="101"/>
      <c r="Q58" s="101"/>
    </row>
    <row r="59" spans="1:17" x14ac:dyDescent="0.3">
      <c r="A59" s="102" t="s">
        <v>53</v>
      </c>
      <c r="B59" s="103">
        <v>43986</v>
      </c>
      <c r="C59" s="104">
        <v>33.460299999999997</v>
      </c>
      <c r="D59" s="104"/>
      <c r="E59" s="104"/>
      <c r="F59" s="104"/>
      <c r="G59" s="104"/>
      <c r="H59" s="104"/>
      <c r="I59" s="104"/>
      <c r="J59" s="104">
        <v>29.346582156557002</v>
      </c>
      <c r="K59" s="104">
        <v>2.3772619192342699</v>
      </c>
      <c r="L59" s="104">
        <v>5.7469106206420797</v>
      </c>
      <c r="M59" s="104">
        <v>-3.2361518436502799</v>
      </c>
      <c r="N59" s="104">
        <v>0.98240230314364196</v>
      </c>
      <c r="O59" s="104">
        <v>3.4873010134872402</v>
      </c>
      <c r="Q59" s="104">
        <v>9.7194172889240296</v>
      </c>
    </row>
    <row r="60" spans="1:17" x14ac:dyDescent="0.3">
      <c r="A60" s="102" t="s">
        <v>54</v>
      </c>
      <c r="B60" s="103">
        <v>43986</v>
      </c>
      <c r="C60" s="104">
        <v>1.4522999999999999</v>
      </c>
      <c r="D60" s="104"/>
      <c r="E60" s="104"/>
      <c r="F60" s="104"/>
      <c r="G60" s="104"/>
      <c r="H60" s="104"/>
      <c r="I60" s="104"/>
      <c r="J60" s="104">
        <v>0</v>
      </c>
      <c r="K60" s="104">
        <v>-102.51238318950099</v>
      </c>
      <c r="L60" s="104">
        <v>-48.0968827503659</v>
      </c>
      <c r="M60" s="104"/>
      <c r="N60" s="104"/>
      <c r="O60" s="104"/>
      <c r="Q60" s="104">
        <v>-45.509906035054598</v>
      </c>
    </row>
    <row r="61" spans="1:17" x14ac:dyDescent="0.3">
      <c r="A61" s="102" t="s">
        <v>55</v>
      </c>
      <c r="B61" s="103">
        <v>43986</v>
      </c>
      <c r="C61" s="104">
        <v>23.505700000000001</v>
      </c>
      <c r="D61" s="104"/>
      <c r="E61" s="104"/>
      <c r="F61" s="104"/>
      <c r="G61" s="104"/>
      <c r="H61" s="104"/>
      <c r="I61" s="104"/>
      <c r="J61" s="104">
        <v>21.000399772149301</v>
      </c>
      <c r="K61" s="104">
        <v>9.3481072380211803</v>
      </c>
      <c r="L61" s="104">
        <v>13.019158991891</v>
      </c>
      <c r="M61" s="104">
        <v>11.9632162298984</v>
      </c>
      <c r="N61" s="104">
        <v>12.7573974808711</v>
      </c>
      <c r="O61" s="104">
        <v>10.024622076079901</v>
      </c>
      <c r="Q61" s="104">
        <v>13.6920659667151</v>
      </c>
    </row>
    <row r="62" spans="1:17" x14ac:dyDescent="0.3">
      <c r="A62" s="102" t="s">
        <v>56</v>
      </c>
      <c r="B62" s="103">
        <v>43986</v>
      </c>
      <c r="C62" s="104">
        <v>18.144500000000001</v>
      </c>
      <c r="D62" s="104"/>
      <c r="E62" s="104"/>
      <c r="F62" s="104"/>
      <c r="G62" s="104"/>
      <c r="H62" s="104"/>
      <c r="I62" s="104"/>
      <c r="J62" s="104">
        <v>-11.9282263256019</v>
      </c>
      <c r="K62" s="104">
        <v>3.56299669494621</v>
      </c>
      <c r="L62" s="104">
        <v>7.2924261317971997</v>
      </c>
      <c r="M62" s="104">
        <v>5.8188304297996103</v>
      </c>
      <c r="N62" s="104">
        <v>8.0439764075231803</v>
      </c>
      <c r="O62" s="104">
        <v>3.60547042970774</v>
      </c>
      <c r="Q62" s="104">
        <v>9.7350246363356092</v>
      </c>
    </row>
    <row r="63" spans="1:17" x14ac:dyDescent="0.3">
      <c r="A63" s="102" t="s">
        <v>57</v>
      </c>
      <c r="B63" s="103">
        <v>43986</v>
      </c>
      <c r="C63" s="104">
        <v>37.215000000000003</v>
      </c>
      <c r="D63" s="104"/>
      <c r="E63" s="104"/>
      <c r="F63" s="104"/>
      <c r="G63" s="104"/>
      <c r="H63" s="104"/>
      <c r="I63" s="104"/>
      <c r="J63" s="104">
        <v>15.381570987613999</v>
      </c>
      <c r="K63" s="104">
        <v>11.0226619132645</v>
      </c>
      <c r="L63" s="104">
        <v>13.085896497142899</v>
      </c>
      <c r="M63" s="104">
        <v>10.5381798888207</v>
      </c>
      <c r="N63" s="104">
        <v>11.049002022861499</v>
      </c>
      <c r="O63" s="104">
        <v>8.4718333716065093</v>
      </c>
      <c r="Q63" s="104">
        <v>12.648385507193</v>
      </c>
    </row>
    <row r="64" spans="1:17" x14ac:dyDescent="0.3">
      <c r="A64" s="102" t="s">
        <v>58</v>
      </c>
      <c r="B64" s="103">
        <v>43986</v>
      </c>
      <c r="C64" s="104">
        <v>24.359200000000001</v>
      </c>
      <c r="D64" s="104"/>
      <c r="E64" s="104"/>
      <c r="F64" s="104"/>
      <c r="G64" s="104"/>
      <c r="H64" s="104"/>
      <c r="I64" s="104"/>
      <c r="J64" s="104">
        <v>18.264723202699798</v>
      </c>
      <c r="K64" s="104">
        <v>13.3554480063955</v>
      </c>
      <c r="L64" s="104">
        <v>13.1326005022242</v>
      </c>
      <c r="M64" s="104">
        <v>9.9948001104404796</v>
      </c>
      <c r="N64" s="104">
        <v>11.462045079609901</v>
      </c>
      <c r="O64" s="104">
        <v>7.8887720154509804</v>
      </c>
      <c r="Q64" s="104">
        <v>12.6383610472034</v>
      </c>
    </row>
    <row r="65" spans="1:17" x14ac:dyDescent="0.3">
      <c r="A65" s="102" t="s">
        <v>59</v>
      </c>
      <c r="B65" s="103">
        <v>43986</v>
      </c>
      <c r="C65" s="104">
        <v>2612.8388</v>
      </c>
      <c r="D65" s="104"/>
      <c r="E65" s="104"/>
      <c r="F65" s="104"/>
      <c r="G65" s="104"/>
      <c r="H65" s="104"/>
      <c r="I65" s="104"/>
      <c r="J65" s="104">
        <v>17.889613681828301</v>
      </c>
      <c r="K65" s="104">
        <v>16.1560376435419</v>
      </c>
      <c r="L65" s="104">
        <v>17.1738326909549</v>
      </c>
      <c r="M65" s="104">
        <v>17.190842730547899</v>
      </c>
      <c r="N65" s="104">
        <v>20.9963329400166</v>
      </c>
      <c r="O65" s="104">
        <v>9.8095824478089604</v>
      </c>
      <c r="Q65" s="104">
        <v>12.9039998251904</v>
      </c>
    </row>
    <row r="66" spans="1:17" x14ac:dyDescent="0.3">
      <c r="A66" s="102" t="s">
        <v>60</v>
      </c>
      <c r="B66" s="103">
        <v>43986</v>
      </c>
      <c r="C66" s="104">
        <v>23.603200000000001</v>
      </c>
      <c r="D66" s="104"/>
      <c r="E66" s="104"/>
      <c r="F66" s="104"/>
      <c r="G66" s="104"/>
      <c r="H66" s="104"/>
      <c r="I66" s="104"/>
      <c r="J66" s="104">
        <v>8.0358951326693706</v>
      </c>
      <c r="K66" s="104">
        <v>9.8551287833294996</v>
      </c>
      <c r="L66" s="104">
        <v>9.3525368172610506</v>
      </c>
      <c r="M66" s="104">
        <v>8.2173506576329896</v>
      </c>
      <c r="N66" s="104">
        <v>10.655599329247</v>
      </c>
      <c r="O66" s="104">
        <v>9.4355882332193506</v>
      </c>
      <c r="Q66" s="104">
        <v>11.566106292107699</v>
      </c>
    </row>
    <row r="67" spans="1:17" x14ac:dyDescent="0.3">
      <c r="A67" s="102" t="s">
        <v>61</v>
      </c>
      <c r="B67" s="103">
        <v>43986</v>
      </c>
      <c r="C67" s="104">
        <v>69.945499999999996</v>
      </c>
      <c r="D67" s="104"/>
      <c r="E67" s="104"/>
      <c r="F67" s="104"/>
      <c r="G67" s="104"/>
      <c r="H67" s="104"/>
      <c r="I67" s="104"/>
      <c r="J67" s="104">
        <v>14.0739832574657</v>
      </c>
      <c r="K67" s="104">
        <v>-12.018147662916499</v>
      </c>
      <c r="L67" s="104">
        <v>-9.3407258241823499</v>
      </c>
      <c r="M67" s="104">
        <v>-3.7628629775400402</v>
      </c>
      <c r="N67" s="104">
        <v>-1.5584435919024</v>
      </c>
      <c r="O67" s="104">
        <v>5.7637856886958403</v>
      </c>
      <c r="Q67" s="104">
        <v>10.697446945162699</v>
      </c>
    </row>
    <row r="68" spans="1:17" x14ac:dyDescent="0.3">
      <c r="A68" s="102" t="s">
        <v>62</v>
      </c>
      <c r="B68" s="103">
        <v>43986</v>
      </c>
      <c r="C68" s="104">
        <v>68.483999999999995</v>
      </c>
      <c r="D68" s="104"/>
      <c r="E68" s="104"/>
      <c r="F68" s="104"/>
      <c r="G68" s="104"/>
      <c r="H68" s="104"/>
      <c r="I68" s="104"/>
      <c r="J68" s="104">
        <v>17.188934766914599</v>
      </c>
      <c r="K68" s="104">
        <v>5.9040695850107303</v>
      </c>
      <c r="L68" s="104">
        <v>7.9472760459181604</v>
      </c>
      <c r="M68" s="104">
        <v>8.7040573986646592</v>
      </c>
      <c r="N68" s="104">
        <v>8.9602869019207194</v>
      </c>
      <c r="O68" s="104">
        <v>4.9650409229634702</v>
      </c>
      <c r="Q68" s="104">
        <v>10.5033152370747</v>
      </c>
    </row>
    <row r="69" spans="1:17" x14ac:dyDescent="0.3">
      <c r="A69" s="102" t="s">
        <v>63</v>
      </c>
      <c r="B69" s="103">
        <v>43986</v>
      </c>
      <c r="C69" s="104">
        <v>28.927399999999999</v>
      </c>
      <c r="D69" s="104"/>
      <c r="E69" s="104"/>
      <c r="F69" s="104"/>
      <c r="G69" s="104"/>
      <c r="H69" s="104"/>
      <c r="I69" s="104"/>
      <c r="J69" s="104">
        <v>17.598456397274798</v>
      </c>
      <c r="K69" s="104">
        <v>7.8591146777354002</v>
      </c>
      <c r="L69" s="104">
        <v>9.8367315919416001</v>
      </c>
      <c r="M69" s="104">
        <v>8.25707986857614</v>
      </c>
      <c r="N69" s="104">
        <v>10.929695371048</v>
      </c>
      <c r="O69" s="104">
        <v>8.0171373504197998</v>
      </c>
      <c r="Q69" s="104">
        <v>10.758569631576201</v>
      </c>
    </row>
    <row r="70" spans="1:17" x14ac:dyDescent="0.3">
      <c r="A70" s="102" t="s">
        <v>64</v>
      </c>
      <c r="B70" s="103">
        <v>43986</v>
      </c>
      <c r="C70" s="104">
        <v>27.4344</v>
      </c>
      <c r="D70" s="104"/>
      <c r="E70" s="104"/>
      <c r="F70" s="104"/>
      <c r="G70" s="104"/>
      <c r="H70" s="104"/>
      <c r="I70" s="104"/>
      <c r="J70" s="104">
        <v>23.051647717709301</v>
      </c>
      <c r="K70" s="104">
        <v>11.204379716674</v>
      </c>
      <c r="L70" s="104">
        <v>13.529182767899099</v>
      </c>
      <c r="M70" s="104">
        <v>12.118243136158499</v>
      </c>
      <c r="N70" s="104">
        <v>12.504199041258</v>
      </c>
      <c r="O70" s="104">
        <v>9.7131233978903193</v>
      </c>
      <c r="Q70" s="104">
        <v>16.027259196542101</v>
      </c>
    </row>
    <row r="71" spans="1:17" x14ac:dyDescent="0.3">
      <c r="A71" s="102" t="s">
        <v>65</v>
      </c>
      <c r="B71" s="103">
        <v>43986</v>
      </c>
      <c r="C71" s="104">
        <v>17.311800000000002</v>
      </c>
      <c r="D71" s="104"/>
      <c r="E71" s="104"/>
      <c r="F71" s="104"/>
      <c r="G71" s="104"/>
      <c r="H71" s="104"/>
      <c r="I71" s="104"/>
      <c r="J71" s="104">
        <v>22.364529363324401</v>
      </c>
      <c r="K71" s="104">
        <v>4.9915239172777799</v>
      </c>
      <c r="L71" s="104">
        <v>9.1455974760547605</v>
      </c>
      <c r="M71" s="104">
        <v>7.99345113554382</v>
      </c>
      <c r="N71" s="104">
        <v>8.5403974141740395</v>
      </c>
      <c r="O71" s="104">
        <v>6.0021091122640504</v>
      </c>
      <c r="Q71" s="104">
        <v>8.0368179703346705</v>
      </c>
    </row>
    <row r="72" spans="1:17" x14ac:dyDescent="0.3">
      <c r="A72" s="102" t="s">
        <v>66</v>
      </c>
      <c r="B72" s="103">
        <v>43986</v>
      </c>
      <c r="C72" s="104">
        <v>27.851600000000001</v>
      </c>
      <c r="D72" s="104"/>
      <c r="E72" s="104"/>
      <c r="F72" s="104"/>
      <c r="G72" s="104"/>
      <c r="H72" s="104"/>
      <c r="I72" s="104"/>
      <c r="J72" s="104">
        <v>21.313406168798998</v>
      </c>
      <c r="K72" s="104">
        <v>16.976983236694998</v>
      </c>
      <c r="L72" s="104">
        <v>17.139834854539998</v>
      </c>
      <c r="M72" s="104">
        <v>13.392017879539999</v>
      </c>
      <c r="N72" s="104">
        <v>15.469303641585901</v>
      </c>
      <c r="O72" s="104">
        <v>10.318957640117601</v>
      </c>
      <c r="Q72" s="104">
        <v>13.9986832390579</v>
      </c>
    </row>
    <row r="73" spans="1:17" x14ac:dyDescent="0.3">
      <c r="A73" s="102" t="s">
        <v>67</v>
      </c>
      <c r="B73" s="103">
        <v>43986</v>
      </c>
      <c r="C73" s="104">
        <v>16.495699999999999</v>
      </c>
      <c r="D73" s="104"/>
      <c r="E73" s="104"/>
      <c r="F73" s="104"/>
      <c r="G73" s="104"/>
      <c r="H73" s="104"/>
      <c r="I73" s="104"/>
      <c r="J73" s="104">
        <v>2.58237373385021</v>
      </c>
      <c r="K73" s="104">
        <v>1.6422421196859001</v>
      </c>
      <c r="L73" s="104">
        <v>5.48636725351097</v>
      </c>
      <c r="M73" s="104">
        <v>6.5830835565331203</v>
      </c>
      <c r="N73" s="104">
        <v>6.9687078611325797</v>
      </c>
      <c r="O73" s="104">
        <v>7.4048827684024303</v>
      </c>
      <c r="Q73" s="104">
        <v>9.3454099329917195</v>
      </c>
    </row>
    <row r="74" spans="1:17" x14ac:dyDescent="0.3">
      <c r="A74" s="102" t="s">
        <v>68</v>
      </c>
      <c r="B74" s="103">
        <v>43986</v>
      </c>
      <c r="C74" s="104">
        <v>1144.4413999999999</v>
      </c>
      <c r="D74" s="104"/>
      <c r="E74" s="104"/>
      <c r="F74" s="104"/>
      <c r="G74" s="104"/>
      <c r="H74" s="104"/>
      <c r="I74" s="104"/>
      <c r="J74" s="104">
        <v>5.2605858527049003</v>
      </c>
      <c r="K74" s="104">
        <v>5.4762432658664402</v>
      </c>
      <c r="L74" s="104">
        <v>7.0620213185480596</v>
      </c>
      <c r="M74" s="104">
        <v>7.2440321077915204</v>
      </c>
      <c r="N74" s="104">
        <v>8.4676878650071608</v>
      </c>
      <c r="O74" s="104"/>
      <c r="Q74" s="104">
        <v>9.6206406934306496</v>
      </c>
    </row>
    <row r="75" spans="1:17" x14ac:dyDescent="0.3">
      <c r="A75" s="102" t="s">
        <v>69</v>
      </c>
      <c r="B75" s="103">
        <v>43986</v>
      </c>
      <c r="C75" s="104">
        <v>32.177599999999998</v>
      </c>
      <c r="D75" s="104"/>
      <c r="E75" s="104"/>
      <c r="F75" s="104"/>
      <c r="G75" s="104"/>
      <c r="H75" s="104"/>
      <c r="I75" s="104"/>
      <c r="J75" s="104">
        <v>14.3631990703449</v>
      </c>
      <c r="K75" s="104">
        <v>5.7818229026579404</v>
      </c>
      <c r="L75" s="104">
        <v>7.1288440555864501</v>
      </c>
      <c r="M75" s="104">
        <v>6.6160208585813596</v>
      </c>
      <c r="N75" s="104">
        <v>6.7041959949783001</v>
      </c>
      <c r="O75" s="104">
        <v>8.0493928116686195</v>
      </c>
      <c r="Q75" s="104">
        <v>11.0967455234862</v>
      </c>
    </row>
    <row r="76" spans="1:17" x14ac:dyDescent="0.3">
      <c r="A76" s="102" t="s">
        <v>70</v>
      </c>
      <c r="B76" s="103">
        <v>43986</v>
      </c>
      <c r="C76" s="104">
        <v>28.802700000000002</v>
      </c>
      <c r="D76" s="104"/>
      <c r="E76" s="104"/>
      <c r="F76" s="104"/>
      <c r="G76" s="104"/>
      <c r="H76" s="104"/>
      <c r="I76" s="104"/>
      <c r="J76" s="104">
        <v>24.328949588458102</v>
      </c>
      <c r="K76" s="104">
        <v>8.9050262748811893</v>
      </c>
      <c r="L76" s="104">
        <v>10.5080294388392</v>
      </c>
      <c r="M76" s="104">
        <v>10.3456235923158</v>
      </c>
      <c r="N76" s="104">
        <v>11.580256483180399</v>
      </c>
      <c r="O76" s="104">
        <v>10.424449209949699</v>
      </c>
      <c r="Q76" s="104">
        <v>13.856258804210899</v>
      </c>
    </row>
    <row r="77" spans="1:17" x14ac:dyDescent="0.3">
      <c r="A77" s="102" t="s">
        <v>71</v>
      </c>
      <c r="B77" s="103">
        <v>43986</v>
      </c>
      <c r="C77" s="104">
        <v>23.766400000000001</v>
      </c>
      <c r="D77" s="104"/>
      <c r="E77" s="104"/>
      <c r="F77" s="104"/>
      <c r="G77" s="104"/>
      <c r="H77" s="104"/>
      <c r="I77" s="104"/>
      <c r="J77" s="104">
        <v>17.619052867077301</v>
      </c>
      <c r="K77" s="104">
        <v>11.8486041935613</v>
      </c>
      <c r="L77" s="104">
        <v>12.570838160242999</v>
      </c>
      <c r="M77" s="104">
        <v>10.620501791449099</v>
      </c>
      <c r="N77" s="104">
        <v>11.931958000828001</v>
      </c>
      <c r="O77" s="104">
        <v>9.5472740516653207</v>
      </c>
      <c r="Q77" s="104">
        <v>13.0526405766671</v>
      </c>
    </row>
    <row r="78" spans="1:17" x14ac:dyDescent="0.3">
      <c r="A78" s="102" t="s">
        <v>72</v>
      </c>
      <c r="B78" s="103">
        <v>43986</v>
      </c>
      <c r="C78" s="104">
        <v>13.456200000000001</v>
      </c>
      <c r="D78" s="104"/>
      <c r="E78" s="104"/>
      <c r="F78" s="104"/>
      <c r="G78" s="104"/>
      <c r="H78" s="104"/>
      <c r="I78" s="104"/>
      <c r="J78" s="104">
        <v>11.503827104907799</v>
      </c>
      <c r="K78" s="104">
        <v>17.957811885217598</v>
      </c>
      <c r="L78" s="104">
        <v>16.609086774731601</v>
      </c>
      <c r="M78" s="104">
        <v>13.2518338531137</v>
      </c>
      <c r="N78" s="104">
        <v>15.7648537856088</v>
      </c>
      <c r="O78" s="104">
        <v>10.5760165795103</v>
      </c>
      <c r="Q78" s="104">
        <v>10.800625</v>
      </c>
    </row>
    <row r="79" spans="1:17" x14ac:dyDescent="0.3">
      <c r="A79" s="102" t="s">
        <v>73</v>
      </c>
      <c r="B79" s="103">
        <v>43986</v>
      </c>
      <c r="C79" s="104">
        <v>29.314</v>
      </c>
      <c r="D79" s="104"/>
      <c r="E79" s="104"/>
      <c r="F79" s="104"/>
      <c r="G79" s="104"/>
      <c r="H79" s="104"/>
      <c r="I79" s="104"/>
      <c r="J79" s="104">
        <v>12.7650259024708</v>
      </c>
      <c r="K79" s="104">
        <v>15.3511136855922</v>
      </c>
      <c r="L79" s="104">
        <v>13.4252959705798</v>
      </c>
      <c r="M79" s="104">
        <v>10.1766903927229</v>
      </c>
      <c r="N79" s="104">
        <v>11.5518901869585</v>
      </c>
      <c r="O79" s="104">
        <v>8.3593486997542392</v>
      </c>
      <c r="Q79" s="104">
        <v>12.178996588210399</v>
      </c>
    </row>
    <row r="80" spans="1:17" x14ac:dyDescent="0.3">
      <c r="A80" s="102" t="s">
        <v>74</v>
      </c>
      <c r="B80" s="103">
        <v>43986</v>
      </c>
      <c r="C80" s="104">
        <v>2155.6743000000001</v>
      </c>
      <c r="D80" s="104"/>
      <c r="E80" s="104"/>
      <c r="F80" s="104"/>
      <c r="G80" s="104"/>
      <c r="H80" s="104"/>
      <c r="I80" s="104"/>
      <c r="J80" s="104">
        <v>17.925901062898799</v>
      </c>
      <c r="K80" s="104">
        <v>7.6780522111143501</v>
      </c>
      <c r="L80" s="104">
        <v>11.905114674612699</v>
      </c>
      <c r="M80" s="104">
        <v>9.9634314198399103</v>
      </c>
      <c r="N80" s="104">
        <v>11.662256000246201</v>
      </c>
      <c r="O80" s="104">
        <v>9.8931136259950208</v>
      </c>
      <c r="Q80" s="104">
        <v>13.0564511075514</v>
      </c>
    </row>
    <row r="81" spans="1:17" x14ac:dyDescent="0.3">
      <c r="A81" s="102" t="s">
        <v>75</v>
      </c>
      <c r="B81" s="103">
        <v>43986</v>
      </c>
      <c r="C81" s="104">
        <v>31.864599999999999</v>
      </c>
      <c r="D81" s="104"/>
      <c r="E81" s="104"/>
      <c r="F81" s="104"/>
      <c r="G81" s="104"/>
      <c r="H81" s="104"/>
      <c r="I81" s="104"/>
      <c r="J81" s="104">
        <v>12.5968144556337</v>
      </c>
      <c r="K81" s="104">
        <v>-4.9732089912910702</v>
      </c>
      <c r="L81" s="104">
        <v>2.1000037813238799</v>
      </c>
      <c r="M81" s="104">
        <v>2.7979100798950398</v>
      </c>
      <c r="N81" s="104">
        <v>5.5735694985707802</v>
      </c>
      <c r="O81" s="104">
        <v>2.5194565254910501</v>
      </c>
      <c r="Q81" s="104">
        <v>8.1830620309692907</v>
      </c>
    </row>
    <row r="82" spans="1:17" x14ac:dyDescent="0.3">
      <c r="A82" s="102" t="s">
        <v>76</v>
      </c>
      <c r="B82" s="103">
        <v>43986</v>
      </c>
      <c r="C82" s="104">
        <v>63.873600000000003</v>
      </c>
      <c r="D82" s="104"/>
      <c r="E82" s="104"/>
      <c r="F82" s="104"/>
      <c r="G82" s="104"/>
      <c r="H82" s="104"/>
      <c r="I82" s="104"/>
      <c r="J82" s="104">
        <v>6.2674229768987697</v>
      </c>
      <c r="K82" s="104">
        <v>5.7614774458503</v>
      </c>
      <c r="L82" s="104">
        <v>6.2712410830414003</v>
      </c>
      <c r="M82" s="104">
        <v>6.1207258441866399</v>
      </c>
      <c r="N82" s="104">
        <v>6.2192290021486798</v>
      </c>
      <c r="O82" s="104">
        <v>4.4374884387521201</v>
      </c>
      <c r="Q82" s="104">
        <v>9.1912330593407798</v>
      </c>
    </row>
    <row r="83" spans="1:17" x14ac:dyDescent="0.3">
      <c r="A83" s="102" t="s">
        <v>77</v>
      </c>
      <c r="B83" s="103">
        <v>43986</v>
      </c>
      <c r="C83" s="104">
        <v>15.774800000000001</v>
      </c>
      <c r="D83" s="104"/>
      <c r="E83" s="104"/>
      <c r="F83" s="104"/>
      <c r="G83" s="104"/>
      <c r="H83" s="104"/>
      <c r="I83" s="104"/>
      <c r="J83" s="104">
        <v>5.9111012462595696</v>
      </c>
      <c r="K83" s="104">
        <v>9.0207151823107594</v>
      </c>
      <c r="L83" s="104">
        <v>12.6082595649225</v>
      </c>
      <c r="M83" s="104">
        <v>10.0702837374058</v>
      </c>
      <c r="N83" s="104">
        <v>11.845560593729401</v>
      </c>
      <c r="O83" s="104">
        <v>8.4779766679784601</v>
      </c>
      <c r="Q83" s="104">
        <v>11.4367986977754</v>
      </c>
    </row>
    <row r="84" spans="1:17" x14ac:dyDescent="0.3">
      <c r="A84" s="102" t="s">
        <v>78</v>
      </c>
      <c r="B84" s="103">
        <v>43986</v>
      </c>
      <c r="C84" s="104">
        <v>28.229099999999999</v>
      </c>
      <c r="D84" s="104"/>
      <c r="E84" s="104"/>
      <c r="F84" s="104"/>
      <c r="G84" s="104"/>
      <c r="H84" s="104"/>
      <c r="I84" s="104"/>
      <c r="J84" s="104">
        <v>18.647027891054499</v>
      </c>
      <c r="K84" s="104">
        <v>13.6029164029586</v>
      </c>
      <c r="L84" s="104">
        <v>15.2273951452154</v>
      </c>
      <c r="M84" s="104">
        <v>12.299515801621901</v>
      </c>
      <c r="N84" s="104">
        <v>14.704689117025699</v>
      </c>
      <c r="O84" s="104">
        <v>10.228505733521001</v>
      </c>
      <c r="Q84" s="104">
        <v>12.993274685558401</v>
      </c>
    </row>
    <row r="85" spans="1:17" x14ac:dyDescent="0.3">
      <c r="A85" s="102" t="s">
        <v>79</v>
      </c>
      <c r="B85" s="103">
        <v>43986</v>
      </c>
      <c r="C85" s="104">
        <v>33.166899999999998</v>
      </c>
      <c r="D85" s="104"/>
      <c r="E85" s="104"/>
      <c r="F85" s="104"/>
      <c r="G85" s="104"/>
      <c r="H85" s="104"/>
      <c r="I85" s="104"/>
      <c r="J85" s="104">
        <v>16.3734429113514</v>
      </c>
      <c r="K85" s="104">
        <v>8.4041184196240994</v>
      </c>
      <c r="L85" s="104">
        <v>9.8224416252442204</v>
      </c>
      <c r="M85" s="104">
        <v>9.0050422546038895</v>
      </c>
      <c r="N85" s="104">
        <v>9.3275300125217697</v>
      </c>
      <c r="O85" s="104">
        <v>7.5737586912892798</v>
      </c>
      <c r="Q85" s="104">
        <v>12.9907604308922</v>
      </c>
    </row>
    <row r="86" spans="1:17" x14ac:dyDescent="0.3">
      <c r="A86" s="102" t="s">
        <v>80</v>
      </c>
      <c r="B86" s="103">
        <v>43986</v>
      </c>
      <c r="C86" s="104">
        <v>18.951499999999999</v>
      </c>
      <c r="D86" s="104"/>
      <c r="E86" s="104"/>
      <c r="F86" s="104"/>
      <c r="G86" s="104"/>
      <c r="H86" s="104"/>
      <c r="I86" s="104"/>
      <c r="J86" s="104">
        <v>16.735751590512699</v>
      </c>
      <c r="K86" s="104">
        <v>10.806082337442501</v>
      </c>
      <c r="L86" s="104">
        <v>12.1574581290848</v>
      </c>
      <c r="M86" s="104">
        <v>10.2268495672208</v>
      </c>
      <c r="N86" s="104">
        <v>12.176074028648401</v>
      </c>
      <c r="O86" s="104">
        <v>7.99073509382597</v>
      </c>
      <c r="Q86" s="104">
        <v>10.0988999684128</v>
      </c>
    </row>
    <row r="87" spans="1:17" x14ac:dyDescent="0.3">
      <c r="A87" s="102" t="s">
        <v>363</v>
      </c>
      <c r="B87" s="103">
        <v>43986</v>
      </c>
      <c r="C87" s="104">
        <v>0.38340000000000002</v>
      </c>
      <c r="D87" s="104"/>
      <c r="E87" s="104"/>
      <c r="F87" s="104"/>
      <c r="G87" s="104"/>
      <c r="H87" s="104"/>
      <c r="I87" s="104"/>
      <c r="J87" s="104">
        <v>8.9737611801111701</v>
      </c>
      <c r="K87" s="104">
        <v>8.8869565217391209</v>
      </c>
      <c r="L87" s="104"/>
      <c r="M87" s="104"/>
      <c r="N87" s="104"/>
      <c r="O87" s="104"/>
      <c r="Q87" s="104">
        <v>8.8651954952811796</v>
      </c>
    </row>
    <row r="88" spans="1:17" x14ac:dyDescent="0.3">
      <c r="A88" s="102" t="s">
        <v>81</v>
      </c>
      <c r="B88" s="103">
        <v>43986</v>
      </c>
      <c r="C88" s="104">
        <v>21.400400000000001</v>
      </c>
      <c r="D88" s="104"/>
      <c r="E88" s="104"/>
      <c r="F88" s="104"/>
      <c r="G88" s="104"/>
      <c r="H88" s="104"/>
      <c r="I88" s="104"/>
      <c r="J88" s="104">
        <v>19.502754125902399</v>
      </c>
      <c r="K88" s="104">
        <v>14.686067004537099</v>
      </c>
      <c r="L88" s="104">
        <v>4.8996096904022801</v>
      </c>
      <c r="M88" s="104">
        <v>3.6629262216737102</v>
      </c>
      <c r="N88" s="104">
        <v>5.52045852928208</v>
      </c>
      <c r="O88" s="104">
        <v>2.31375610506438</v>
      </c>
      <c r="Q88" s="104">
        <v>9.5341264484294204</v>
      </c>
    </row>
    <row r="89" spans="1:17" x14ac:dyDescent="0.3">
      <c r="A89" s="158"/>
      <c r="B89" s="158"/>
      <c r="C89" s="158"/>
      <c r="D89" s="107"/>
      <c r="E89" s="107"/>
      <c r="F89" s="107"/>
      <c r="G89" s="107"/>
      <c r="H89" s="107"/>
      <c r="I89" s="107"/>
      <c r="J89" s="107" t="s">
        <v>48</v>
      </c>
      <c r="K89" s="107" t="s">
        <v>1</v>
      </c>
      <c r="L89" s="107" t="s">
        <v>2</v>
      </c>
      <c r="M89" s="107" t="s">
        <v>3</v>
      </c>
      <c r="N89" s="107" t="s">
        <v>4</v>
      </c>
      <c r="O89" s="107" t="s">
        <v>5</v>
      </c>
      <c r="Q89" s="107" t="s">
        <v>46</v>
      </c>
    </row>
    <row r="90" spans="1:17" x14ac:dyDescent="0.3">
      <c r="A90" s="158"/>
      <c r="B90" s="158"/>
      <c r="C90" s="158"/>
      <c r="D90" s="107"/>
      <c r="E90" s="107"/>
      <c r="F90" s="107"/>
      <c r="G90" s="107"/>
      <c r="H90" s="107"/>
      <c r="I90" s="107"/>
      <c r="J90" s="107" t="s">
        <v>0</v>
      </c>
      <c r="K90" s="107" t="s">
        <v>0</v>
      </c>
      <c r="L90" s="107" t="s">
        <v>0</v>
      </c>
      <c r="M90" s="107" t="s">
        <v>0</v>
      </c>
      <c r="N90" s="107" t="s">
        <v>0</v>
      </c>
      <c r="O90" s="107" t="s">
        <v>0</v>
      </c>
      <c r="Q90" s="107" t="s">
        <v>0</v>
      </c>
    </row>
    <row r="91" spans="1:17" x14ac:dyDescent="0.3">
      <c r="A91" s="107" t="s">
        <v>7</v>
      </c>
      <c r="B91" s="107" t="s">
        <v>8</v>
      </c>
      <c r="C91" s="107" t="s">
        <v>9</v>
      </c>
      <c r="D91" s="107"/>
      <c r="E91" s="107"/>
      <c r="F91" s="107"/>
      <c r="G91" s="107"/>
      <c r="H91" s="107"/>
      <c r="I91" s="107"/>
      <c r="J91" s="107"/>
      <c r="K91" s="107"/>
      <c r="L91" s="107"/>
      <c r="M91" s="107"/>
      <c r="N91" s="107"/>
      <c r="O91" s="107"/>
      <c r="Q91" s="107"/>
    </row>
    <row r="92" spans="1:17" x14ac:dyDescent="0.3">
      <c r="A92" s="101" t="s">
        <v>383</v>
      </c>
      <c r="B92" s="101"/>
      <c r="C92" s="101"/>
      <c r="D92" s="101"/>
      <c r="E92" s="101"/>
      <c r="F92" s="101"/>
      <c r="G92" s="101"/>
      <c r="H92" s="101"/>
      <c r="I92" s="101"/>
      <c r="J92" s="101"/>
      <c r="K92" s="101"/>
      <c r="L92" s="101"/>
      <c r="M92" s="101"/>
      <c r="N92" s="101"/>
      <c r="O92" s="101"/>
      <c r="Q92" s="101"/>
    </row>
    <row r="93" spans="1:17" x14ac:dyDescent="0.3">
      <c r="A93" s="102" t="s">
        <v>82</v>
      </c>
      <c r="B93" s="103">
        <v>43986</v>
      </c>
      <c r="C93" s="104">
        <v>22.2212</v>
      </c>
      <c r="D93" s="104"/>
      <c r="E93" s="104"/>
      <c r="F93" s="104"/>
      <c r="G93" s="104"/>
      <c r="H93" s="104"/>
      <c r="I93" s="104"/>
      <c r="J93" s="104">
        <v>28.780035126803099</v>
      </c>
      <c r="K93" s="104">
        <v>1.8150994575044801</v>
      </c>
      <c r="L93" s="104">
        <v>5.1705780504303904</v>
      </c>
      <c r="M93" s="104">
        <v>-3.7943665924496801</v>
      </c>
      <c r="N93" s="104">
        <v>0.40329240176251602</v>
      </c>
      <c r="O93" s="104">
        <v>2.8941735060114402</v>
      </c>
      <c r="Q93" s="104">
        <v>10.946596319018401</v>
      </c>
    </row>
    <row r="94" spans="1:17" x14ac:dyDescent="0.3">
      <c r="A94" s="102" t="s">
        <v>83</v>
      </c>
      <c r="B94" s="103">
        <v>43986</v>
      </c>
      <c r="C94" s="104">
        <v>32.125100000000003</v>
      </c>
      <c r="D94" s="104"/>
      <c r="E94" s="104"/>
      <c r="F94" s="104"/>
      <c r="G94" s="104"/>
      <c r="H94" s="104"/>
      <c r="I94" s="104"/>
      <c r="J94" s="104">
        <v>28.7835731115761</v>
      </c>
      <c r="K94" s="104">
        <v>1.8324932472689699</v>
      </c>
      <c r="L94" s="104">
        <v>5.1799995661490099</v>
      </c>
      <c r="M94" s="104">
        <v>-3.7882179440091002</v>
      </c>
      <c r="N94" s="104">
        <v>0.40833177524210501</v>
      </c>
      <c r="O94" s="104">
        <v>2.89624605761944</v>
      </c>
      <c r="Q94" s="104">
        <v>14.0961101413859</v>
      </c>
    </row>
    <row r="95" spans="1:17" x14ac:dyDescent="0.3">
      <c r="A95" s="102" t="s">
        <v>84</v>
      </c>
      <c r="B95" s="103">
        <v>43986</v>
      </c>
      <c r="C95" s="104">
        <v>0.96740000000000004</v>
      </c>
      <c r="D95" s="104"/>
      <c r="E95" s="104"/>
      <c r="F95" s="104"/>
      <c r="G95" s="104"/>
      <c r="H95" s="104"/>
      <c r="I95" s="104"/>
      <c r="J95" s="104">
        <v>0</v>
      </c>
      <c r="K95" s="104">
        <v>-102.500066664</v>
      </c>
      <c r="L95" s="104">
        <v>-48.095404657925499</v>
      </c>
      <c r="M95" s="104"/>
      <c r="N95" s="104"/>
      <c r="O95" s="104"/>
      <c r="Q95" s="104">
        <v>-45.500635582114597</v>
      </c>
    </row>
    <row r="96" spans="1:17" x14ac:dyDescent="0.3">
      <c r="A96" s="102" t="s">
        <v>85</v>
      </c>
      <c r="B96" s="103">
        <v>43986</v>
      </c>
      <c r="C96" s="104">
        <v>1.3985000000000001</v>
      </c>
      <c r="D96" s="104"/>
      <c r="E96" s="104"/>
      <c r="F96" s="104"/>
      <c r="G96" s="104"/>
      <c r="H96" s="104"/>
      <c r="I96" s="104"/>
      <c r="J96" s="104">
        <v>0</v>
      </c>
      <c r="K96" s="104">
        <v>-102.50374097037</v>
      </c>
      <c r="L96" s="104">
        <v>-48.088350941368603</v>
      </c>
      <c r="M96" s="104"/>
      <c r="N96" s="104"/>
      <c r="O96" s="104"/>
      <c r="Q96" s="104">
        <v>-45.504646878059397</v>
      </c>
    </row>
    <row r="97" spans="1:17" x14ac:dyDescent="0.3">
      <c r="A97" s="102" t="s">
        <v>86</v>
      </c>
      <c r="B97" s="103">
        <v>43986</v>
      </c>
      <c r="C97" s="104">
        <v>21.8018</v>
      </c>
      <c r="D97" s="104"/>
      <c r="E97" s="104"/>
      <c r="F97" s="104"/>
      <c r="G97" s="104"/>
      <c r="H97" s="104"/>
      <c r="I97" s="104"/>
      <c r="J97" s="104">
        <v>20.561813855991399</v>
      </c>
      <c r="K97" s="104">
        <v>8.9048242208527295</v>
      </c>
      <c r="L97" s="104">
        <v>12.565465824767299</v>
      </c>
      <c r="M97" s="104">
        <v>11.3857779673039</v>
      </c>
      <c r="N97" s="104">
        <v>12.0895238927082</v>
      </c>
      <c r="O97" s="104">
        <v>9.0391311629814304</v>
      </c>
      <c r="Q97" s="104">
        <v>12.9514642212868</v>
      </c>
    </row>
    <row r="98" spans="1:17" x14ac:dyDescent="0.3">
      <c r="A98" s="102" t="s">
        <v>87</v>
      </c>
      <c r="B98" s="103">
        <v>43986</v>
      </c>
      <c r="C98" s="104">
        <v>17.220400000000001</v>
      </c>
      <c r="D98" s="104"/>
      <c r="E98" s="104"/>
      <c r="F98" s="104"/>
      <c r="G98" s="104"/>
      <c r="H98" s="104"/>
      <c r="I98" s="104"/>
      <c r="J98" s="104">
        <v>-12.2937517181371</v>
      </c>
      <c r="K98" s="104">
        <v>3.2003706797510101</v>
      </c>
      <c r="L98" s="104">
        <v>6.9333357237707904</v>
      </c>
      <c r="M98" s="104">
        <v>5.4069675969431596</v>
      </c>
      <c r="N98" s="104">
        <v>7.6086723757217998</v>
      </c>
      <c r="O98" s="104">
        <v>3.08730858104179</v>
      </c>
      <c r="Q98" s="104">
        <v>9.1002969613259701</v>
      </c>
    </row>
    <row r="99" spans="1:17" x14ac:dyDescent="0.3">
      <c r="A99" s="102" t="s">
        <v>88</v>
      </c>
      <c r="B99" s="103">
        <v>43986</v>
      </c>
      <c r="C99" s="104">
        <v>35.263500000000001</v>
      </c>
      <c r="D99" s="104"/>
      <c r="E99" s="104"/>
      <c r="F99" s="104"/>
      <c r="G99" s="104"/>
      <c r="H99" s="104"/>
      <c r="I99" s="104"/>
      <c r="J99" s="104">
        <v>14.363512372991</v>
      </c>
      <c r="K99" s="104">
        <v>10.2664646686954</v>
      </c>
      <c r="L99" s="104">
        <v>12.4242011659585</v>
      </c>
      <c r="M99" s="104">
        <v>9.7383667078011307</v>
      </c>
      <c r="N99" s="104">
        <v>10.106389160801401</v>
      </c>
      <c r="O99" s="104">
        <v>7.3250977724103903</v>
      </c>
      <c r="Q99" s="104">
        <v>16.084384266527099</v>
      </c>
    </row>
    <row r="100" spans="1:17" x14ac:dyDescent="0.3">
      <c r="A100" s="102" t="s">
        <v>89</v>
      </c>
      <c r="B100" s="103">
        <v>43986</v>
      </c>
      <c r="C100" s="104">
        <v>23.301200000000001</v>
      </c>
      <c r="D100" s="104"/>
      <c r="E100" s="104"/>
      <c r="F100" s="104"/>
      <c r="G100" s="104"/>
      <c r="H100" s="104"/>
      <c r="I100" s="104"/>
      <c r="J100" s="104">
        <v>17.398315779476999</v>
      </c>
      <c r="K100" s="104">
        <v>12.5756816813707</v>
      </c>
      <c r="L100" s="104">
        <v>12.283766821663001</v>
      </c>
      <c r="M100" s="104">
        <v>9.1203891060768303</v>
      </c>
      <c r="N100" s="104">
        <v>10.561577607231801</v>
      </c>
      <c r="O100" s="104">
        <v>6.9606031110425501</v>
      </c>
      <c r="Q100" s="104">
        <v>12.064955268389699</v>
      </c>
    </row>
    <row r="101" spans="1:17" x14ac:dyDescent="0.3">
      <c r="A101" s="102" t="s">
        <v>90</v>
      </c>
      <c r="B101" s="103">
        <v>43986</v>
      </c>
      <c r="C101" s="104">
        <v>2533.5868</v>
      </c>
      <c r="D101" s="104"/>
      <c r="E101" s="104"/>
      <c r="F101" s="104"/>
      <c r="G101" s="104"/>
      <c r="H101" s="104"/>
      <c r="I101" s="104"/>
      <c r="J101" s="104">
        <v>17.270420883433601</v>
      </c>
      <c r="K101" s="104">
        <v>15.498818576774701</v>
      </c>
      <c r="L101" s="104">
        <v>16.458265723078</v>
      </c>
      <c r="M101" s="104">
        <v>16.464554110789599</v>
      </c>
      <c r="N101" s="104">
        <v>20.229276017553602</v>
      </c>
      <c r="O101" s="104">
        <v>9.1689273645218492</v>
      </c>
      <c r="Q101" s="104">
        <v>11.722705382199001</v>
      </c>
    </row>
    <row r="102" spans="1:17" x14ac:dyDescent="0.3">
      <c r="A102" s="102" t="s">
        <v>91</v>
      </c>
      <c r="B102" s="103">
        <v>43986</v>
      </c>
      <c r="C102" s="104">
        <v>22.211200000000002</v>
      </c>
      <c r="D102" s="104"/>
      <c r="E102" s="104"/>
      <c r="F102" s="104"/>
      <c r="G102" s="104"/>
      <c r="H102" s="104"/>
      <c r="I102" s="104"/>
      <c r="J102" s="104">
        <v>7.28063085502788</v>
      </c>
      <c r="K102" s="104">
        <v>9.0937465271555897</v>
      </c>
      <c r="L102" s="104">
        <v>8.5754649848395008</v>
      </c>
      <c r="M102" s="104">
        <v>7.3999102468295499</v>
      </c>
      <c r="N102" s="104">
        <v>9.7698658680022206</v>
      </c>
      <c r="O102" s="104">
        <v>8.5989254565617408</v>
      </c>
      <c r="Q102" s="104">
        <v>10.222678899082601</v>
      </c>
    </row>
    <row r="103" spans="1:17" x14ac:dyDescent="0.3">
      <c r="A103" s="102" t="s">
        <v>92</v>
      </c>
      <c r="B103" s="103">
        <v>43986</v>
      </c>
      <c r="C103" s="104">
        <v>65.836200000000005</v>
      </c>
      <c r="D103" s="104"/>
      <c r="E103" s="104"/>
      <c r="F103" s="104"/>
      <c r="G103" s="104"/>
      <c r="H103" s="104"/>
      <c r="I103" s="104"/>
      <c r="J103" s="104">
        <v>13.2639357268614</v>
      </c>
      <c r="K103" s="104">
        <v>-12.8198196850988</v>
      </c>
      <c r="L103" s="104">
        <v>-10.1478759642391</v>
      </c>
      <c r="M103" s="104">
        <v>-4.5940855100414497</v>
      </c>
      <c r="N103" s="104">
        <v>-2.3980266813525901</v>
      </c>
      <c r="O103" s="104">
        <v>4.7213308440940596</v>
      </c>
      <c r="Q103" s="104">
        <v>23.999308761186999</v>
      </c>
    </row>
    <row r="104" spans="1:17" x14ac:dyDescent="0.3">
      <c r="A104" s="102" t="s">
        <v>93</v>
      </c>
      <c r="B104" s="103">
        <v>43986</v>
      </c>
      <c r="C104" s="104">
        <v>64.8035</v>
      </c>
      <c r="D104" s="104"/>
      <c r="E104" s="104"/>
      <c r="F104" s="104"/>
      <c r="G104" s="104"/>
      <c r="H104" s="104"/>
      <c r="I104" s="104"/>
      <c r="J104" s="104">
        <v>16.556305263885299</v>
      </c>
      <c r="K104" s="104">
        <v>5.0305292439970097</v>
      </c>
      <c r="L104" s="104">
        <v>6.9969561977787604</v>
      </c>
      <c r="M104" s="104">
        <v>7.8182509059544802</v>
      </c>
      <c r="N104" s="104">
        <v>8.1185864324821608</v>
      </c>
      <c r="O104" s="104">
        <v>4.20983923106464</v>
      </c>
      <c r="Q104" s="104">
        <v>23.706183337283701</v>
      </c>
    </row>
    <row r="105" spans="1:17" x14ac:dyDescent="0.3">
      <c r="A105" s="102" t="s">
        <v>94</v>
      </c>
      <c r="B105" s="103">
        <v>43986</v>
      </c>
      <c r="C105" s="104">
        <v>64.8035</v>
      </c>
      <c r="D105" s="104"/>
      <c r="E105" s="104"/>
      <c r="F105" s="104"/>
      <c r="G105" s="104"/>
      <c r="H105" s="104"/>
      <c r="I105" s="104"/>
      <c r="J105" s="104">
        <v>16.556305263885299</v>
      </c>
      <c r="K105" s="104">
        <v>5.0305292439970097</v>
      </c>
      <c r="L105" s="104">
        <v>6.9969561977787604</v>
      </c>
      <c r="M105" s="104">
        <v>7.8182509059544802</v>
      </c>
      <c r="N105" s="104">
        <v>8.1185864324821608</v>
      </c>
      <c r="O105" s="104">
        <v>4.20983923106464</v>
      </c>
      <c r="Q105" s="104">
        <v>23.706183337283701</v>
      </c>
    </row>
    <row r="106" spans="1:17" x14ac:dyDescent="0.3">
      <c r="A106" s="102" t="s">
        <v>95</v>
      </c>
      <c r="B106" s="103">
        <v>43986</v>
      </c>
      <c r="C106" s="104">
        <v>64.8035</v>
      </c>
      <c r="D106" s="104"/>
      <c r="E106" s="104"/>
      <c r="F106" s="104"/>
      <c r="G106" s="104"/>
      <c r="H106" s="104"/>
      <c r="I106" s="104"/>
      <c r="J106" s="104">
        <v>16.556305263885299</v>
      </c>
      <c r="K106" s="104">
        <v>5.0305292439970097</v>
      </c>
      <c r="L106" s="104">
        <v>6.9969561977787604</v>
      </c>
      <c r="M106" s="104">
        <v>7.8182509059544802</v>
      </c>
      <c r="N106" s="104">
        <v>8.1185864324821608</v>
      </c>
      <c r="O106" s="104">
        <v>4.20983923106464</v>
      </c>
      <c r="Q106" s="104">
        <v>23.706183337283701</v>
      </c>
    </row>
    <row r="107" spans="1:17" x14ac:dyDescent="0.3">
      <c r="A107" s="102" t="s">
        <v>96</v>
      </c>
      <c r="B107" s="103">
        <v>43986</v>
      </c>
      <c r="C107" s="104">
        <v>27.333300000000001</v>
      </c>
      <c r="D107" s="104"/>
      <c r="E107" s="104"/>
      <c r="F107" s="104"/>
      <c r="G107" s="104"/>
      <c r="H107" s="104"/>
      <c r="I107" s="104"/>
      <c r="J107" s="104">
        <v>16.812474450968899</v>
      </c>
      <c r="K107" s="104">
        <v>7.0585897310323702</v>
      </c>
      <c r="L107" s="104">
        <v>9.0165992662273702</v>
      </c>
      <c r="M107" s="104">
        <v>7.4316361287506796</v>
      </c>
      <c r="N107" s="104">
        <v>10.0718982258596</v>
      </c>
      <c r="O107" s="104">
        <v>7.0876449158755896</v>
      </c>
      <c r="Q107" s="104">
        <v>13.676295936013799</v>
      </c>
    </row>
    <row r="108" spans="1:17" x14ac:dyDescent="0.3">
      <c r="A108" s="102" t="s">
        <v>97</v>
      </c>
      <c r="B108" s="103">
        <v>43986</v>
      </c>
      <c r="C108" s="104">
        <v>26.363499999999998</v>
      </c>
      <c r="D108" s="104"/>
      <c r="E108" s="104"/>
      <c r="F108" s="104"/>
      <c r="G108" s="104"/>
      <c r="H108" s="104"/>
      <c r="I108" s="104"/>
      <c r="J108" s="104">
        <v>22.469904501923899</v>
      </c>
      <c r="K108" s="104">
        <v>10.6072131885921</v>
      </c>
      <c r="L108" s="104">
        <v>12.8629312054991</v>
      </c>
      <c r="M108" s="104">
        <v>11.422736600704701</v>
      </c>
      <c r="N108" s="104">
        <v>11.7788629672947</v>
      </c>
      <c r="O108" s="104">
        <v>8.8259757315816305</v>
      </c>
      <c r="Q108" s="104">
        <v>15.7673640443506</v>
      </c>
    </row>
    <row r="109" spans="1:17" x14ac:dyDescent="0.3">
      <c r="A109" s="102" t="s">
        <v>98</v>
      </c>
      <c r="B109" s="103">
        <v>43986</v>
      </c>
      <c r="C109" s="104">
        <v>16.2927</v>
      </c>
      <c r="D109" s="104"/>
      <c r="E109" s="104"/>
      <c r="F109" s="104"/>
      <c r="G109" s="104"/>
      <c r="H109" s="104"/>
      <c r="I109" s="104"/>
      <c r="J109" s="104">
        <v>21.569390041202599</v>
      </c>
      <c r="K109" s="104">
        <v>4.2031673362482804</v>
      </c>
      <c r="L109" s="104">
        <v>8.3330424520069197</v>
      </c>
      <c r="M109" s="104">
        <v>7.1677271305778403</v>
      </c>
      <c r="N109" s="104">
        <v>7.6914245463537201</v>
      </c>
      <c r="O109" s="104">
        <v>4.6752526222848996</v>
      </c>
      <c r="Q109" s="104">
        <v>7.5903354263053497</v>
      </c>
    </row>
    <row r="110" spans="1:17" x14ac:dyDescent="0.3">
      <c r="A110" s="102" t="s">
        <v>99</v>
      </c>
      <c r="B110" s="103">
        <v>43986</v>
      </c>
      <c r="C110" s="104">
        <v>26.180199999999999</v>
      </c>
      <c r="D110" s="104"/>
      <c r="E110" s="104"/>
      <c r="F110" s="104"/>
      <c r="G110" s="104"/>
      <c r="H110" s="104"/>
      <c r="I110" s="104"/>
      <c r="J110" s="104">
        <v>20.536224474828899</v>
      </c>
      <c r="K110" s="104">
        <v>16.1577391656934</v>
      </c>
      <c r="L110" s="104">
        <v>16.286698782835799</v>
      </c>
      <c r="M110" s="104">
        <v>12.542076033041299</v>
      </c>
      <c r="N110" s="104">
        <v>14.591393278726301</v>
      </c>
      <c r="O110" s="104">
        <v>9.3648715092969592</v>
      </c>
      <c r="Q110" s="104">
        <v>14.0513276231263</v>
      </c>
    </row>
    <row r="111" spans="1:17" x14ac:dyDescent="0.3">
      <c r="A111" s="102" t="s">
        <v>100</v>
      </c>
      <c r="B111" s="103">
        <v>43986</v>
      </c>
      <c r="C111" s="104">
        <v>15.87</v>
      </c>
      <c r="D111" s="104"/>
      <c r="E111" s="104"/>
      <c r="F111" s="104"/>
      <c r="G111" s="104"/>
      <c r="H111" s="104"/>
      <c r="I111" s="104"/>
      <c r="J111" s="104">
        <v>1.9321448640371399</v>
      </c>
      <c r="K111" s="104">
        <v>0.99244931051757002</v>
      </c>
      <c r="L111" s="104">
        <v>4.8204546604663898</v>
      </c>
      <c r="M111" s="104">
        <v>5.9038637642503602</v>
      </c>
      <c r="N111" s="104">
        <v>6.2767158976122399</v>
      </c>
      <c r="O111" s="104">
        <v>6.6436262169376299</v>
      </c>
      <c r="Q111" s="104">
        <v>8.4452108789909293</v>
      </c>
    </row>
    <row r="112" spans="1:17" x14ac:dyDescent="0.3">
      <c r="A112" s="102" t="s">
        <v>101</v>
      </c>
      <c r="B112" s="103">
        <v>43986</v>
      </c>
      <c r="C112" s="104">
        <v>1135.6229000000001</v>
      </c>
      <c r="D112" s="104"/>
      <c r="E112" s="104"/>
      <c r="F112" s="104"/>
      <c r="G112" s="104"/>
      <c r="H112" s="104"/>
      <c r="I112" s="104"/>
      <c r="J112" s="104">
        <v>4.7350805273029701</v>
      </c>
      <c r="K112" s="104">
        <v>4.9428954831641603</v>
      </c>
      <c r="L112" s="104">
        <v>6.5218109961662902</v>
      </c>
      <c r="M112" s="104">
        <v>6.6945039773086501</v>
      </c>
      <c r="N112" s="104">
        <v>7.91185826069903</v>
      </c>
      <c r="O112" s="104"/>
      <c r="Q112" s="104">
        <v>9.0332770985401396</v>
      </c>
    </row>
    <row r="113" spans="1:17" x14ac:dyDescent="0.3">
      <c r="A113" s="102" t="s">
        <v>102</v>
      </c>
      <c r="B113" s="103">
        <v>43986</v>
      </c>
      <c r="C113" s="104">
        <v>30.932200000000002</v>
      </c>
      <c r="D113" s="104"/>
      <c r="E113" s="104"/>
      <c r="F113" s="104"/>
      <c r="G113" s="104"/>
      <c r="H113" s="104"/>
      <c r="I113" s="104"/>
      <c r="J113" s="104">
        <v>13.6230465865429</v>
      </c>
      <c r="K113" s="104">
        <v>5.0436848060603401</v>
      </c>
      <c r="L113" s="104">
        <v>6.4660686085090102</v>
      </c>
      <c r="M113" s="104">
        <v>5.9940147578401701</v>
      </c>
      <c r="N113" s="104">
        <v>6.0979150959691504</v>
      </c>
      <c r="O113" s="104">
        <v>7.4046164325318697</v>
      </c>
      <c r="Q113" s="104">
        <v>12.344890935530801</v>
      </c>
    </row>
    <row r="114" spans="1:17" x14ac:dyDescent="0.3">
      <c r="A114" s="102" t="s">
        <v>103</v>
      </c>
      <c r="B114" s="103">
        <v>43986</v>
      </c>
      <c r="C114" s="104">
        <v>27.5182</v>
      </c>
      <c r="D114" s="104"/>
      <c r="E114" s="104"/>
      <c r="F114" s="104"/>
      <c r="G114" s="104"/>
      <c r="H114" s="104"/>
      <c r="I114" s="104"/>
      <c r="J114" s="104">
        <v>23.674265751693</v>
      </c>
      <c r="K114" s="104">
        <v>8.2444269185238799</v>
      </c>
      <c r="L114" s="104">
        <v>9.8274185839022596</v>
      </c>
      <c r="M114" s="104">
        <v>9.6444582677708492</v>
      </c>
      <c r="N114" s="104">
        <v>10.850279653362801</v>
      </c>
      <c r="O114" s="104">
        <v>9.6345024162102497</v>
      </c>
      <c r="Q114" s="104">
        <v>14.559756227981399</v>
      </c>
    </row>
    <row r="115" spans="1:17" x14ac:dyDescent="0.3">
      <c r="A115" s="102" t="s">
        <v>104</v>
      </c>
      <c r="B115" s="103">
        <v>43986</v>
      </c>
      <c r="C115" s="104">
        <v>22.643699999999999</v>
      </c>
      <c r="D115" s="104"/>
      <c r="E115" s="104"/>
      <c r="F115" s="104"/>
      <c r="G115" s="104"/>
      <c r="H115" s="104"/>
      <c r="I115" s="104"/>
      <c r="J115" s="104">
        <v>16.952669780675102</v>
      </c>
      <c r="K115" s="104">
        <v>11.1725024948647</v>
      </c>
      <c r="L115" s="104">
        <v>11.8740351169488</v>
      </c>
      <c r="M115" s="104">
        <v>9.9161790448270004</v>
      </c>
      <c r="N115" s="104">
        <v>11.1701589950888</v>
      </c>
      <c r="O115" s="104">
        <v>8.5441445987886198</v>
      </c>
      <c r="Q115" s="104">
        <v>9.1803272329421102</v>
      </c>
    </row>
    <row r="116" spans="1:17" x14ac:dyDescent="0.3">
      <c r="A116" s="102" t="s">
        <v>105</v>
      </c>
      <c r="B116" s="103">
        <v>43986</v>
      </c>
      <c r="C116" s="104">
        <v>12.8995</v>
      </c>
      <c r="D116" s="104"/>
      <c r="E116" s="104"/>
      <c r="F116" s="104"/>
      <c r="G116" s="104"/>
      <c r="H116" s="104"/>
      <c r="I116" s="104"/>
      <c r="J116" s="104">
        <v>10.544741191164</v>
      </c>
      <c r="K116" s="104">
        <v>17.049389377917802</v>
      </c>
      <c r="L116" s="104">
        <v>15.6120325008508</v>
      </c>
      <c r="M116" s="104">
        <v>12.1659904652513</v>
      </c>
      <c r="N116" s="104">
        <v>14.5317703002851</v>
      </c>
      <c r="O116" s="104">
        <v>8.8613600941197408</v>
      </c>
      <c r="Q116" s="104">
        <v>9.0609374999999996</v>
      </c>
    </row>
    <row r="117" spans="1:17" x14ac:dyDescent="0.3">
      <c r="A117" s="102" t="s">
        <v>106</v>
      </c>
      <c r="B117" s="103">
        <v>43986</v>
      </c>
      <c r="C117" s="104">
        <v>27.895099999999999</v>
      </c>
      <c r="D117" s="104"/>
      <c r="E117" s="104"/>
      <c r="F117" s="104"/>
      <c r="G117" s="104"/>
      <c r="H117" s="104"/>
      <c r="I117" s="104"/>
      <c r="J117" s="104">
        <v>12.287264683922</v>
      </c>
      <c r="K117" s="104">
        <v>14.774304634947899</v>
      </c>
      <c r="L117" s="104">
        <v>12.7577363179398</v>
      </c>
      <c r="M117" s="104">
        <v>9.4779980073891199</v>
      </c>
      <c r="N117" s="104">
        <v>10.815202990550301</v>
      </c>
      <c r="O117" s="104">
        <v>7.52123601236433</v>
      </c>
      <c r="Q117" s="104">
        <v>11.499492077464801</v>
      </c>
    </row>
    <row r="118" spans="1:17" x14ac:dyDescent="0.3">
      <c r="A118" s="102" t="s">
        <v>107</v>
      </c>
      <c r="B118" s="103">
        <v>43986</v>
      </c>
      <c r="C118" s="104">
        <v>2017.8752999999999</v>
      </c>
      <c r="D118" s="104"/>
      <c r="E118" s="104"/>
      <c r="F118" s="104"/>
      <c r="G118" s="104"/>
      <c r="H118" s="104"/>
      <c r="I118" s="104"/>
      <c r="J118" s="104">
        <v>16.961312771325801</v>
      </c>
      <c r="K118" s="104">
        <v>6.7218798700480002</v>
      </c>
      <c r="L118" s="104">
        <v>10.902803598709401</v>
      </c>
      <c r="M118" s="104">
        <v>8.8975148936684594</v>
      </c>
      <c r="N118" s="104">
        <v>10.815571808261501</v>
      </c>
      <c r="O118" s="104">
        <v>8.7194892830725408</v>
      </c>
      <c r="Q118" s="104">
        <v>12.117563095238101</v>
      </c>
    </row>
    <row r="119" spans="1:17" x14ac:dyDescent="0.3">
      <c r="A119" s="102" t="s">
        <v>108</v>
      </c>
      <c r="B119" s="103">
        <v>43986</v>
      </c>
      <c r="C119" s="104">
        <v>30.256499999999999</v>
      </c>
      <c r="D119" s="104"/>
      <c r="E119" s="104"/>
      <c r="F119" s="104"/>
      <c r="G119" s="104"/>
      <c r="H119" s="104"/>
      <c r="I119" s="104"/>
      <c r="J119" s="104">
        <v>12.204292637169299</v>
      </c>
      <c r="K119" s="104">
        <v>-5.3770012102731197</v>
      </c>
      <c r="L119" s="104">
        <v>1.77240318721904</v>
      </c>
      <c r="M119" s="104">
        <v>2.5124884266735599</v>
      </c>
      <c r="N119" s="104">
        <v>5.2103531142972397</v>
      </c>
      <c r="O119" s="104">
        <v>1.8510191895102699</v>
      </c>
      <c r="Q119" s="104">
        <v>11.8203004741399</v>
      </c>
    </row>
    <row r="120" spans="1:17" x14ac:dyDescent="0.3">
      <c r="A120" s="102" t="s">
        <v>109</v>
      </c>
      <c r="B120" s="103">
        <v>43986</v>
      </c>
      <c r="C120" s="104">
        <v>62.985300000000002</v>
      </c>
      <c r="D120" s="104"/>
      <c r="E120" s="104"/>
      <c r="F120" s="104"/>
      <c r="G120" s="104"/>
      <c r="H120" s="104"/>
      <c r="I120" s="104"/>
      <c r="J120" s="104">
        <v>6.1673622344165704</v>
      </c>
      <c r="K120" s="104">
        <v>5.6604642816460098</v>
      </c>
      <c r="L120" s="104">
        <v>6.1718336076181997</v>
      </c>
      <c r="M120" s="104">
        <v>6.0074936349968802</v>
      </c>
      <c r="N120" s="104">
        <v>6.1043527723303201</v>
      </c>
      <c r="O120" s="104">
        <v>4.23918895914057</v>
      </c>
      <c r="Q120" s="104">
        <v>24.027375450366499</v>
      </c>
    </row>
    <row r="121" spans="1:17" x14ac:dyDescent="0.3">
      <c r="A121" s="102" t="s">
        <v>110</v>
      </c>
      <c r="B121" s="103">
        <v>43986</v>
      </c>
      <c r="C121" s="104">
        <v>15.72</v>
      </c>
      <c r="D121" s="104"/>
      <c r="E121" s="104"/>
      <c r="F121" s="104"/>
      <c r="G121" s="104"/>
      <c r="H121" s="104"/>
      <c r="I121" s="104"/>
      <c r="J121" s="104">
        <v>5.7653913203425198</v>
      </c>
      <c r="K121" s="104">
        <v>8.8523171544443198</v>
      </c>
      <c r="L121" s="104">
        <v>12.457169034827499</v>
      </c>
      <c r="M121" s="104">
        <v>9.9268187031110404</v>
      </c>
      <c r="N121" s="104">
        <v>11.700581341718401</v>
      </c>
      <c r="O121" s="104">
        <v>8.3380071094152601</v>
      </c>
      <c r="Q121" s="104">
        <v>11.270159202725001</v>
      </c>
    </row>
    <row r="122" spans="1:17" x14ac:dyDescent="0.3">
      <c r="A122" s="102" t="s">
        <v>111</v>
      </c>
      <c r="B122" s="103">
        <v>43986</v>
      </c>
      <c r="C122" s="104">
        <v>26.8506</v>
      </c>
      <c r="D122" s="104"/>
      <c r="E122" s="104"/>
      <c r="F122" s="104"/>
      <c r="G122" s="104"/>
      <c r="H122" s="104"/>
      <c r="I122" s="104"/>
      <c r="J122" s="104">
        <v>18.022497139005399</v>
      </c>
      <c r="K122" s="104">
        <v>12.977897409424701</v>
      </c>
      <c r="L122" s="104">
        <v>14.583702284233899</v>
      </c>
      <c r="M122" s="104">
        <v>11.6472617693661</v>
      </c>
      <c r="N122" s="104">
        <v>14.020463774050301</v>
      </c>
      <c r="O122" s="104">
        <v>9.2758709048931305</v>
      </c>
      <c r="Q122" s="104">
        <v>10.273039919826299</v>
      </c>
    </row>
    <row r="123" spans="1:17" x14ac:dyDescent="0.3">
      <c r="A123" s="102" t="s">
        <v>112</v>
      </c>
      <c r="B123" s="103">
        <v>43986</v>
      </c>
      <c r="C123" s="104">
        <v>30.753900000000002</v>
      </c>
      <c r="D123" s="104"/>
      <c r="E123" s="104"/>
      <c r="F123" s="104"/>
      <c r="G123" s="104"/>
      <c r="H123" s="104"/>
      <c r="I123" s="104"/>
      <c r="J123" s="104">
        <v>15.0994449694279</v>
      </c>
      <c r="K123" s="104">
        <v>7.2538747099033696</v>
      </c>
      <c r="L123" s="104">
        <v>8.6859296084080899</v>
      </c>
      <c r="M123" s="104">
        <v>7.86633838036696</v>
      </c>
      <c r="N123" s="104">
        <v>8.16392208507005</v>
      </c>
      <c r="O123" s="104">
        <v>6.3096219087520797</v>
      </c>
      <c r="Q123" s="104">
        <v>12.3797573132865</v>
      </c>
    </row>
    <row r="124" spans="1:17" x14ac:dyDescent="0.3">
      <c r="A124" s="102" t="s">
        <v>113</v>
      </c>
      <c r="B124" s="103">
        <v>43986</v>
      </c>
      <c r="C124" s="104">
        <v>18.168600000000001</v>
      </c>
      <c r="D124" s="104"/>
      <c r="E124" s="104"/>
      <c r="F124" s="104"/>
      <c r="G124" s="104"/>
      <c r="H124" s="104"/>
      <c r="I124" s="104"/>
      <c r="J124" s="104">
        <v>16.320742388027799</v>
      </c>
      <c r="K124" s="104">
        <v>10.5035003684599</v>
      </c>
      <c r="L124" s="104">
        <v>11.8561187005617</v>
      </c>
      <c r="M124" s="104">
        <v>9.8784702150916104</v>
      </c>
      <c r="N124" s="104">
        <v>11.850039219486799</v>
      </c>
      <c r="O124" s="104">
        <v>7.6007033459744697</v>
      </c>
      <c r="Q124" s="104">
        <v>9.82708965062624</v>
      </c>
    </row>
    <row r="125" spans="1:17" x14ac:dyDescent="0.3">
      <c r="A125" s="102" t="s">
        <v>367</v>
      </c>
      <c r="B125" s="103">
        <v>43986</v>
      </c>
      <c r="C125" s="104">
        <v>0.36630000000000001</v>
      </c>
      <c r="D125" s="104"/>
      <c r="E125" s="104"/>
      <c r="F125" s="104"/>
      <c r="G125" s="104"/>
      <c r="H125" s="104"/>
      <c r="I125" s="104"/>
      <c r="J125" s="104">
        <v>8.7432130309805292</v>
      </c>
      <c r="K125" s="104">
        <v>8.85825577303447</v>
      </c>
      <c r="L125" s="104"/>
      <c r="M125" s="104"/>
      <c r="N125" s="104"/>
      <c r="O125" s="104"/>
      <c r="Q125" s="104">
        <v>8.8040771864301703</v>
      </c>
    </row>
    <row r="126" spans="1:17" x14ac:dyDescent="0.3">
      <c r="A126" s="102" t="s">
        <v>114</v>
      </c>
      <c r="B126" s="103">
        <v>43986</v>
      </c>
      <c r="C126" s="104">
        <v>20.412700000000001</v>
      </c>
      <c r="D126" s="104"/>
      <c r="E126" s="104"/>
      <c r="F126" s="104"/>
      <c r="G126" s="104"/>
      <c r="H126" s="104"/>
      <c r="I126" s="104"/>
      <c r="J126" s="104">
        <v>18.900645186980999</v>
      </c>
      <c r="K126" s="104">
        <v>14.0694914215038</v>
      </c>
      <c r="L126" s="104">
        <v>4.2929835295504803</v>
      </c>
      <c r="M126" s="104">
        <v>3.0520096996839801</v>
      </c>
      <c r="N126" s="104">
        <v>4.8812321609418596</v>
      </c>
      <c r="O126" s="104">
        <v>1.5823391548363801</v>
      </c>
      <c r="Q126" s="104">
        <v>10.458545679691801</v>
      </c>
    </row>
    <row r="127" spans="1:17" x14ac:dyDescent="0.3">
      <c r="A127" s="158"/>
      <c r="B127" s="158"/>
      <c r="C127" s="158"/>
      <c r="D127" s="107"/>
      <c r="E127" s="107"/>
      <c r="F127" s="107" t="s">
        <v>115</v>
      </c>
      <c r="G127" s="107" t="s">
        <v>116</v>
      </c>
      <c r="H127" s="107" t="s">
        <v>117</v>
      </c>
      <c r="I127" s="107" t="s">
        <v>47</v>
      </c>
      <c r="J127" s="107" t="s">
        <v>48</v>
      </c>
      <c r="K127" s="107" t="s">
        <v>1</v>
      </c>
      <c r="L127" s="107" t="s">
        <v>2</v>
      </c>
      <c r="M127" s="107" t="s">
        <v>3</v>
      </c>
      <c r="N127" s="107" t="s">
        <v>4</v>
      </c>
      <c r="O127" s="107" t="s">
        <v>5</v>
      </c>
      <c r="Q127" s="107" t="s">
        <v>46</v>
      </c>
    </row>
    <row r="128" spans="1:17" x14ac:dyDescent="0.3">
      <c r="A128" s="158"/>
      <c r="B128" s="158"/>
      <c r="C128" s="158"/>
      <c r="D128" s="107"/>
      <c r="E128" s="107"/>
      <c r="F128" s="107" t="s">
        <v>0</v>
      </c>
      <c r="G128" s="107" t="s">
        <v>0</v>
      </c>
      <c r="H128" s="107" t="s">
        <v>0</v>
      </c>
      <c r="I128" s="107" t="s">
        <v>0</v>
      </c>
      <c r="J128" s="107" t="s">
        <v>0</v>
      </c>
      <c r="K128" s="107" t="s">
        <v>0</v>
      </c>
      <c r="L128" s="107" t="s">
        <v>0</v>
      </c>
      <c r="M128" s="107" t="s">
        <v>0</v>
      </c>
      <c r="N128" s="107" t="s">
        <v>0</v>
      </c>
      <c r="O128" s="107" t="s">
        <v>0</v>
      </c>
      <c r="Q128" s="107" t="s">
        <v>0</v>
      </c>
    </row>
    <row r="129" spans="1:17" x14ac:dyDescent="0.3">
      <c r="A129" s="107" t="s">
        <v>7</v>
      </c>
      <c r="B129" s="107" t="s">
        <v>8</v>
      </c>
      <c r="C129" s="107" t="s">
        <v>9</v>
      </c>
      <c r="D129" s="107"/>
      <c r="E129" s="107"/>
      <c r="F129" s="107"/>
      <c r="G129" s="107"/>
      <c r="H129" s="107"/>
      <c r="I129" s="107"/>
      <c r="J129" s="107"/>
      <c r="K129" s="107"/>
      <c r="L129" s="107"/>
      <c r="M129" s="107"/>
      <c r="N129" s="107"/>
      <c r="O129" s="107"/>
      <c r="Q129" s="107"/>
    </row>
    <row r="130" spans="1:17" x14ac:dyDescent="0.3">
      <c r="A130" s="101" t="s">
        <v>385</v>
      </c>
      <c r="B130" s="101"/>
      <c r="C130" s="101"/>
      <c r="D130" s="101"/>
      <c r="E130" s="101"/>
      <c r="F130" s="101"/>
      <c r="G130" s="101"/>
      <c r="H130" s="101"/>
      <c r="I130" s="101"/>
      <c r="J130" s="101"/>
      <c r="K130" s="101"/>
      <c r="L130" s="101"/>
      <c r="M130" s="101"/>
      <c r="N130" s="101"/>
      <c r="O130" s="101"/>
      <c r="Q130" s="101"/>
    </row>
    <row r="131" spans="1:17" x14ac:dyDescent="0.3">
      <c r="A131" s="102" t="s">
        <v>118</v>
      </c>
      <c r="B131" s="103">
        <v>43986</v>
      </c>
      <c r="C131" s="104">
        <v>322.5102</v>
      </c>
      <c r="D131" s="104"/>
      <c r="E131" s="104"/>
      <c r="F131" s="104">
        <v>3.13520888730456</v>
      </c>
      <c r="G131" s="104">
        <v>3.5207521690077499</v>
      </c>
      <c r="H131" s="104">
        <v>3.35050631355662</v>
      </c>
      <c r="I131" s="104">
        <v>3.7457983682532001</v>
      </c>
      <c r="J131" s="104">
        <v>5.2549416012218702</v>
      </c>
      <c r="K131" s="104">
        <v>5.6126611661693602</v>
      </c>
      <c r="L131" s="104">
        <v>5.4819301968048402</v>
      </c>
      <c r="M131" s="104">
        <v>5.5730303513576196</v>
      </c>
      <c r="N131" s="104">
        <v>5.9486675925145098</v>
      </c>
      <c r="O131" s="104">
        <v>7.3223275041176796</v>
      </c>
      <c r="Q131" s="104">
        <v>10.1351022457368</v>
      </c>
    </row>
    <row r="132" spans="1:17" x14ac:dyDescent="0.3">
      <c r="A132" s="102" t="s">
        <v>119</v>
      </c>
      <c r="B132" s="103">
        <v>43986</v>
      </c>
      <c r="C132" s="104">
        <v>2224.0936000000002</v>
      </c>
      <c r="D132" s="104"/>
      <c r="E132" s="104"/>
      <c r="F132" s="104">
        <v>2.4306575858177299</v>
      </c>
      <c r="G132" s="104">
        <v>2.5606828775503998</v>
      </c>
      <c r="H132" s="104">
        <v>2.8557017383929502</v>
      </c>
      <c r="I132" s="104">
        <v>3.4927519770290099</v>
      </c>
      <c r="J132" s="104">
        <v>4.8036419067925999</v>
      </c>
      <c r="K132" s="104">
        <v>5.6597077280188604</v>
      </c>
      <c r="L132" s="104">
        <v>5.5053287811128602</v>
      </c>
      <c r="M132" s="104">
        <v>5.5865430978327497</v>
      </c>
      <c r="N132" s="104">
        <v>5.8824925974786</v>
      </c>
      <c r="O132" s="104">
        <v>7.2947001074033002</v>
      </c>
      <c r="Q132" s="104">
        <v>10.0559957160132</v>
      </c>
    </row>
    <row r="133" spans="1:17" x14ac:dyDescent="0.3">
      <c r="A133" s="102" t="s">
        <v>120</v>
      </c>
      <c r="B133" s="103">
        <v>43986</v>
      </c>
      <c r="C133" s="104">
        <v>2306.9258</v>
      </c>
      <c r="D133" s="104"/>
      <c r="E133" s="104"/>
      <c r="F133" s="104">
        <v>2.02057128450372</v>
      </c>
      <c r="G133" s="104">
        <v>2.0229053101097398</v>
      </c>
      <c r="H133" s="104">
        <v>2.6992603167756699</v>
      </c>
      <c r="I133" s="104">
        <v>3.1071686813312902</v>
      </c>
      <c r="J133" s="104">
        <v>3.8042049552897201</v>
      </c>
      <c r="K133" s="104">
        <v>5.4701701216519103</v>
      </c>
      <c r="L133" s="104">
        <v>5.4092170818046696</v>
      </c>
      <c r="M133" s="104">
        <v>5.5551777442765804</v>
      </c>
      <c r="N133" s="104">
        <v>5.8494157712203396</v>
      </c>
      <c r="O133" s="104">
        <v>7.3047739933133098</v>
      </c>
      <c r="Q133" s="104">
        <v>10.130992082780301</v>
      </c>
    </row>
    <row r="134" spans="1:17" x14ac:dyDescent="0.3">
      <c r="A134" s="102" t="s">
        <v>121</v>
      </c>
      <c r="B134" s="103">
        <v>43986</v>
      </c>
      <c r="C134" s="104">
        <v>3082.3481999999999</v>
      </c>
      <c r="D134" s="104"/>
      <c r="E134" s="104"/>
      <c r="F134" s="104">
        <v>2.51770233599991</v>
      </c>
      <c r="G134" s="104">
        <v>2.9374310951413301</v>
      </c>
      <c r="H134" s="104">
        <v>3.2871058043777799</v>
      </c>
      <c r="I134" s="104">
        <v>3.5753142831897402</v>
      </c>
      <c r="J134" s="104">
        <v>4.1613623123777899</v>
      </c>
      <c r="K134" s="104">
        <v>5.3146628936298201</v>
      </c>
      <c r="L134" s="104">
        <v>5.3822194527622296</v>
      </c>
      <c r="M134" s="104">
        <v>5.5709106880854398</v>
      </c>
      <c r="N134" s="104">
        <v>5.8855173202832498</v>
      </c>
      <c r="O134" s="104">
        <v>7.3057975298554902</v>
      </c>
      <c r="Q134" s="104">
        <v>10.013799646467801</v>
      </c>
    </row>
    <row r="135" spans="1:17" x14ac:dyDescent="0.3">
      <c r="A135" s="102" t="s">
        <v>122</v>
      </c>
      <c r="B135" s="103">
        <v>43986</v>
      </c>
      <c r="C135" s="104">
        <v>2305.2815000000001</v>
      </c>
      <c r="D135" s="104"/>
      <c r="E135" s="104"/>
      <c r="F135" s="104">
        <v>1.7354020322799499</v>
      </c>
      <c r="G135" s="104">
        <v>2.53225678667757</v>
      </c>
      <c r="H135" s="104">
        <v>2.7865495291725302</v>
      </c>
      <c r="I135" s="104">
        <v>3.3902210769377499</v>
      </c>
      <c r="J135" s="104">
        <v>4.9380087530259402</v>
      </c>
      <c r="K135" s="104">
        <v>5.4764428615882599</v>
      </c>
      <c r="L135" s="104">
        <v>5.2672811664204602</v>
      </c>
      <c r="M135" s="104">
        <v>5.3616146464053998</v>
      </c>
      <c r="N135" s="104">
        <v>5.64308999367264</v>
      </c>
      <c r="O135" s="104">
        <v>7.1954623628608303</v>
      </c>
      <c r="Q135" s="104">
        <v>10.0086605707691</v>
      </c>
    </row>
    <row r="136" spans="1:17" x14ac:dyDescent="0.3">
      <c r="A136" s="102" t="s">
        <v>123</v>
      </c>
      <c r="B136" s="103">
        <v>43986</v>
      </c>
      <c r="C136" s="104">
        <v>2404.8303000000001</v>
      </c>
      <c r="D136" s="104"/>
      <c r="E136" s="104"/>
      <c r="F136" s="104">
        <v>2.8263226146446598</v>
      </c>
      <c r="G136" s="104">
        <v>2.6819999703584498</v>
      </c>
      <c r="H136" s="104">
        <v>2.7985503598291701</v>
      </c>
      <c r="I136" s="104">
        <v>2.92739220582131</v>
      </c>
      <c r="J136" s="104">
        <v>3.2330557042417598</v>
      </c>
      <c r="K136" s="104">
        <v>3.8676188584663702</v>
      </c>
      <c r="L136" s="104">
        <v>4.4755895698339403</v>
      </c>
      <c r="M136" s="104">
        <v>4.78440059370116</v>
      </c>
      <c r="N136" s="104">
        <v>5.1476158134035801</v>
      </c>
      <c r="O136" s="104">
        <v>6.8938577047341099</v>
      </c>
      <c r="Q136" s="104">
        <v>9.71142897829486</v>
      </c>
    </row>
    <row r="137" spans="1:17" x14ac:dyDescent="0.3">
      <c r="A137" s="102" t="s">
        <v>124</v>
      </c>
      <c r="B137" s="103">
        <v>43986</v>
      </c>
      <c r="C137" s="104">
        <v>2864.163</v>
      </c>
      <c r="D137" s="104"/>
      <c r="E137" s="104"/>
      <c r="F137" s="104">
        <v>2.8803007887379102</v>
      </c>
      <c r="G137" s="104">
        <v>2.8969051144215698</v>
      </c>
      <c r="H137" s="104">
        <v>2.9496467974065301</v>
      </c>
      <c r="I137" s="104">
        <v>3.26711036016754</v>
      </c>
      <c r="J137" s="104">
        <v>4.30798445050808</v>
      </c>
      <c r="K137" s="104">
        <v>5.5403969087166898</v>
      </c>
      <c r="L137" s="104">
        <v>5.3967692493972903</v>
      </c>
      <c r="M137" s="104">
        <v>5.4578810952738204</v>
      </c>
      <c r="N137" s="104">
        <v>5.7777300621841503</v>
      </c>
      <c r="O137" s="104">
        <v>7.2355578154824798</v>
      </c>
      <c r="Q137" s="104">
        <v>9.9939814487648402</v>
      </c>
    </row>
    <row r="138" spans="1:17" x14ac:dyDescent="0.3">
      <c r="A138" s="102" t="s">
        <v>125</v>
      </c>
      <c r="B138" s="103">
        <v>43986</v>
      </c>
      <c r="C138" s="104">
        <v>2581.9616000000001</v>
      </c>
      <c r="D138" s="104"/>
      <c r="E138" s="104"/>
      <c r="F138" s="104">
        <v>2.5504097713643401</v>
      </c>
      <c r="G138" s="104">
        <v>2.4951394552740598</v>
      </c>
      <c r="H138" s="104">
        <v>3.11391650094395</v>
      </c>
      <c r="I138" s="104">
        <v>3.7260545493022001</v>
      </c>
      <c r="J138" s="104">
        <v>5.0224757626937304</v>
      </c>
      <c r="K138" s="104">
        <v>5.8675099077574897</v>
      </c>
      <c r="L138" s="104">
        <v>5.6036404122414103</v>
      </c>
      <c r="M138" s="104">
        <v>5.7229712331696199</v>
      </c>
      <c r="N138" s="104">
        <v>6.0358810400526997</v>
      </c>
      <c r="O138" s="104">
        <v>7.3631888274903199</v>
      </c>
      <c r="Q138" s="104">
        <v>9.8785389023128598</v>
      </c>
    </row>
    <row r="139" spans="1:17" x14ac:dyDescent="0.3">
      <c r="A139" s="102" t="s">
        <v>126</v>
      </c>
      <c r="B139" s="103">
        <v>43986</v>
      </c>
      <c r="C139" s="104">
        <v>2193.3319000000001</v>
      </c>
      <c r="D139" s="104"/>
      <c r="E139" s="104"/>
      <c r="F139" s="104">
        <v>2.35989575185824</v>
      </c>
      <c r="G139" s="104">
        <v>2.2386731824008601</v>
      </c>
      <c r="H139" s="104">
        <v>2.3715192979259299</v>
      </c>
      <c r="I139" s="104">
        <v>2.6680773020748898</v>
      </c>
      <c r="J139" s="104">
        <v>3.1265468914991201</v>
      </c>
      <c r="K139" s="104">
        <v>4.2662120879021597</v>
      </c>
      <c r="L139" s="104">
        <v>4.5806895455186503</v>
      </c>
      <c r="M139" s="104">
        <v>4.7391290923466798</v>
      </c>
      <c r="N139" s="104">
        <v>5.0969100961811202</v>
      </c>
      <c r="O139" s="104">
        <v>7.0117923408687597</v>
      </c>
      <c r="Q139" s="104">
        <v>10.0364841178232</v>
      </c>
    </row>
    <row r="140" spans="1:17" x14ac:dyDescent="0.3">
      <c r="A140" s="102" t="s">
        <v>127</v>
      </c>
      <c r="B140" s="103">
        <v>43986</v>
      </c>
      <c r="C140" s="104">
        <v>3010.9142999999999</v>
      </c>
      <c r="D140" s="104"/>
      <c r="E140" s="104"/>
      <c r="F140" s="104">
        <v>3.5352819202451</v>
      </c>
      <c r="G140" s="104">
        <v>3.8845010208838202</v>
      </c>
      <c r="H140" s="104">
        <v>3.6873454947873601</v>
      </c>
      <c r="I140" s="104">
        <v>4.0324771347103701</v>
      </c>
      <c r="J140" s="104">
        <v>4.9721547569769902</v>
      </c>
      <c r="K140" s="104">
        <v>5.9763148346916699</v>
      </c>
      <c r="L140" s="104">
        <v>5.7750210487335298</v>
      </c>
      <c r="M140" s="104">
        <v>5.9059348839286399</v>
      </c>
      <c r="N140" s="104">
        <v>6.17713484369522</v>
      </c>
      <c r="O140" s="104">
        <v>7.43495822238852</v>
      </c>
      <c r="Q140" s="104">
        <v>10.245635295304201</v>
      </c>
    </row>
    <row r="141" spans="1:17" x14ac:dyDescent="0.3">
      <c r="A141" s="102" t="s">
        <v>128</v>
      </c>
      <c r="B141" s="103">
        <v>43986</v>
      </c>
      <c r="C141" s="104">
        <v>3940.4721</v>
      </c>
      <c r="D141" s="104"/>
      <c r="E141" s="104"/>
      <c r="F141" s="104">
        <v>2.6966146986644501</v>
      </c>
      <c r="G141" s="104">
        <v>2.0431101106691201</v>
      </c>
      <c r="H141" s="104">
        <v>2.56985409026835</v>
      </c>
      <c r="I141" s="104">
        <v>3.18308996743328</v>
      </c>
      <c r="J141" s="104">
        <v>4.6765189828407898</v>
      </c>
      <c r="K141" s="104">
        <v>5.4190341631713599</v>
      </c>
      <c r="L141" s="104">
        <v>5.29670130440112</v>
      </c>
      <c r="M141" s="104">
        <v>5.4144465662466699</v>
      </c>
      <c r="N141" s="104">
        <v>5.7419927463492497</v>
      </c>
      <c r="O141" s="104">
        <v>7.1245679782051896</v>
      </c>
      <c r="Q141" s="104">
        <v>9.9527643010817695</v>
      </c>
    </row>
    <row r="142" spans="1:17" x14ac:dyDescent="0.3">
      <c r="A142" s="102" t="s">
        <v>129</v>
      </c>
      <c r="B142" s="103">
        <v>43986</v>
      </c>
      <c r="C142" s="104">
        <v>1994.7791999999999</v>
      </c>
      <c r="D142" s="104"/>
      <c r="E142" s="104"/>
      <c r="F142" s="104">
        <v>2.11168418456931</v>
      </c>
      <c r="G142" s="104">
        <v>2.2010092432635</v>
      </c>
      <c r="H142" s="104">
        <v>2.9790086639355202</v>
      </c>
      <c r="I142" s="104">
        <v>3.45238723898848</v>
      </c>
      <c r="J142" s="104">
        <v>4.3782895629033396</v>
      </c>
      <c r="K142" s="104">
        <v>4.8659386643243998</v>
      </c>
      <c r="L142" s="104">
        <v>5.1065703966803397</v>
      </c>
      <c r="M142" s="104">
        <v>5.3538259887146404</v>
      </c>
      <c r="N142" s="104">
        <v>5.7246478719850096</v>
      </c>
      <c r="O142" s="104">
        <v>7.22680727982946</v>
      </c>
      <c r="Q142" s="104">
        <v>9.9787555406948698</v>
      </c>
    </row>
    <row r="143" spans="1:17" x14ac:dyDescent="0.3">
      <c r="A143" s="102" t="s">
        <v>130</v>
      </c>
      <c r="B143" s="103">
        <v>43986</v>
      </c>
      <c r="C143" s="104">
        <v>296.49419999999998</v>
      </c>
      <c r="D143" s="104"/>
      <c r="E143" s="104"/>
      <c r="F143" s="104">
        <v>3.23795594733634</v>
      </c>
      <c r="G143" s="104">
        <v>3.0250381918020399</v>
      </c>
      <c r="H143" s="104">
        <v>3.1340324933881898</v>
      </c>
      <c r="I143" s="104">
        <v>3.6631249060936999</v>
      </c>
      <c r="J143" s="104">
        <v>5.1764006563416904</v>
      </c>
      <c r="K143" s="104">
        <v>5.7693559107436201</v>
      </c>
      <c r="L143" s="104">
        <v>5.50538066145225</v>
      </c>
      <c r="M143" s="104">
        <v>5.5733214489404403</v>
      </c>
      <c r="N143" s="104">
        <v>5.8735969532025001</v>
      </c>
      <c r="O143" s="104">
        <v>7.2453936874345297</v>
      </c>
      <c r="Q143" s="104">
        <v>10.032998433085201</v>
      </c>
    </row>
    <row r="144" spans="1:17" x14ac:dyDescent="0.3">
      <c r="A144" s="102" t="s">
        <v>131</v>
      </c>
      <c r="B144" s="103">
        <v>43986</v>
      </c>
      <c r="C144" s="104">
        <v>2150.8200000000002</v>
      </c>
      <c r="D144" s="104"/>
      <c r="E144" s="104"/>
      <c r="F144" s="104">
        <v>4.1463083582772304</v>
      </c>
      <c r="G144" s="104">
        <v>3.9117735913507201</v>
      </c>
      <c r="H144" s="104">
        <v>3.8436886457560799</v>
      </c>
      <c r="I144" s="104">
        <v>3.9439086376318002</v>
      </c>
      <c r="J144" s="104">
        <v>5.0786243539647602</v>
      </c>
      <c r="K144" s="104">
        <v>5.9214784410408798</v>
      </c>
      <c r="L144" s="104">
        <v>5.6486890030466501</v>
      </c>
      <c r="M144" s="104">
        <v>5.7483147045995802</v>
      </c>
      <c r="N144" s="104">
        <v>6.0203050945545602</v>
      </c>
      <c r="O144" s="104">
        <v>7.36952367999793</v>
      </c>
      <c r="Q144" s="104">
        <v>10.024239200034501</v>
      </c>
    </row>
    <row r="145" spans="1:17" x14ac:dyDescent="0.3">
      <c r="A145" s="102" t="s">
        <v>132</v>
      </c>
      <c r="B145" s="103">
        <v>43986</v>
      </c>
      <c r="C145" s="104">
        <v>2422.0288</v>
      </c>
      <c r="D145" s="104"/>
      <c r="E145" s="104"/>
      <c r="F145" s="104">
        <v>2.8168023684815902</v>
      </c>
      <c r="G145" s="104">
        <v>2.65692064147553</v>
      </c>
      <c r="H145" s="104">
        <v>2.77866764122887</v>
      </c>
      <c r="I145" s="104">
        <v>3.2073947054226402</v>
      </c>
      <c r="J145" s="104">
        <v>4.39873121332898</v>
      </c>
      <c r="K145" s="104">
        <v>5.0740000420339202</v>
      </c>
      <c r="L145" s="104">
        <v>5.1208017592784199</v>
      </c>
      <c r="M145" s="104">
        <v>5.2222581502723298</v>
      </c>
      <c r="N145" s="104">
        <v>5.5271701211542199</v>
      </c>
      <c r="O145" s="104">
        <v>7.0556042107309702</v>
      </c>
      <c r="Q145" s="104">
        <v>9.8833360787909896</v>
      </c>
    </row>
    <row r="146" spans="1:17" x14ac:dyDescent="0.3">
      <c r="A146" s="102" t="s">
        <v>133</v>
      </c>
      <c r="B146" s="103">
        <v>43986</v>
      </c>
      <c r="C146" s="104">
        <v>1553.0952</v>
      </c>
      <c r="D146" s="104"/>
      <c r="E146" s="104"/>
      <c r="F146" s="104">
        <v>1.8943157392041801</v>
      </c>
      <c r="G146" s="104">
        <v>2.3662734569765602</v>
      </c>
      <c r="H146" s="104">
        <v>2.5054513918258299</v>
      </c>
      <c r="I146" s="104">
        <v>2.79732138840129</v>
      </c>
      <c r="J146" s="104">
        <v>3.3883225542578401</v>
      </c>
      <c r="K146" s="104">
        <v>3.7158031870275798</v>
      </c>
      <c r="L146" s="104">
        <v>4.2364128771004701</v>
      </c>
      <c r="M146" s="104">
        <v>4.5306190116152099</v>
      </c>
      <c r="N146" s="104">
        <v>4.9215736604766098</v>
      </c>
      <c r="O146" s="104">
        <v>6.4525554985670697</v>
      </c>
      <c r="Q146" s="104">
        <v>8.4237175681206793</v>
      </c>
    </row>
    <row r="147" spans="1:17" x14ac:dyDescent="0.3">
      <c r="A147" s="102" t="s">
        <v>134</v>
      </c>
      <c r="B147" s="103">
        <v>43986</v>
      </c>
      <c r="C147" s="104">
        <v>1953.5199</v>
      </c>
      <c r="D147" s="104"/>
      <c r="E147" s="104"/>
      <c r="F147" s="104">
        <v>2.4758273755615101</v>
      </c>
      <c r="G147" s="104">
        <v>2.1777244240643499</v>
      </c>
      <c r="H147" s="104">
        <v>2.4551946420760098</v>
      </c>
      <c r="I147" s="104">
        <v>2.78291272007261</v>
      </c>
      <c r="J147" s="104">
        <v>3.4151671379009798</v>
      </c>
      <c r="K147" s="104">
        <v>4.7878755833959703</v>
      </c>
      <c r="L147" s="104">
        <v>5.0700287641593498</v>
      </c>
      <c r="M147" s="104">
        <v>5.2837580063207499</v>
      </c>
      <c r="N147" s="104">
        <v>5.62988209810693</v>
      </c>
      <c r="O147" s="104">
        <v>7.1652650209914999</v>
      </c>
      <c r="Q147" s="104">
        <v>10.0766008433463</v>
      </c>
    </row>
    <row r="148" spans="1:17" x14ac:dyDescent="0.3">
      <c r="A148" s="102" t="s">
        <v>135</v>
      </c>
      <c r="B148" s="103">
        <v>43986</v>
      </c>
      <c r="C148" s="104">
        <v>1952.4811999999999</v>
      </c>
      <c r="D148" s="104"/>
      <c r="E148" s="104"/>
      <c r="F148" s="104">
        <v>2.81181857091206</v>
      </c>
      <c r="G148" s="104">
        <v>2.8116284340761202</v>
      </c>
      <c r="H148" s="104">
        <v>2.6115464684944998</v>
      </c>
      <c r="I148" s="104">
        <v>3.2166891380831801</v>
      </c>
      <c r="J148" s="104">
        <v>3.5472889962262499</v>
      </c>
      <c r="K148" s="104">
        <v>4.5587882513935698</v>
      </c>
      <c r="L148" s="104"/>
      <c r="M148" s="104"/>
      <c r="N148" s="104"/>
      <c r="O148" s="104"/>
      <c r="Q148" s="104">
        <v>4.8259617573490798</v>
      </c>
    </row>
    <row r="149" spans="1:17" x14ac:dyDescent="0.3">
      <c r="A149" s="102" t="s">
        <v>136</v>
      </c>
      <c r="B149" s="103">
        <v>43986</v>
      </c>
      <c r="C149" s="104">
        <v>1954.1992</v>
      </c>
      <c r="D149" s="104"/>
      <c r="E149" s="104"/>
      <c r="F149" s="104">
        <v>2.5141952830045602</v>
      </c>
      <c r="G149" s="104">
        <v>2.2629161911489</v>
      </c>
      <c r="H149" s="104">
        <v>2.5149677282260101</v>
      </c>
      <c r="I149" s="104">
        <v>2.8130961390208</v>
      </c>
      <c r="J149" s="104">
        <v>3.4687014613318201</v>
      </c>
      <c r="K149" s="104">
        <v>4.8246650135310896</v>
      </c>
      <c r="L149" s="104"/>
      <c r="M149" s="104"/>
      <c r="N149" s="104"/>
      <c r="O149" s="104"/>
      <c r="Q149" s="104">
        <v>5.0213431236139003</v>
      </c>
    </row>
    <row r="150" spans="1:17" x14ac:dyDescent="0.3">
      <c r="A150" s="102" t="s">
        <v>137</v>
      </c>
      <c r="B150" s="103">
        <v>43986</v>
      </c>
      <c r="C150" s="104">
        <v>1953.8797</v>
      </c>
      <c r="D150" s="104"/>
      <c r="E150" s="104"/>
      <c r="F150" s="104">
        <v>2.5538415236847598</v>
      </c>
      <c r="G150" s="104">
        <v>2.2034858440656699</v>
      </c>
      <c r="H150" s="104">
        <v>2.4651600004998002</v>
      </c>
      <c r="I150" s="104">
        <v>2.78079508129386</v>
      </c>
      <c r="J150" s="104">
        <v>3.4166577982470701</v>
      </c>
      <c r="K150" s="104">
        <v>4.7875032295097304</v>
      </c>
      <c r="L150" s="104"/>
      <c r="M150" s="104"/>
      <c r="N150" s="104"/>
      <c r="O150" s="104"/>
      <c r="Q150" s="104">
        <v>4.9816593311115103</v>
      </c>
    </row>
    <row r="151" spans="1:17" x14ac:dyDescent="0.3">
      <c r="A151" s="102" t="s">
        <v>138</v>
      </c>
      <c r="B151" s="103">
        <v>43986</v>
      </c>
      <c r="C151" s="104">
        <v>1954.0433</v>
      </c>
      <c r="D151" s="104"/>
      <c r="E151" s="104"/>
      <c r="F151" s="104">
        <v>2.48824139861537</v>
      </c>
      <c r="G151" s="104">
        <v>2.2799143413588401</v>
      </c>
      <c r="H151" s="104">
        <v>2.5544329815551099</v>
      </c>
      <c r="I151" s="104">
        <v>2.8558416376254101</v>
      </c>
      <c r="J151" s="104">
        <v>3.39855309974249</v>
      </c>
      <c r="K151" s="104">
        <v>4.7572569174930504</v>
      </c>
      <c r="L151" s="104"/>
      <c r="M151" s="104"/>
      <c r="N151" s="104"/>
      <c r="O151" s="104"/>
      <c r="Q151" s="104">
        <v>4.9955700426745899</v>
      </c>
    </row>
    <row r="152" spans="1:17" x14ac:dyDescent="0.3">
      <c r="A152" s="102" t="s">
        <v>139</v>
      </c>
      <c r="B152" s="103">
        <v>43986</v>
      </c>
      <c r="C152" s="104">
        <v>2751.9182999999998</v>
      </c>
      <c r="D152" s="104"/>
      <c r="E152" s="104"/>
      <c r="F152" s="104">
        <v>2.4764588232309999</v>
      </c>
      <c r="G152" s="104">
        <v>2.0977591680716401</v>
      </c>
      <c r="H152" s="104">
        <v>2.31721102181461</v>
      </c>
      <c r="I152" s="104">
        <v>2.8665430987868699</v>
      </c>
      <c r="J152" s="104">
        <v>4.6392021299046799</v>
      </c>
      <c r="K152" s="104">
        <v>5.1633145507982503</v>
      </c>
      <c r="L152" s="104">
        <v>5.1700063483609702</v>
      </c>
      <c r="M152" s="104">
        <v>5.3030467318499497</v>
      </c>
      <c r="N152" s="104">
        <v>5.6130087381528</v>
      </c>
      <c r="O152" s="104">
        <v>7.1595173641207301</v>
      </c>
      <c r="Q152" s="104">
        <v>9.9957631013602999</v>
      </c>
    </row>
    <row r="153" spans="1:17" x14ac:dyDescent="0.3">
      <c r="A153" s="102" t="s">
        <v>140</v>
      </c>
      <c r="B153" s="103">
        <v>43986</v>
      </c>
      <c r="C153" s="104">
        <v>1054.2952</v>
      </c>
      <c r="D153" s="104"/>
      <c r="E153" s="104"/>
      <c r="F153" s="104">
        <v>2.9048730553363802</v>
      </c>
      <c r="G153" s="104">
        <v>2.9307358892539699</v>
      </c>
      <c r="H153" s="104">
        <v>2.94785183062212</v>
      </c>
      <c r="I153" s="104">
        <v>2.8142015484091498</v>
      </c>
      <c r="J153" s="104">
        <v>2.8375327260432202</v>
      </c>
      <c r="K153" s="104">
        <v>3.0515509797896301</v>
      </c>
      <c r="L153" s="104">
        <v>3.8989740598936198</v>
      </c>
      <c r="M153" s="104">
        <v>4.2839277194950904</v>
      </c>
      <c r="N153" s="104">
        <v>4.62472352453198</v>
      </c>
      <c r="O153" s="104"/>
      <c r="Q153" s="104">
        <v>4.8609815278161799</v>
      </c>
    </row>
    <row r="154" spans="1:17" x14ac:dyDescent="0.3">
      <c r="A154" s="102" t="s">
        <v>141</v>
      </c>
      <c r="B154" s="103">
        <v>43986</v>
      </c>
      <c r="C154" s="104">
        <v>54.770400000000002</v>
      </c>
      <c r="D154" s="104"/>
      <c r="E154" s="104"/>
      <c r="F154" s="104">
        <v>3.9989482218395498</v>
      </c>
      <c r="G154" s="104">
        <v>3.4663627663693899</v>
      </c>
      <c r="H154" s="104">
        <v>3.3628199402997301</v>
      </c>
      <c r="I154" s="104">
        <v>3.4413511648598001</v>
      </c>
      <c r="J154" s="104">
        <v>4.0878946250784303</v>
      </c>
      <c r="K154" s="104">
        <v>4.8510151527228702</v>
      </c>
      <c r="L154" s="104">
        <v>5.0155604572703298</v>
      </c>
      <c r="M154" s="104">
        <v>5.2153000702009296</v>
      </c>
      <c r="N154" s="104">
        <v>5.5962927907717104</v>
      </c>
      <c r="O154" s="104">
        <v>7.1907761470969103</v>
      </c>
      <c r="Q154" s="104">
        <v>10.082045654929001</v>
      </c>
    </row>
    <row r="155" spans="1:17" x14ac:dyDescent="0.3">
      <c r="A155" s="102" t="s">
        <v>142</v>
      </c>
      <c r="B155" s="103">
        <v>43986</v>
      </c>
      <c r="C155" s="104">
        <v>4048.6187</v>
      </c>
      <c r="D155" s="104"/>
      <c r="E155" s="104"/>
      <c r="F155" s="104">
        <v>2.30538862251084</v>
      </c>
      <c r="G155" s="104">
        <v>2.3624988256058299</v>
      </c>
      <c r="H155" s="104">
        <v>2.6834679002742901</v>
      </c>
      <c r="I155" s="104">
        <v>3.2598612222439902</v>
      </c>
      <c r="J155" s="104">
        <v>4.5201987229797798</v>
      </c>
      <c r="K155" s="104">
        <v>5.1535354093059897</v>
      </c>
      <c r="L155" s="104">
        <v>5.1766459993321803</v>
      </c>
      <c r="M155" s="104">
        <v>5.32245292597936</v>
      </c>
      <c r="N155" s="104">
        <v>5.6336687301111903</v>
      </c>
      <c r="O155" s="104">
        <v>7.1161492508716897</v>
      </c>
      <c r="Q155" s="104">
        <v>9.9276019307382004</v>
      </c>
    </row>
    <row r="156" spans="1:17" x14ac:dyDescent="0.3">
      <c r="A156" s="102" t="s">
        <v>143</v>
      </c>
      <c r="B156" s="103">
        <v>43986</v>
      </c>
      <c r="C156" s="104">
        <v>2744.7392</v>
      </c>
      <c r="D156" s="104"/>
      <c r="E156" s="104"/>
      <c r="F156" s="104">
        <v>2.1092111486904499</v>
      </c>
      <c r="G156" s="104">
        <v>2.4717447342005698</v>
      </c>
      <c r="H156" s="104">
        <v>2.6334164847722898</v>
      </c>
      <c r="I156" s="104">
        <v>3.21603948558738</v>
      </c>
      <c r="J156" s="104">
        <v>4.48503206872003</v>
      </c>
      <c r="K156" s="104">
        <v>5.4801094170798796</v>
      </c>
      <c r="L156" s="104">
        <v>5.3782831366249004</v>
      </c>
      <c r="M156" s="104">
        <v>5.4727708931670698</v>
      </c>
      <c r="N156" s="104">
        <v>5.7462271736931596</v>
      </c>
      <c r="O156" s="104">
        <v>7.2138604470624497</v>
      </c>
      <c r="Q156" s="104">
        <v>9.9866985534211192</v>
      </c>
    </row>
    <row r="157" spans="1:17" x14ac:dyDescent="0.3">
      <c r="A157" s="102" t="s">
        <v>144</v>
      </c>
      <c r="B157" s="103">
        <v>43986</v>
      </c>
      <c r="C157" s="104">
        <v>3635.3402000000001</v>
      </c>
      <c r="D157" s="104"/>
      <c r="E157" s="104"/>
      <c r="F157" s="104">
        <v>3.3316841853779899</v>
      </c>
      <c r="G157" s="104">
        <v>3.3661135649768101</v>
      </c>
      <c r="H157" s="104">
        <v>3.2322620684983101</v>
      </c>
      <c r="I157" s="104">
        <v>3.8034372384615902</v>
      </c>
      <c r="J157" s="104">
        <v>4.8145751706013602</v>
      </c>
      <c r="K157" s="104">
        <v>5.7942777171675299</v>
      </c>
      <c r="L157" s="104">
        <v>5.5840356789866403</v>
      </c>
      <c r="M157" s="104">
        <v>5.6476023061413896</v>
      </c>
      <c r="N157" s="104">
        <v>5.9083843918878403</v>
      </c>
      <c r="O157" s="104">
        <v>7.2753568414884899</v>
      </c>
      <c r="Q157" s="104">
        <v>10.009041887379301</v>
      </c>
    </row>
    <row r="158" spans="1:17" x14ac:dyDescent="0.3">
      <c r="A158" s="102" t="s">
        <v>145</v>
      </c>
      <c r="B158" s="103">
        <v>43986</v>
      </c>
      <c r="C158" s="104">
        <v>1300.2630999999999</v>
      </c>
      <c r="D158" s="104"/>
      <c r="E158" s="104"/>
      <c r="F158" s="104">
        <v>3.3267453481679001</v>
      </c>
      <c r="G158" s="104">
        <v>3.43876307409163</v>
      </c>
      <c r="H158" s="104">
        <v>3.43617784449164</v>
      </c>
      <c r="I158" s="104">
        <v>3.8822102717770699</v>
      </c>
      <c r="J158" s="104">
        <v>4.8504168866043704</v>
      </c>
      <c r="K158" s="104">
        <v>5.4838188778405597</v>
      </c>
      <c r="L158" s="104">
        <v>5.4538464109141396</v>
      </c>
      <c r="M158" s="104">
        <v>5.6268074195589204</v>
      </c>
      <c r="N158" s="104">
        <v>5.9479241811753596</v>
      </c>
      <c r="O158" s="104">
        <v>7.3536398954389099</v>
      </c>
      <c r="Q158" s="104">
        <v>7.6534166980687504</v>
      </c>
    </row>
    <row r="159" spans="1:17" x14ac:dyDescent="0.3">
      <c r="A159" s="102" t="s">
        <v>146</v>
      </c>
      <c r="B159" s="103">
        <v>43986</v>
      </c>
      <c r="C159" s="104">
        <v>2112.4254999999998</v>
      </c>
      <c r="D159" s="104"/>
      <c r="E159" s="104"/>
      <c r="F159" s="104">
        <v>2.9289773588049299</v>
      </c>
      <c r="G159" s="104">
        <v>3.1184553900571399</v>
      </c>
      <c r="H159" s="104">
        <v>3.2084089432139802</v>
      </c>
      <c r="I159" s="104">
        <v>3.3904144930712001</v>
      </c>
      <c r="J159" s="104">
        <v>4.7002172193195104</v>
      </c>
      <c r="K159" s="104">
        <v>5.3264095276412498</v>
      </c>
      <c r="L159" s="104">
        <v>5.3381307234992397</v>
      </c>
      <c r="M159" s="104">
        <v>5.4564911730311403</v>
      </c>
      <c r="N159" s="104">
        <v>5.7644432548060598</v>
      </c>
      <c r="O159" s="104">
        <v>7.2261891858013403</v>
      </c>
      <c r="Q159" s="104">
        <v>9.6152416854761604</v>
      </c>
    </row>
    <row r="160" spans="1:17" x14ac:dyDescent="0.3">
      <c r="A160" s="102" t="s">
        <v>147</v>
      </c>
      <c r="B160" s="103">
        <v>43986</v>
      </c>
      <c r="C160" s="104">
        <v>10.772600000000001</v>
      </c>
      <c r="D160" s="104"/>
      <c r="E160" s="104"/>
      <c r="F160" s="104">
        <v>2.7107818563247799</v>
      </c>
      <c r="G160" s="104">
        <v>2.37222041687864</v>
      </c>
      <c r="H160" s="104">
        <v>2.7119903408564401</v>
      </c>
      <c r="I160" s="104">
        <v>2.7619065319321998</v>
      </c>
      <c r="J160" s="104">
        <v>3.1232445354104699</v>
      </c>
      <c r="K160" s="104">
        <v>3.7661460096749102</v>
      </c>
      <c r="L160" s="104">
        <v>4.2180280991226198</v>
      </c>
      <c r="M160" s="104">
        <v>4.49846841200897</v>
      </c>
      <c r="N160" s="104">
        <v>4.79297057210169</v>
      </c>
      <c r="O160" s="104"/>
      <c r="Q160" s="104">
        <v>5.2907879924953196</v>
      </c>
    </row>
    <row r="161" spans="1:17" x14ac:dyDescent="0.3">
      <c r="A161" s="102" t="s">
        <v>148</v>
      </c>
      <c r="B161" s="103">
        <v>43986</v>
      </c>
      <c r="C161" s="104">
        <v>4897.1274000000003</v>
      </c>
      <c r="D161" s="104"/>
      <c r="E161" s="104"/>
      <c r="F161" s="104">
        <v>2.7557111923299802</v>
      </c>
      <c r="G161" s="104">
        <v>2.7568730343735202</v>
      </c>
      <c r="H161" s="104">
        <v>2.8007685410329501</v>
      </c>
      <c r="I161" s="104">
        <v>3.49454872727273</v>
      </c>
      <c r="J161" s="104">
        <v>5.0703026078232201</v>
      </c>
      <c r="K161" s="104">
        <v>5.6739757946103504</v>
      </c>
      <c r="L161" s="104">
        <v>5.4812072719834699</v>
      </c>
      <c r="M161" s="104">
        <v>5.5948487992127403</v>
      </c>
      <c r="N161" s="104">
        <v>5.9349216237647502</v>
      </c>
      <c r="O161" s="104">
        <v>7.3281237497090901</v>
      </c>
      <c r="Q161" s="104">
        <v>10.1004031450785</v>
      </c>
    </row>
    <row r="162" spans="1:17" x14ac:dyDescent="0.3">
      <c r="A162" s="102" t="s">
        <v>149</v>
      </c>
      <c r="B162" s="103">
        <v>43986</v>
      </c>
      <c r="C162" s="104">
        <v>1124.4756</v>
      </c>
      <c r="D162" s="104"/>
      <c r="E162" s="104"/>
      <c r="F162" s="104">
        <v>1.71394603524744</v>
      </c>
      <c r="G162" s="104">
        <v>0.77150481667028403</v>
      </c>
      <c r="H162" s="104">
        <v>2.2870842103266602</v>
      </c>
      <c r="I162" s="104">
        <v>2.5884361665364199</v>
      </c>
      <c r="J162" s="104">
        <v>3.3246356101983299</v>
      </c>
      <c r="K162" s="104">
        <v>4.1915187179784104</v>
      </c>
      <c r="L162" s="104">
        <v>4.5317279192747097</v>
      </c>
      <c r="M162" s="104">
        <v>4.7821641203025198</v>
      </c>
      <c r="N162" s="104">
        <v>5.1624627978367696</v>
      </c>
      <c r="O162" s="104"/>
      <c r="Q162" s="104">
        <v>6.0176945695364203</v>
      </c>
    </row>
    <row r="163" spans="1:17" x14ac:dyDescent="0.3">
      <c r="A163" s="102" t="s">
        <v>150</v>
      </c>
      <c r="B163" s="103">
        <v>43986</v>
      </c>
      <c r="C163" s="104">
        <v>260.80380000000002</v>
      </c>
      <c r="D163" s="104"/>
      <c r="E163" s="104"/>
      <c r="F163" s="104">
        <v>3.0372099925550802</v>
      </c>
      <c r="G163" s="104">
        <v>4.2700325224398501</v>
      </c>
      <c r="H163" s="104">
        <v>3.8294965462672299</v>
      </c>
      <c r="I163" s="104">
        <v>4.32768836100876</v>
      </c>
      <c r="J163" s="104">
        <v>5.4657749230491497</v>
      </c>
      <c r="K163" s="104">
        <v>5.50376867776904</v>
      </c>
      <c r="L163" s="104">
        <v>5.4851742344106196</v>
      </c>
      <c r="M163" s="104">
        <v>5.6191602154017897</v>
      </c>
      <c r="N163" s="104">
        <v>5.9225552586329497</v>
      </c>
      <c r="O163" s="104">
        <v>7.3155471769501599</v>
      </c>
      <c r="Q163" s="104">
        <v>10.0572360929091</v>
      </c>
    </row>
    <row r="164" spans="1:17" x14ac:dyDescent="0.3">
      <c r="A164" s="102" t="s">
        <v>151</v>
      </c>
      <c r="B164" s="103">
        <v>43986</v>
      </c>
      <c r="C164" s="104">
        <v>1770.9987000000001</v>
      </c>
      <c r="D164" s="104"/>
      <c r="E164" s="104"/>
      <c r="F164" s="104">
        <v>2.88972834363121</v>
      </c>
      <c r="G164" s="104">
        <v>3.2641001454368799</v>
      </c>
      <c r="H164" s="104">
        <v>3.30408314688253</v>
      </c>
      <c r="I164" s="104">
        <v>3.4474263001369101</v>
      </c>
      <c r="J164" s="104">
        <v>3.94225528209203</v>
      </c>
      <c r="K164" s="104">
        <v>4.2764001506782403</v>
      </c>
      <c r="L164" s="104">
        <v>4.7067692186901304</v>
      </c>
      <c r="M164" s="104">
        <v>4.9628245363565604</v>
      </c>
      <c r="N164" s="104">
        <v>5.2180302564150098</v>
      </c>
      <c r="O164" s="104">
        <v>3.4971453753857702</v>
      </c>
      <c r="Q164" s="104">
        <v>7.8839210662002301</v>
      </c>
    </row>
    <row r="165" spans="1:17" x14ac:dyDescent="0.3">
      <c r="A165" s="102" t="s">
        <v>152</v>
      </c>
      <c r="B165" s="103">
        <v>43986</v>
      </c>
      <c r="C165" s="104">
        <v>31.669899999999998</v>
      </c>
      <c r="D165" s="104"/>
      <c r="E165" s="104"/>
      <c r="F165" s="104">
        <v>4.6106379417584202</v>
      </c>
      <c r="G165" s="104">
        <v>4.8040373919930897</v>
      </c>
      <c r="H165" s="104">
        <v>4.6966045388998596</v>
      </c>
      <c r="I165" s="104">
        <v>4.8743512615036204</v>
      </c>
      <c r="J165" s="104">
        <v>5.6595205422250503</v>
      </c>
      <c r="K165" s="104">
        <v>5.25886630680992</v>
      </c>
      <c r="L165" s="104">
        <v>5.8112082436660701</v>
      </c>
      <c r="M165" s="104">
        <v>6.1661804634368904</v>
      </c>
      <c r="N165" s="104">
        <v>6.5565651794574098</v>
      </c>
      <c r="O165" s="104">
        <v>7.5338778101420996</v>
      </c>
      <c r="Q165" s="104">
        <v>10.6137162355627</v>
      </c>
    </row>
    <row r="166" spans="1:17" x14ac:dyDescent="0.3">
      <c r="A166" s="102" t="s">
        <v>153</v>
      </c>
      <c r="B166" s="103">
        <v>43986</v>
      </c>
      <c r="C166" s="104">
        <v>27.096800000000002</v>
      </c>
      <c r="D166" s="104"/>
      <c r="E166" s="104"/>
      <c r="F166" s="104">
        <v>2.1553633115881699</v>
      </c>
      <c r="G166" s="104">
        <v>1.7513813582173601</v>
      </c>
      <c r="H166" s="104">
        <v>2.5413376149622402</v>
      </c>
      <c r="I166" s="104">
        <v>2.7643240567310099</v>
      </c>
      <c r="J166" s="104">
        <v>3.22427847070117</v>
      </c>
      <c r="K166" s="104">
        <v>3.9452105851658801</v>
      </c>
      <c r="L166" s="104">
        <v>4.41491302385118</v>
      </c>
      <c r="M166" s="104">
        <v>4.6960321867187202</v>
      </c>
      <c r="N166" s="104">
        <v>5.0572987551137398</v>
      </c>
      <c r="O166" s="104">
        <v>6.3659165505439601</v>
      </c>
      <c r="Q166" s="104">
        <v>12.065607115235901</v>
      </c>
    </row>
    <row r="167" spans="1:17" x14ac:dyDescent="0.3">
      <c r="A167" s="102" t="s">
        <v>156</v>
      </c>
      <c r="B167" s="103">
        <v>43986</v>
      </c>
      <c r="C167" s="104">
        <v>3136.0239000000001</v>
      </c>
      <c r="D167" s="104"/>
      <c r="E167" s="104"/>
      <c r="F167" s="104">
        <v>2.2802111595465702</v>
      </c>
      <c r="G167" s="104">
        <v>2.42332231527983</v>
      </c>
      <c r="H167" s="104">
        <v>2.83395906630501</v>
      </c>
      <c r="I167" s="104">
        <v>3.4583542787191099</v>
      </c>
      <c r="J167" s="104">
        <v>4.7967222400180001</v>
      </c>
      <c r="K167" s="104">
        <v>5.4718618547329196</v>
      </c>
      <c r="L167" s="104">
        <v>5.3368722253024998</v>
      </c>
      <c r="M167" s="104">
        <v>5.4477301379166798</v>
      </c>
      <c r="N167" s="104">
        <v>5.73925559705597</v>
      </c>
      <c r="O167" s="104">
        <v>7.1526721548458498</v>
      </c>
      <c r="Q167" s="104">
        <v>9.9182566031105495</v>
      </c>
    </row>
    <row r="168" spans="1:17" x14ac:dyDescent="0.3">
      <c r="A168" s="102" t="s">
        <v>157</v>
      </c>
      <c r="B168" s="103">
        <v>43986</v>
      </c>
      <c r="C168" s="104">
        <v>42.23</v>
      </c>
      <c r="D168" s="104"/>
      <c r="E168" s="104"/>
      <c r="F168" s="104">
        <v>2.2473559821288802</v>
      </c>
      <c r="G168" s="104">
        <v>2.24763276191005</v>
      </c>
      <c r="H168" s="104">
        <v>2.76727414020234</v>
      </c>
      <c r="I168" s="104">
        <v>3.4927993035571898</v>
      </c>
      <c r="J168" s="104">
        <v>4.6437192515168801</v>
      </c>
      <c r="K168" s="104">
        <v>5.3259580991206503</v>
      </c>
      <c r="L168" s="104">
        <v>5.3233259900908996</v>
      </c>
      <c r="M168" s="104">
        <v>5.4451450811696498</v>
      </c>
      <c r="N168" s="104">
        <v>5.7728770586530196</v>
      </c>
      <c r="O168" s="104">
        <v>7.2318525914221103</v>
      </c>
      <c r="Q168" s="104">
        <v>10.008776398336099</v>
      </c>
    </row>
    <row r="169" spans="1:17" x14ac:dyDescent="0.3">
      <c r="A169" s="102" t="s">
        <v>158</v>
      </c>
      <c r="B169" s="103">
        <v>43986</v>
      </c>
      <c r="C169" s="104">
        <v>3161.1884</v>
      </c>
      <c r="D169" s="104"/>
      <c r="E169" s="104"/>
      <c r="F169" s="104">
        <v>2.3359640841160698</v>
      </c>
      <c r="G169" s="104">
        <v>2.5068312226583802</v>
      </c>
      <c r="H169" s="104">
        <v>2.9121154470155601</v>
      </c>
      <c r="I169" s="104">
        <v>3.3899394069133399</v>
      </c>
      <c r="J169" s="104">
        <v>4.9099460072407304</v>
      </c>
      <c r="K169" s="104">
        <v>5.9682233561799798</v>
      </c>
      <c r="L169" s="104">
        <v>5.6415170168957101</v>
      </c>
      <c r="M169" s="104">
        <v>5.6699516771163099</v>
      </c>
      <c r="N169" s="104">
        <v>5.9503897341696899</v>
      </c>
      <c r="O169" s="104">
        <v>7.2990753911030604</v>
      </c>
      <c r="Q169" s="104">
        <v>10.1065942061343</v>
      </c>
    </row>
    <row r="170" spans="1:17" x14ac:dyDescent="0.3">
      <c r="A170" s="102" t="s">
        <v>159</v>
      </c>
      <c r="B170" s="103">
        <v>43986</v>
      </c>
      <c r="C170" s="104">
        <v>1969.0921000000001</v>
      </c>
      <c r="D170" s="104"/>
      <c r="E170" s="104"/>
      <c r="F170" s="104">
        <v>2.6824231058665302</v>
      </c>
      <c r="G170" s="104">
        <v>2.7433968818472501</v>
      </c>
      <c r="H170" s="104">
        <v>2.8028948161282798</v>
      </c>
      <c r="I170" s="104">
        <v>2.6461147665040698</v>
      </c>
      <c r="J170" s="104">
        <v>2.6539920691274101</v>
      </c>
      <c r="K170" s="104">
        <v>2.66754261926144</v>
      </c>
      <c r="L170" s="104">
        <v>3.5362803554004798</v>
      </c>
      <c r="M170" s="104">
        <v>3.8931207107480299</v>
      </c>
      <c r="N170" s="104">
        <v>4.2285672445790103</v>
      </c>
      <c r="O170" s="104">
        <v>6.3781121407552899</v>
      </c>
      <c r="Q170" s="104">
        <v>7.9316544473757897</v>
      </c>
    </row>
    <row r="171" spans="1:17" x14ac:dyDescent="0.3">
      <c r="A171" s="102" t="s">
        <v>160</v>
      </c>
      <c r="B171" s="103">
        <v>43986</v>
      </c>
      <c r="C171" s="104">
        <v>1929.067</v>
      </c>
      <c r="D171" s="104"/>
      <c r="E171" s="104"/>
      <c r="F171" s="104">
        <v>2.78728554641217</v>
      </c>
      <c r="G171" s="104">
        <v>3.06913988466277</v>
      </c>
      <c r="H171" s="104">
        <v>2.9552520487429801</v>
      </c>
      <c r="I171" s="104">
        <v>3.4521179004347302</v>
      </c>
      <c r="J171" s="104">
        <v>5.0294316048368097</v>
      </c>
      <c r="K171" s="104">
        <v>5.9660506189439797</v>
      </c>
      <c r="L171" s="104">
        <v>5.6401138160592801</v>
      </c>
      <c r="M171" s="104">
        <v>5.6135249127333502</v>
      </c>
      <c r="N171" s="104">
        <v>5.8651050530314803</v>
      </c>
      <c r="O171" s="104">
        <v>5.7746070531227698</v>
      </c>
      <c r="Q171" s="104">
        <v>9.10410126784463</v>
      </c>
    </row>
    <row r="172" spans="1:17" x14ac:dyDescent="0.3">
      <c r="A172" s="102" t="s">
        <v>161</v>
      </c>
      <c r="B172" s="103">
        <v>43986</v>
      </c>
      <c r="C172" s="104">
        <v>3280.4715999999999</v>
      </c>
      <c r="D172" s="104"/>
      <c r="E172" s="104"/>
      <c r="F172" s="104">
        <v>2.5325555050169601</v>
      </c>
      <c r="G172" s="104">
        <v>2.6308613087321402</v>
      </c>
      <c r="H172" s="104">
        <v>2.8513598655285701</v>
      </c>
      <c r="I172" s="104">
        <v>3.36372713354233</v>
      </c>
      <c r="J172" s="104">
        <v>4.8138444360600801</v>
      </c>
      <c r="K172" s="104">
        <v>5.4503925875590804</v>
      </c>
      <c r="L172" s="104">
        <v>5.3489533411534103</v>
      </c>
      <c r="M172" s="104">
        <v>5.4758169916262602</v>
      </c>
      <c r="N172" s="104">
        <v>5.7939297982007902</v>
      </c>
      <c r="O172" s="104">
        <v>7.2452575027619801</v>
      </c>
      <c r="Q172" s="104">
        <v>9.9764516752413304</v>
      </c>
    </row>
    <row r="173" spans="1:17" x14ac:dyDescent="0.3">
      <c r="A173" s="102" t="s">
        <v>162</v>
      </c>
      <c r="B173" s="103">
        <v>43986</v>
      </c>
      <c r="C173" s="104">
        <v>1085.0769</v>
      </c>
      <c r="D173" s="104"/>
      <c r="E173" s="104"/>
      <c r="F173" s="104">
        <v>2.88974747256343</v>
      </c>
      <c r="G173" s="104">
        <v>2.7297891028127799</v>
      </c>
      <c r="H173" s="104">
        <v>2.9844516937217498</v>
      </c>
      <c r="I173" s="104">
        <v>3.0523889576644101</v>
      </c>
      <c r="J173" s="104">
        <v>3.3664701813133999</v>
      </c>
      <c r="K173" s="104">
        <v>3.8981273239841698</v>
      </c>
      <c r="L173" s="104">
        <v>4.6029630553943699</v>
      </c>
      <c r="M173" s="104">
        <v>5.0318611140671496</v>
      </c>
      <c r="N173" s="104">
        <v>5.5024281895104403</v>
      </c>
      <c r="O173" s="104"/>
      <c r="Q173" s="104">
        <v>6.1326276082775504</v>
      </c>
    </row>
    <row r="174" spans="1:17" x14ac:dyDescent="0.3">
      <c r="A174" s="158"/>
      <c r="B174" s="158"/>
      <c r="C174" s="158"/>
      <c r="D174" s="107"/>
      <c r="E174" s="107"/>
      <c r="F174" s="107" t="s">
        <v>115</v>
      </c>
      <c r="G174" s="107" t="s">
        <v>116</v>
      </c>
      <c r="H174" s="107" t="s">
        <v>117</v>
      </c>
      <c r="I174" s="107" t="s">
        <v>47</v>
      </c>
      <c r="J174" s="107" t="s">
        <v>48</v>
      </c>
      <c r="K174" s="107" t="s">
        <v>1</v>
      </c>
      <c r="L174" s="107" t="s">
        <v>2</v>
      </c>
      <c r="M174" s="107" t="s">
        <v>3</v>
      </c>
      <c r="N174" s="107" t="s">
        <v>4</v>
      </c>
      <c r="O174" s="107" t="s">
        <v>5</v>
      </c>
      <c r="Q174" s="107" t="s">
        <v>46</v>
      </c>
    </row>
    <row r="175" spans="1:17" x14ac:dyDescent="0.3">
      <c r="A175" s="158"/>
      <c r="B175" s="158"/>
      <c r="C175" s="158"/>
      <c r="D175" s="107"/>
      <c r="E175" s="107"/>
      <c r="F175" s="107" t="s">
        <v>0</v>
      </c>
      <c r="G175" s="107" t="s">
        <v>0</v>
      </c>
      <c r="H175" s="107" t="s">
        <v>0</v>
      </c>
      <c r="I175" s="107" t="s">
        <v>0</v>
      </c>
      <c r="J175" s="107" t="s">
        <v>0</v>
      </c>
      <c r="K175" s="107" t="s">
        <v>0</v>
      </c>
      <c r="L175" s="107" t="s">
        <v>0</v>
      </c>
      <c r="M175" s="107" t="s">
        <v>0</v>
      </c>
      <c r="N175" s="107" t="s">
        <v>0</v>
      </c>
      <c r="O175" s="107" t="s">
        <v>0</v>
      </c>
      <c r="Q175" s="107" t="s">
        <v>0</v>
      </c>
    </row>
    <row r="176" spans="1:17" x14ac:dyDescent="0.3">
      <c r="A176" s="107" t="s">
        <v>7</v>
      </c>
      <c r="B176" s="107" t="s">
        <v>8</v>
      </c>
      <c r="C176" s="107" t="s">
        <v>9</v>
      </c>
      <c r="D176" s="107"/>
      <c r="E176" s="107"/>
      <c r="F176" s="107"/>
      <c r="G176" s="107"/>
      <c r="H176" s="107"/>
      <c r="I176" s="107"/>
      <c r="J176" s="107"/>
      <c r="K176" s="107"/>
      <c r="L176" s="107"/>
      <c r="M176" s="107"/>
      <c r="N176" s="107"/>
      <c r="O176" s="107"/>
      <c r="Q176" s="107"/>
    </row>
    <row r="177" spans="1:17" x14ac:dyDescent="0.3">
      <c r="A177" s="101" t="s">
        <v>385</v>
      </c>
      <c r="B177" s="101"/>
      <c r="C177" s="101"/>
      <c r="D177" s="101"/>
      <c r="E177" s="101"/>
      <c r="F177" s="101"/>
      <c r="G177" s="101"/>
      <c r="H177" s="101"/>
      <c r="I177" s="101"/>
      <c r="J177" s="101"/>
      <c r="K177" s="101"/>
      <c r="L177" s="101"/>
      <c r="M177" s="101"/>
      <c r="N177" s="101"/>
      <c r="O177" s="101"/>
      <c r="Q177" s="101"/>
    </row>
    <row r="178" spans="1:17" x14ac:dyDescent="0.3">
      <c r="A178" s="102" t="s">
        <v>227</v>
      </c>
      <c r="B178" s="103">
        <v>43986</v>
      </c>
      <c r="C178" s="104">
        <v>320.62860000000001</v>
      </c>
      <c r="D178" s="104"/>
      <c r="E178" s="104"/>
      <c r="F178" s="104">
        <v>3.0397511680377902</v>
      </c>
      <c r="G178" s="104">
        <v>3.43131229496792</v>
      </c>
      <c r="H178" s="104">
        <v>3.2610826922932601</v>
      </c>
      <c r="I178" s="104">
        <v>3.6560953379204699</v>
      </c>
      <c r="J178" s="104">
        <v>5.1647686705115303</v>
      </c>
      <c r="K178" s="104">
        <v>5.5218759885140001</v>
      </c>
      <c r="L178" s="104">
        <v>5.3867031659689601</v>
      </c>
      <c r="M178" s="104">
        <v>5.4774733215862703</v>
      </c>
      <c r="N178" s="104">
        <v>5.8520208789761003</v>
      </c>
      <c r="O178" s="104">
        <v>7.2137501658272898</v>
      </c>
      <c r="Q178" s="104">
        <v>13.623586658602701</v>
      </c>
    </row>
    <row r="179" spans="1:17" x14ac:dyDescent="0.3">
      <c r="A179" s="102" t="s">
        <v>228</v>
      </c>
      <c r="B179" s="103">
        <v>43986</v>
      </c>
      <c r="C179" s="104">
        <v>2213.6468</v>
      </c>
      <c r="D179" s="104"/>
      <c r="E179" s="104"/>
      <c r="F179" s="104">
        <v>2.35967529667847</v>
      </c>
      <c r="G179" s="104">
        <v>2.4897426896631001</v>
      </c>
      <c r="H179" s="104">
        <v>2.7842953579552399</v>
      </c>
      <c r="I179" s="104">
        <v>3.4312001443400599</v>
      </c>
      <c r="J179" s="104">
        <v>4.7473113502508699</v>
      </c>
      <c r="K179" s="104">
        <v>5.6045382651820299</v>
      </c>
      <c r="L179" s="104">
        <v>5.4496851447807497</v>
      </c>
      <c r="M179" s="104">
        <v>5.5301253808544697</v>
      </c>
      <c r="N179" s="104">
        <v>5.8252762951447501</v>
      </c>
      <c r="O179" s="104">
        <v>7.2271856180110996</v>
      </c>
      <c r="Q179" s="104">
        <v>11.3847618093035</v>
      </c>
    </row>
    <row r="180" spans="1:17" x14ac:dyDescent="0.3">
      <c r="A180" s="102" t="s">
        <v>229</v>
      </c>
      <c r="B180" s="103">
        <v>43986</v>
      </c>
      <c r="C180" s="104">
        <v>2290.6550999999999</v>
      </c>
      <c r="D180" s="104"/>
      <c r="E180" s="104"/>
      <c r="F180" s="104">
        <v>1.9201849210230799</v>
      </c>
      <c r="G180" s="104">
        <v>1.92251222099538</v>
      </c>
      <c r="H180" s="104">
        <v>2.5990420312112898</v>
      </c>
      <c r="I180" s="104">
        <v>3.0069670335877001</v>
      </c>
      <c r="J180" s="104">
        <v>3.7039022998283002</v>
      </c>
      <c r="K180" s="104">
        <v>5.3688888899234701</v>
      </c>
      <c r="L180" s="104">
        <v>5.30670835746636</v>
      </c>
      <c r="M180" s="104">
        <v>5.4512607475439498</v>
      </c>
      <c r="N180" s="104">
        <v>5.7438386546871696</v>
      </c>
      <c r="O180" s="104">
        <v>7.1838647220760796</v>
      </c>
      <c r="Q180" s="104">
        <v>11.387215651438201</v>
      </c>
    </row>
    <row r="181" spans="1:17" x14ac:dyDescent="0.3">
      <c r="A181" s="102" t="s">
        <v>230</v>
      </c>
      <c r="B181" s="103">
        <v>43986</v>
      </c>
      <c r="C181" s="104">
        <v>3059.9830999999999</v>
      </c>
      <c r="D181" s="104"/>
      <c r="E181" s="104"/>
      <c r="F181" s="104">
        <v>2.41800032446959</v>
      </c>
      <c r="G181" s="104">
        <v>2.8375781809689302</v>
      </c>
      <c r="H181" s="104">
        <v>3.18693856035779</v>
      </c>
      <c r="I181" s="104">
        <v>3.4750416842177301</v>
      </c>
      <c r="J181" s="104">
        <v>4.0607618661056497</v>
      </c>
      <c r="K181" s="104">
        <v>5.2127935449087497</v>
      </c>
      <c r="L181" s="104">
        <v>5.2720478291690203</v>
      </c>
      <c r="M181" s="104">
        <v>5.4526231421968996</v>
      </c>
      <c r="N181" s="104">
        <v>5.7619246208698298</v>
      </c>
      <c r="O181" s="104">
        <v>7.1436489673301802</v>
      </c>
      <c r="Q181" s="104">
        <v>13.0673241484185</v>
      </c>
    </row>
    <row r="182" spans="1:17" x14ac:dyDescent="0.3">
      <c r="A182" s="102" t="s">
        <v>231</v>
      </c>
      <c r="B182" s="103">
        <v>43986</v>
      </c>
      <c r="C182" s="104">
        <v>2289.0637000000002</v>
      </c>
      <c r="D182" s="104"/>
      <c r="E182" s="104"/>
      <c r="F182" s="104">
        <v>1.65361124703101</v>
      </c>
      <c r="G182" s="104">
        <v>2.44970414046242</v>
      </c>
      <c r="H182" s="104">
        <v>2.7034601783913099</v>
      </c>
      <c r="I182" s="104">
        <v>3.30704806516004</v>
      </c>
      <c r="J182" s="104">
        <v>4.8546258571813299</v>
      </c>
      <c r="K182" s="104">
        <v>5.3922935476693397</v>
      </c>
      <c r="L182" s="104">
        <v>5.1821636488727201</v>
      </c>
      <c r="M182" s="104">
        <v>5.2753121343959002</v>
      </c>
      <c r="N182" s="104">
        <v>5.5555315926737299</v>
      </c>
      <c r="O182" s="104">
        <v>7.0886010999485896</v>
      </c>
      <c r="Q182" s="104">
        <v>10.838706530753299</v>
      </c>
    </row>
    <row r="183" spans="1:17" x14ac:dyDescent="0.3">
      <c r="A183" s="102" t="s">
        <v>232</v>
      </c>
      <c r="B183" s="103">
        <v>43986</v>
      </c>
      <c r="C183" s="104">
        <v>2397.8868000000002</v>
      </c>
      <c r="D183" s="104"/>
      <c r="E183" s="104"/>
      <c r="F183" s="104">
        <v>2.8071040009016701</v>
      </c>
      <c r="G183" s="104">
        <v>2.6623567074411199</v>
      </c>
      <c r="H183" s="104">
        <v>2.7785768728700999</v>
      </c>
      <c r="I183" s="104">
        <v>2.9072192853857302</v>
      </c>
      <c r="J183" s="104">
        <v>3.21296830522137</v>
      </c>
      <c r="K183" s="104">
        <v>3.8532525023469999</v>
      </c>
      <c r="L183" s="104">
        <v>4.4579471027916204</v>
      </c>
      <c r="M183" s="104">
        <v>4.7646785789447899</v>
      </c>
      <c r="N183" s="104">
        <v>5.1259072371918899</v>
      </c>
      <c r="O183" s="104">
        <v>6.8529816554147196</v>
      </c>
      <c r="Q183" s="104">
        <v>11.663701681655301</v>
      </c>
    </row>
    <row r="184" spans="1:17" x14ac:dyDescent="0.3">
      <c r="A184" s="102" t="s">
        <v>233</v>
      </c>
      <c r="B184" s="103">
        <v>43986</v>
      </c>
      <c r="C184" s="104">
        <v>2845.0452</v>
      </c>
      <c r="D184" s="104"/>
      <c r="E184" s="104"/>
      <c r="F184" s="104">
        <v>2.8008558271155302</v>
      </c>
      <c r="G184" s="104">
        <v>2.8171158824435998</v>
      </c>
      <c r="H184" s="104">
        <v>2.8698484142270901</v>
      </c>
      <c r="I184" s="104">
        <v>3.1871209796612101</v>
      </c>
      <c r="J184" s="104">
        <v>4.2277373717364002</v>
      </c>
      <c r="K184" s="104">
        <v>5.4541776678575298</v>
      </c>
      <c r="L184" s="104">
        <v>5.3019460312517603</v>
      </c>
      <c r="M184" s="104">
        <v>5.3592337906954199</v>
      </c>
      <c r="N184" s="104">
        <v>5.67617160562917</v>
      </c>
      <c r="O184" s="104">
        <v>7.1096549734207901</v>
      </c>
      <c r="Q184" s="104">
        <v>12.6872927279578</v>
      </c>
    </row>
    <row r="185" spans="1:17" x14ac:dyDescent="0.3">
      <c r="A185" s="102" t="s">
        <v>234</v>
      </c>
      <c r="B185" s="103">
        <v>43986</v>
      </c>
      <c r="C185" s="104">
        <v>2557.8243000000002</v>
      </c>
      <c r="D185" s="104"/>
      <c r="E185" s="104"/>
      <c r="F185" s="104">
        <v>2.3004593529114499</v>
      </c>
      <c r="G185" s="104">
        <v>2.24507580574392</v>
      </c>
      <c r="H185" s="104">
        <v>2.8639182914571299</v>
      </c>
      <c r="I185" s="104">
        <v>3.4756884572514801</v>
      </c>
      <c r="J185" s="104">
        <v>4.7713777792250802</v>
      </c>
      <c r="K185" s="104">
        <v>5.60184248563022</v>
      </c>
      <c r="L185" s="104">
        <v>5.3344288210601203</v>
      </c>
      <c r="M185" s="104">
        <v>5.4509373140927098</v>
      </c>
      <c r="N185" s="104">
        <v>5.7667514900482297</v>
      </c>
      <c r="O185" s="104">
        <v>7.1696476718692104</v>
      </c>
      <c r="Q185" s="104">
        <v>11.6059291853855</v>
      </c>
    </row>
    <row r="186" spans="1:17" x14ac:dyDescent="0.3">
      <c r="A186" s="102" t="s">
        <v>235</v>
      </c>
      <c r="B186" s="103">
        <v>43986</v>
      </c>
      <c r="C186" s="104">
        <v>2179.1068</v>
      </c>
      <c r="D186" s="104"/>
      <c r="E186" s="104"/>
      <c r="F186" s="104">
        <v>2.3099687196082002</v>
      </c>
      <c r="G186" s="104">
        <v>2.19017519167837</v>
      </c>
      <c r="H186" s="104">
        <v>2.3223421061807499</v>
      </c>
      <c r="I186" s="104">
        <v>2.6183760172092398</v>
      </c>
      <c r="J186" s="104">
        <v>3.0772668001209</v>
      </c>
      <c r="K186" s="104">
        <v>4.2154657075736202</v>
      </c>
      <c r="L186" s="104">
        <v>4.5292828479173401</v>
      </c>
      <c r="M186" s="104">
        <v>4.6763191348657003</v>
      </c>
      <c r="N186" s="104">
        <v>5.0193781245447502</v>
      </c>
      <c r="O186" s="104">
        <v>6.8930094298829001</v>
      </c>
      <c r="Q186" s="104">
        <v>11.4522081426291</v>
      </c>
    </row>
    <row r="187" spans="1:17" x14ac:dyDescent="0.3">
      <c r="A187" s="102" t="s">
        <v>236</v>
      </c>
      <c r="B187" s="103">
        <v>43986</v>
      </c>
      <c r="C187" s="104">
        <v>3916.5700999999999</v>
      </c>
      <c r="D187" s="104"/>
      <c r="E187" s="104"/>
      <c r="F187" s="104">
        <v>2.5984277522944601</v>
      </c>
      <c r="G187" s="104">
        <v>1.94340083360719</v>
      </c>
      <c r="H187" s="104">
        <v>2.4613441463165202</v>
      </c>
      <c r="I187" s="104">
        <v>3.0785599348536001</v>
      </c>
      <c r="J187" s="104">
        <v>4.5737622024673801</v>
      </c>
      <c r="K187" s="104">
        <v>5.3161504783317897</v>
      </c>
      <c r="L187" s="104">
        <v>5.1934524637714103</v>
      </c>
      <c r="M187" s="104">
        <v>5.3100348463501499</v>
      </c>
      <c r="N187" s="104">
        <v>5.6360219173179598</v>
      </c>
      <c r="O187" s="104">
        <v>7.0030493931905404</v>
      </c>
      <c r="Q187" s="104">
        <v>14.847253647140899</v>
      </c>
    </row>
    <row r="188" spans="1:17" x14ac:dyDescent="0.3">
      <c r="A188" s="102" t="s">
        <v>237</v>
      </c>
      <c r="B188" s="103">
        <v>43986</v>
      </c>
      <c r="C188" s="104">
        <v>1986.2810999999999</v>
      </c>
      <c r="D188" s="104"/>
      <c r="E188" s="104"/>
      <c r="F188" s="104">
        <v>2.0122883642101899</v>
      </c>
      <c r="G188" s="104">
        <v>2.10197062210848</v>
      </c>
      <c r="H188" s="104">
        <v>2.8803296188763601</v>
      </c>
      <c r="I188" s="104">
        <v>3.3537373989774499</v>
      </c>
      <c r="J188" s="104">
        <v>4.2789152390770004</v>
      </c>
      <c r="K188" s="104">
        <v>4.7628251245381996</v>
      </c>
      <c r="L188" s="104">
        <v>5.0017026812548302</v>
      </c>
      <c r="M188" s="104">
        <v>5.2487478197803501</v>
      </c>
      <c r="N188" s="104">
        <v>5.6195532705628803</v>
      </c>
      <c r="O188" s="104">
        <v>7.1384910101316299</v>
      </c>
      <c r="Q188" s="104">
        <v>6.15687705661023</v>
      </c>
    </row>
    <row r="189" spans="1:17" x14ac:dyDescent="0.3">
      <c r="A189" s="102" t="s">
        <v>238</v>
      </c>
      <c r="B189" s="103">
        <v>43986</v>
      </c>
      <c r="C189" s="104">
        <v>295.13780000000003</v>
      </c>
      <c r="D189" s="104"/>
      <c r="E189" s="104"/>
      <c r="F189" s="104">
        <v>3.1167764439787899</v>
      </c>
      <c r="G189" s="104">
        <v>2.9028395998124901</v>
      </c>
      <c r="H189" s="104">
        <v>3.01401448325253</v>
      </c>
      <c r="I189" s="104">
        <v>3.54268263394487</v>
      </c>
      <c r="J189" s="104">
        <v>5.0554238588232003</v>
      </c>
      <c r="K189" s="104">
        <v>5.6511482642330302</v>
      </c>
      <c r="L189" s="104">
        <v>5.4040497124104396</v>
      </c>
      <c r="M189" s="104">
        <v>5.4805306621088903</v>
      </c>
      <c r="N189" s="104">
        <v>5.7844264915102501</v>
      </c>
      <c r="O189" s="104">
        <v>7.1570412610404501</v>
      </c>
      <c r="Q189" s="104">
        <v>13.405853002070399</v>
      </c>
    </row>
    <row r="190" spans="1:17" x14ac:dyDescent="0.3">
      <c r="A190" s="102" t="s">
        <v>239</v>
      </c>
      <c r="B190" s="103">
        <v>43986</v>
      </c>
      <c r="C190" s="104">
        <v>2134.9895999999999</v>
      </c>
      <c r="D190" s="104"/>
      <c r="E190" s="104"/>
      <c r="F190" s="104">
        <v>4.1052357665385397</v>
      </c>
      <c r="G190" s="104">
        <v>3.8717892205378401</v>
      </c>
      <c r="H190" s="104">
        <v>3.8034800751554898</v>
      </c>
      <c r="I190" s="104">
        <v>3.9038701913689602</v>
      </c>
      <c r="J190" s="104">
        <v>5.0384578988278701</v>
      </c>
      <c r="K190" s="104">
        <v>5.8807684357612899</v>
      </c>
      <c r="L190" s="104">
        <v>5.6066715666318698</v>
      </c>
      <c r="M190" s="104">
        <v>5.6941654074127097</v>
      </c>
      <c r="N190" s="104">
        <v>5.9490849810156003</v>
      </c>
      <c r="O190" s="104">
        <v>7.2445269939493899</v>
      </c>
      <c r="Q190" s="104">
        <v>11.4502820342731</v>
      </c>
    </row>
    <row r="191" spans="1:17" x14ac:dyDescent="0.3">
      <c r="A191" s="102" t="s">
        <v>240</v>
      </c>
      <c r="B191" s="103">
        <v>43986</v>
      </c>
      <c r="C191" s="104">
        <v>2410.8310000000001</v>
      </c>
      <c r="D191" s="104"/>
      <c r="E191" s="104"/>
      <c r="F191" s="104">
        <v>2.7647748215830998</v>
      </c>
      <c r="G191" s="104">
        <v>2.6046388127706601</v>
      </c>
      <c r="H191" s="104">
        <v>2.72597690480745</v>
      </c>
      <c r="I191" s="104">
        <v>3.1524963596607201</v>
      </c>
      <c r="J191" s="104">
        <v>4.34489342776829</v>
      </c>
      <c r="K191" s="104">
        <v>5.0203625983400197</v>
      </c>
      <c r="L191" s="104">
        <v>5.0666714218282003</v>
      </c>
      <c r="M191" s="104">
        <v>5.16747184336299</v>
      </c>
      <c r="N191" s="104">
        <v>5.4715609784566697</v>
      </c>
      <c r="O191" s="104">
        <v>6.9725319139142101</v>
      </c>
      <c r="Q191" s="104">
        <v>8.7157429479994608</v>
      </c>
    </row>
    <row r="192" spans="1:17" x14ac:dyDescent="0.3">
      <c r="A192" s="102" t="s">
        <v>241</v>
      </c>
      <c r="B192" s="103">
        <v>43986</v>
      </c>
      <c r="C192" s="104">
        <v>1548.0018</v>
      </c>
      <c r="D192" s="104"/>
      <c r="E192" s="104"/>
      <c r="F192" s="104">
        <v>1.8439540556124401</v>
      </c>
      <c r="G192" s="104">
        <v>2.3166635771505502</v>
      </c>
      <c r="H192" s="104">
        <v>2.4557073990361</v>
      </c>
      <c r="I192" s="104">
        <v>2.7472939638881901</v>
      </c>
      <c r="J192" s="104">
        <v>3.3389946153389798</v>
      </c>
      <c r="K192" s="104">
        <v>3.6656393265347398</v>
      </c>
      <c r="L192" s="104">
        <v>4.1855549224172597</v>
      </c>
      <c r="M192" s="104">
        <v>4.4790897245071104</v>
      </c>
      <c r="N192" s="104">
        <v>4.8692856030548404</v>
      </c>
      <c r="O192" s="104">
        <v>6.3929968487270799</v>
      </c>
      <c r="Q192" s="104">
        <v>8.3461447754211804</v>
      </c>
    </row>
    <row r="193" spans="1:17" x14ac:dyDescent="0.3">
      <c r="A193" s="102" t="s">
        <v>242</v>
      </c>
      <c r="B193" s="103">
        <v>43986</v>
      </c>
      <c r="C193" s="104">
        <v>1939.4056</v>
      </c>
      <c r="D193" s="104"/>
      <c r="E193" s="104"/>
      <c r="F193" s="104">
        <v>2.3752637190948001</v>
      </c>
      <c r="G193" s="104">
        <v>2.0781048937581499</v>
      </c>
      <c r="H193" s="104">
        <v>2.35520140076687</v>
      </c>
      <c r="I193" s="104">
        <v>2.68275410702535</v>
      </c>
      <c r="J193" s="104">
        <v>3.3149839697336998</v>
      </c>
      <c r="K193" s="104">
        <v>4.6870730952077704</v>
      </c>
      <c r="L193" s="104">
        <v>4.9681583988049498</v>
      </c>
      <c r="M193" s="104">
        <v>5.1800634531347196</v>
      </c>
      <c r="N193" s="104">
        <v>5.5245555626410798</v>
      </c>
      <c r="O193" s="104">
        <v>7.0437854135428797</v>
      </c>
      <c r="Q193" s="104">
        <v>10.9024815262321</v>
      </c>
    </row>
    <row r="194" spans="1:17" x14ac:dyDescent="0.3">
      <c r="A194" s="102" t="s">
        <v>243</v>
      </c>
      <c r="B194" s="103">
        <v>43986</v>
      </c>
      <c r="C194" s="104">
        <v>2738.0877999999998</v>
      </c>
      <c r="D194" s="104"/>
      <c r="E194" s="104"/>
      <c r="F194" s="104">
        <v>2.40630864309699</v>
      </c>
      <c r="G194" s="104">
        <v>2.02790258659698</v>
      </c>
      <c r="H194" s="104">
        <v>2.2471523799315598</v>
      </c>
      <c r="I194" s="104">
        <v>2.7963963712313702</v>
      </c>
      <c r="J194" s="104">
        <v>4.5687252415826398</v>
      </c>
      <c r="K194" s="104">
        <v>5.0920117771391897</v>
      </c>
      <c r="L194" s="104">
        <v>5.09825672463798</v>
      </c>
      <c r="M194" s="104">
        <v>5.2303049230809</v>
      </c>
      <c r="N194" s="104">
        <v>5.5391474819050197</v>
      </c>
      <c r="O194" s="104">
        <v>7.0744859727526697</v>
      </c>
      <c r="Q194" s="104">
        <v>12.8213833265966</v>
      </c>
    </row>
    <row r="195" spans="1:17" x14ac:dyDescent="0.3">
      <c r="A195" s="102" t="s">
        <v>244</v>
      </c>
      <c r="B195" s="103">
        <v>43986</v>
      </c>
      <c r="C195" s="104">
        <v>1053.0034000000001</v>
      </c>
      <c r="D195" s="104"/>
      <c r="E195" s="104"/>
      <c r="F195" s="104">
        <v>2.7974988097426698</v>
      </c>
      <c r="G195" s="104">
        <v>2.8210468749450399</v>
      </c>
      <c r="H195" s="104">
        <v>2.8379475636142</v>
      </c>
      <c r="I195" s="104">
        <v>2.7042687602650402</v>
      </c>
      <c r="J195" s="104">
        <v>2.7273292333999302</v>
      </c>
      <c r="K195" s="104">
        <v>2.9412280127585402</v>
      </c>
      <c r="L195" s="104">
        <v>3.7873324330998499</v>
      </c>
      <c r="M195" s="104">
        <v>4.1708846284427299</v>
      </c>
      <c r="N195" s="104">
        <v>4.5100133502339697</v>
      </c>
      <c r="O195" s="104"/>
      <c r="Q195" s="104">
        <v>4.7454254965982496</v>
      </c>
    </row>
    <row r="196" spans="1:17" x14ac:dyDescent="0.3">
      <c r="A196" s="102" t="s">
        <v>245</v>
      </c>
      <c r="B196" s="103">
        <v>43986</v>
      </c>
      <c r="C196" s="104">
        <v>54.449100000000001</v>
      </c>
      <c r="D196" s="104"/>
      <c r="E196" s="104"/>
      <c r="F196" s="104">
        <v>3.9554985746659299</v>
      </c>
      <c r="G196" s="104">
        <v>3.3973926787045698</v>
      </c>
      <c r="H196" s="104">
        <v>3.2772011237471701</v>
      </c>
      <c r="I196" s="104">
        <v>3.3608693481991598</v>
      </c>
      <c r="J196" s="104">
        <v>4.0075879368187302</v>
      </c>
      <c r="K196" s="104">
        <v>4.7702611320403898</v>
      </c>
      <c r="L196" s="104">
        <v>4.9339085124011204</v>
      </c>
      <c r="M196" s="104">
        <v>5.1324091247203496</v>
      </c>
      <c r="N196" s="104">
        <v>5.51213616920543</v>
      </c>
      <c r="O196" s="104">
        <v>7.0945692079651002</v>
      </c>
      <c r="Q196" s="104">
        <v>19.807009522646801</v>
      </c>
    </row>
    <row r="197" spans="1:17" x14ac:dyDescent="0.3">
      <c r="A197" s="102" t="s">
        <v>246</v>
      </c>
      <c r="B197" s="103">
        <v>43986</v>
      </c>
      <c r="C197" s="104">
        <v>4033.7289999999998</v>
      </c>
      <c r="D197" s="104"/>
      <c r="E197" s="104"/>
      <c r="F197" s="104">
        <v>2.2532651705171598</v>
      </c>
      <c r="G197" s="104">
        <v>2.3102698614583299</v>
      </c>
      <c r="H197" s="104">
        <v>2.6310081040039002</v>
      </c>
      <c r="I197" s="104">
        <v>3.20743912355409</v>
      </c>
      <c r="J197" s="104">
        <v>4.4672984319027496</v>
      </c>
      <c r="K197" s="104">
        <v>5.1003672166894098</v>
      </c>
      <c r="L197" s="104">
        <v>5.1233161178699902</v>
      </c>
      <c r="M197" s="104">
        <v>5.26867312875439</v>
      </c>
      <c r="N197" s="104">
        <v>5.5793354462393703</v>
      </c>
      <c r="O197" s="104">
        <v>7.0547966656907102</v>
      </c>
      <c r="Q197" s="104">
        <v>13.4533399932542</v>
      </c>
    </row>
    <row r="198" spans="1:17" x14ac:dyDescent="0.3">
      <c r="A198" s="102" t="s">
        <v>247</v>
      </c>
      <c r="B198" s="103">
        <v>43986</v>
      </c>
      <c r="C198" s="104">
        <v>2733.4951000000001</v>
      </c>
      <c r="D198" s="104"/>
      <c r="E198" s="104"/>
      <c r="F198" s="104">
        <v>2.0591284460671502</v>
      </c>
      <c r="G198" s="104">
        <v>2.4218020829814502</v>
      </c>
      <c r="H198" s="104">
        <v>2.58334245969901</v>
      </c>
      <c r="I198" s="104">
        <v>3.1659899268064602</v>
      </c>
      <c r="J198" s="104">
        <v>4.4348038070606002</v>
      </c>
      <c r="K198" s="104">
        <v>5.4294697424704204</v>
      </c>
      <c r="L198" s="104">
        <v>5.3270316330216403</v>
      </c>
      <c r="M198" s="104">
        <v>5.4208430851569398</v>
      </c>
      <c r="N198" s="104">
        <v>5.6934873131015102</v>
      </c>
      <c r="O198" s="104">
        <v>7.1478027048327801</v>
      </c>
      <c r="Q198" s="104">
        <v>12.672255387542601</v>
      </c>
    </row>
    <row r="199" spans="1:17" x14ac:dyDescent="0.3">
      <c r="A199" s="102" t="s">
        <v>248</v>
      </c>
      <c r="B199" s="103">
        <v>43986</v>
      </c>
      <c r="C199" s="104">
        <v>3606.3672999999999</v>
      </c>
      <c r="D199" s="104"/>
      <c r="E199" s="104"/>
      <c r="F199" s="104">
        <v>3.1924387998950601</v>
      </c>
      <c r="G199" s="104">
        <v>3.2260766846007698</v>
      </c>
      <c r="H199" s="104">
        <v>3.0920592906512101</v>
      </c>
      <c r="I199" s="104">
        <v>3.6631538933496302</v>
      </c>
      <c r="J199" s="104">
        <v>4.6739720033797898</v>
      </c>
      <c r="K199" s="104">
        <v>5.6523437807078301</v>
      </c>
      <c r="L199" s="104">
        <v>5.4403681041771597</v>
      </c>
      <c r="M199" s="104">
        <v>5.5094329154189898</v>
      </c>
      <c r="N199" s="104">
        <v>5.7661238234324399</v>
      </c>
      <c r="O199" s="104">
        <v>7.1073942476971901</v>
      </c>
      <c r="Q199" s="104">
        <v>14.288435934214499</v>
      </c>
    </row>
    <row r="200" spans="1:17" x14ac:dyDescent="0.3">
      <c r="A200" s="102" t="s">
        <v>249</v>
      </c>
      <c r="B200" s="103">
        <v>43986</v>
      </c>
      <c r="C200" s="104">
        <v>1293.7081000000001</v>
      </c>
      <c r="D200" s="104"/>
      <c r="E200" s="104"/>
      <c r="F200" s="104">
        <v>3.2166194944757098</v>
      </c>
      <c r="G200" s="104">
        <v>3.32916020478768</v>
      </c>
      <c r="H200" s="104">
        <v>3.3260705710749701</v>
      </c>
      <c r="I200" s="104">
        <v>3.7721501783783302</v>
      </c>
      <c r="J200" s="104">
        <v>4.73993838782095</v>
      </c>
      <c r="K200" s="104">
        <v>5.3738959719381203</v>
      </c>
      <c r="L200" s="104">
        <v>5.3418220507230902</v>
      </c>
      <c r="M200" s="104">
        <v>5.5129421858774297</v>
      </c>
      <c r="N200" s="104">
        <v>5.8320714448954201</v>
      </c>
      <c r="O200" s="104">
        <v>7.1999706133353198</v>
      </c>
      <c r="Q200" s="104">
        <v>7.4862473280948398</v>
      </c>
    </row>
    <row r="201" spans="1:17" x14ac:dyDescent="0.3">
      <c r="A201" s="102" t="s">
        <v>250</v>
      </c>
      <c r="B201" s="103">
        <v>43986</v>
      </c>
      <c r="C201" s="104">
        <v>2087.1810999999998</v>
      </c>
      <c r="D201" s="104"/>
      <c r="E201" s="104"/>
      <c r="F201" s="104">
        <v>2.8349765862241099</v>
      </c>
      <c r="G201" s="104">
        <v>3.02495840686072</v>
      </c>
      <c r="H201" s="104">
        <v>3.1126692682305999</v>
      </c>
      <c r="I201" s="104">
        <v>3.2927155829044699</v>
      </c>
      <c r="J201" s="104">
        <v>4.6002453800373804</v>
      </c>
      <c r="K201" s="104">
        <v>5.2103890818026803</v>
      </c>
      <c r="L201" s="104">
        <v>5.2268303730785801</v>
      </c>
      <c r="M201" s="104">
        <v>5.3500777251902703</v>
      </c>
      <c r="N201" s="104">
        <v>5.6590190050787204</v>
      </c>
      <c r="O201" s="104">
        <v>7.1188981457827198</v>
      </c>
      <c r="Q201" s="104">
        <v>9.5366763157894692</v>
      </c>
    </row>
    <row r="202" spans="1:17" x14ac:dyDescent="0.3">
      <c r="A202" s="102" t="s">
        <v>251</v>
      </c>
      <c r="B202" s="103">
        <v>43986</v>
      </c>
      <c r="C202" s="104">
        <v>10.749000000000001</v>
      </c>
      <c r="D202" s="104"/>
      <c r="E202" s="104"/>
      <c r="F202" s="104">
        <v>2.7167339647566902</v>
      </c>
      <c r="G202" s="104">
        <v>2.1509678579963301</v>
      </c>
      <c r="H202" s="104">
        <v>2.5237146739776999</v>
      </c>
      <c r="I202" s="104">
        <v>2.59784403224252</v>
      </c>
      <c r="J202" s="104">
        <v>2.9649620015526401</v>
      </c>
      <c r="K202" s="104">
        <v>3.6128140867606802</v>
      </c>
      <c r="L202" s="104">
        <v>4.0650710152196599</v>
      </c>
      <c r="M202" s="104">
        <v>4.3419812893490803</v>
      </c>
      <c r="N202" s="104">
        <v>4.63506784157582</v>
      </c>
      <c r="O202" s="104"/>
      <c r="Q202" s="104">
        <v>5.1291744840525304</v>
      </c>
    </row>
    <row r="203" spans="1:17" x14ac:dyDescent="0.3">
      <c r="A203" s="102" t="s">
        <v>252</v>
      </c>
      <c r="B203" s="103">
        <v>43986</v>
      </c>
      <c r="C203" s="104">
        <v>4867.6900999999998</v>
      </c>
      <c r="D203" s="104"/>
      <c r="E203" s="104"/>
      <c r="F203" s="104">
        <v>2.6643842128982702</v>
      </c>
      <c r="G203" s="104">
        <v>2.6660235377003301</v>
      </c>
      <c r="H203" s="104">
        <v>2.7102669163889201</v>
      </c>
      <c r="I203" s="104">
        <v>3.40427794476755</v>
      </c>
      <c r="J203" s="104">
        <v>4.97982551446787</v>
      </c>
      <c r="K203" s="104">
        <v>5.5506298138667098</v>
      </c>
      <c r="L203" s="104">
        <v>5.3777186180201202</v>
      </c>
      <c r="M203" s="104">
        <v>5.4971310488775096</v>
      </c>
      <c r="N203" s="104">
        <v>5.8393839394739198</v>
      </c>
      <c r="O203" s="104">
        <v>7.2263541725096703</v>
      </c>
      <c r="Q203" s="104">
        <v>13.343793043367601</v>
      </c>
    </row>
    <row r="204" spans="1:17" x14ac:dyDescent="0.3">
      <c r="A204" s="102" t="s">
        <v>253</v>
      </c>
      <c r="B204" s="103">
        <v>43986</v>
      </c>
      <c r="C204" s="104">
        <v>1122.0263</v>
      </c>
      <c r="D204" s="104"/>
      <c r="E204" s="104"/>
      <c r="F204" s="104">
        <v>1.61358074548557</v>
      </c>
      <c r="G204" s="104">
        <v>0.67124827371115903</v>
      </c>
      <c r="H204" s="104">
        <v>2.1869618803655202</v>
      </c>
      <c r="I204" s="104">
        <v>2.4883948589410698</v>
      </c>
      <c r="J204" s="104">
        <v>3.2244921573894398</v>
      </c>
      <c r="K204" s="104">
        <v>4.0913039496770303</v>
      </c>
      <c r="L204" s="104">
        <v>4.4304109605847204</v>
      </c>
      <c r="M204" s="104">
        <v>4.6792725992473496</v>
      </c>
      <c r="N204" s="104">
        <v>5.0576147943828502</v>
      </c>
      <c r="O204" s="104"/>
      <c r="Q204" s="104">
        <v>5.8992847019867503</v>
      </c>
    </row>
    <row r="205" spans="1:17" x14ac:dyDescent="0.3">
      <c r="A205" s="102" t="s">
        <v>254</v>
      </c>
      <c r="B205" s="103">
        <v>43986</v>
      </c>
      <c r="C205" s="104">
        <v>259.36509999999998</v>
      </c>
      <c r="D205" s="104"/>
      <c r="E205" s="104"/>
      <c r="F205" s="104">
        <v>2.8147823112884001</v>
      </c>
      <c r="G205" s="104">
        <v>4.04963048785008</v>
      </c>
      <c r="H205" s="104">
        <v>3.6131871354134901</v>
      </c>
      <c r="I205" s="104">
        <v>4.1107104681993798</v>
      </c>
      <c r="J205" s="104">
        <v>5.2561816950796798</v>
      </c>
      <c r="K205" s="104">
        <v>5.29833919420473</v>
      </c>
      <c r="L205" s="104">
        <v>5.2786009079136802</v>
      </c>
      <c r="M205" s="104">
        <v>5.4397817300335598</v>
      </c>
      <c r="N205" s="104">
        <v>5.77696468752033</v>
      </c>
      <c r="O205" s="104">
        <v>7.2154795063580703</v>
      </c>
      <c r="Q205" s="104">
        <v>12.490500644191499</v>
      </c>
    </row>
    <row r="206" spans="1:17" x14ac:dyDescent="0.3">
      <c r="A206" s="102" t="s">
        <v>255</v>
      </c>
      <c r="B206" s="103">
        <v>43986</v>
      </c>
      <c r="C206" s="104">
        <v>1761.6543999999999</v>
      </c>
      <c r="D206" s="104"/>
      <c r="E206" s="104"/>
      <c r="F206" s="104">
        <v>2.7890120792222199</v>
      </c>
      <c r="G206" s="104">
        <v>3.1639477194765901</v>
      </c>
      <c r="H206" s="104">
        <v>3.20426208763626</v>
      </c>
      <c r="I206" s="104">
        <v>3.34703192205613</v>
      </c>
      <c r="J206" s="104">
        <v>3.84199828011953</v>
      </c>
      <c r="K206" s="104">
        <v>4.1809235705581402</v>
      </c>
      <c r="L206" s="104">
        <v>4.6335114175894203</v>
      </c>
      <c r="M206" s="104">
        <v>4.9466218249940503</v>
      </c>
      <c r="N206" s="104">
        <v>5.1882436501481299</v>
      </c>
      <c r="O206" s="104">
        <v>3.4333114373149298</v>
      </c>
      <c r="Q206" s="104">
        <v>11.5304180927566</v>
      </c>
    </row>
    <row r="207" spans="1:17" x14ac:dyDescent="0.3">
      <c r="A207" s="102" t="s">
        <v>256</v>
      </c>
      <c r="B207" s="103">
        <v>43986</v>
      </c>
      <c r="C207" s="104">
        <v>31.302399999999999</v>
      </c>
      <c r="D207" s="104"/>
      <c r="E207" s="104"/>
      <c r="F207" s="104">
        <v>4.3148756977143803</v>
      </c>
      <c r="G207" s="104">
        <v>4.4714810589221798</v>
      </c>
      <c r="H207" s="104">
        <v>4.3346238240795296</v>
      </c>
      <c r="I207" s="104">
        <v>4.5304468797416302</v>
      </c>
      <c r="J207" s="104">
        <v>5.3086435472430802</v>
      </c>
      <c r="K207" s="104">
        <v>4.9053324395851696</v>
      </c>
      <c r="L207" s="104">
        <v>5.4514965090709202</v>
      </c>
      <c r="M207" s="104">
        <v>5.8016981339604499</v>
      </c>
      <c r="N207" s="104">
        <v>6.1918747076903697</v>
      </c>
      <c r="O207" s="104">
        <v>7.2443157379335501</v>
      </c>
      <c r="Q207" s="104">
        <v>14.500887728459499</v>
      </c>
    </row>
    <row r="208" spans="1:17" x14ac:dyDescent="0.3">
      <c r="A208" s="102" t="s">
        <v>257</v>
      </c>
      <c r="B208" s="103">
        <v>43986</v>
      </c>
      <c r="C208" s="104">
        <v>27.0444</v>
      </c>
      <c r="D208" s="104"/>
      <c r="E208" s="104"/>
      <c r="F208" s="104">
        <v>2.02456097533865</v>
      </c>
      <c r="G208" s="104">
        <v>1.61977456288194</v>
      </c>
      <c r="H208" s="104">
        <v>2.4304707788597</v>
      </c>
      <c r="I208" s="104">
        <v>2.6634221246460301</v>
      </c>
      <c r="J208" s="104">
        <v>3.12111355734719</v>
      </c>
      <c r="K208" s="104">
        <v>3.8452211052861802</v>
      </c>
      <c r="L208" s="104">
        <v>4.32584006048309</v>
      </c>
      <c r="M208" s="104">
        <v>4.6152270322418998</v>
      </c>
      <c r="N208" s="104">
        <v>4.9801247728896296</v>
      </c>
      <c r="O208" s="104">
        <v>6.2933821363313402</v>
      </c>
      <c r="Q208" s="104">
        <v>11.9240404166546</v>
      </c>
    </row>
    <row r="209" spans="1:17" x14ac:dyDescent="0.3">
      <c r="A209" s="102" t="s">
        <v>260</v>
      </c>
      <c r="B209" s="103">
        <v>43986</v>
      </c>
      <c r="C209" s="104">
        <v>3120.0405000000001</v>
      </c>
      <c r="D209" s="104"/>
      <c r="E209" s="104"/>
      <c r="F209" s="104">
        <v>2.20063295301631</v>
      </c>
      <c r="G209" s="104">
        <v>2.3432840626255902</v>
      </c>
      <c r="H209" s="104">
        <v>2.7537919340449299</v>
      </c>
      <c r="I209" s="104">
        <v>3.3781544131102699</v>
      </c>
      <c r="J209" s="104">
        <v>4.7163191169579397</v>
      </c>
      <c r="K209" s="104">
        <v>5.3883611094102299</v>
      </c>
      <c r="L209" s="104">
        <v>5.25864694024839</v>
      </c>
      <c r="M209" s="104">
        <v>5.3706530218622301</v>
      </c>
      <c r="N209" s="104">
        <v>5.6617672302186399</v>
      </c>
      <c r="O209" s="104">
        <v>7.0555555702509398</v>
      </c>
      <c r="Q209" s="104">
        <v>11.4358064681667</v>
      </c>
    </row>
    <row r="210" spans="1:17" x14ac:dyDescent="0.3">
      <c r="A210" s="102" t="s">
        <v>261</v>
      </c>
      <c r="B210" s="103">
        <v>43986</v>
      </c>
      <c r="C210" s="104">
        <v>41.991900000000001</v>
      </c>
      <c r="D210" s="104"/>
      <c r="E210" s="104"/>
      <c r="F210" s="104">
        <v>2.1731675137027802</v>
      </c>
      <c r="G210" s="104">
        <v>2.1734263202527799</v>
      </c>
      <c r="H210" s="104">
        <v>2.6835302923387299</v>
      </c>
      <c r="I210" s="104">
        <v>3.4068027729965999</v>
      </c>
      <c r="J210" s="104">
        <v>4.5542910873487097</v>
      </c>
      <c r="K210" s="104">
        <v>5.2275318399074502</v>
      </c>
      <c r="L210" s="104">
        <v>5.2386950289960703</v>
      </c>
      <c r="M210" s="104">
        <v>5.3604768958912699</v>
      </c>
      <c r="N210" s="104">
        <v>5.6871755540134998</v>
      </c>
      <c r="O210" s="104">
        <v>7.13115402375798</v>
      </c>
      <c r="Q210" s="104">
        <v>13.1021525785742</v>
      </c>
    </row>
    <row r="211" spans="1:17" x14ac:dyDescent="0.3">
      <c r="A211" s="102" t="s">
        <v>262</v>
      </c>
      <c r="B211" s="103">
        <v>43986</v>
      </c>
      <c r="C211" s="104">
        <v>3141.9254000000001</v>
      </c>
      <c r="D211" s="104"/>
      <c r="E211" s="104"/>
      <c r="F211" s="104">
        <v>2.22713019884679</v>
      </c>
      <c r="G211" s="104">
        <v>2.3970758663629201</v>
      </c>
      <c r="H211" s="104">
        <v>2.8013865790291099</v>
      </c>
      <c r="I211" s="104">
        <v>3.2778922703444402</v>
      </c>
      <c r="J211" s="104">
        <v>4.7981787749922598</v>
      </c>
      <c r="K211" s="104">
        <v>5.8471861482748198</v>
      </c>
      <c r="L211" s="104">
        <v>5.5169022809034596</v>
      </c>
      <c r="M211" s="104">
        <v>5.5397307731744601</v>
      </c>
      <c r="N211" s="104">
        <v>5.8211108876577704</v>
      </c>
      <c r="O211" s="104">
        <v>7.2014996588701203</v>
      </c>
      <c r="Q211" s="104">
        <v>13.584757098175499</v>
      </c>
    </row>
    <row r="212" spans="1:17" x14ac:dyDescent="0.3">
      <c r="A212" s="102" t="s">
        <v>263</v>
      </c>
      <c r="B212" s="103">
        <v>43986</v>
      </c>
      <c r="C212" s="104">
        <v>1915.0707</v>
      </c>
      <c r="D212" s="104"/>
      <c r="E212" s="104"/>
      <c r="F212" s="104">
        <v>2.6875660239656902</v>
      </c>
      <c r="G212" s="104">
        <v>2.96953579698785</v>
      </c>
      <c r="H212" s="104">
        <v>2.8552917071839201</v>
      </c>
      <c r="I212" s="104">
        <v>3.3520789061404699</v>
      </c>
      <c r="J212" s="104">
        <v>4.9290687332175303</v>
      </c>
      <c r="K212" s="104">
        <v>5.8646803313414404</v>
      </c>
      <c r="L212" s="104">
        <v>5.5374976342549802</v>
      </c>
      <c r="M212" s="104">
        <v>5.5095955347718801</v>
      </c>
      <c r="N212" s="104">
        <v>5.7595326057782898</v>
      </c>
      <c r="O212" s="104">
        <v>5.6567374462681999</v>
      </c>
      <c r="Q212" s="104">
        <v>10.188434787871801</v>
      </c>
    </row>
    <row r="213" spans="1:17" x14ac:dyDescent="0.3">
      <c r="A213" s="102" t="s">
        <v>264</v>
      </c>
      <c r="B213" s="103">
        <v>43986</v>
      </c>
      <c r="C213" s="104">
        <v>3265.6878000000002</v>
      </c>
      <c r="D213" s="104"/>
      <c r="E213" s="104"/>
      <c r="F213" s="104">
        <v>2.4322377830922099</v>
      </c>
      <c r="G213" s="104">
        <v>2.5309581114128701</v>
      </c>
      <c r="H213" s="104">
        <v>2.7512676166517598</v>
      </c>
      <c r="I213" s="104">
        <v>3.2635597680108202</v>
      </c>
      <c r="J213" s="104">
        <v>4.7134540902363202</v>
      </c>
      <c r="K213" s="104">
        <v>5.3305301246857102</v>
      </c>
      <c r="L213" s="104">
        <v>5.2322080104703996</v>
      </c>
      <c r="M213" s="104">
        <v>5.3760324905644001</v>
      </c>
      <c r="N213" s="104">
        <v>5.7020562546827698</v>
      </c>
      <c r="O213" s="104">
        <v>7.1657360692351499</v>
      </c>
      <c r="Q213" s="104">
        <v>13.301125491530801</v>
      </c>
    </row>
    <row r="214" spans="1:17" x14ac:dyDescent="0.3">
      <c r="A214" s="102" t="s">
        <v>265</v>
      </c>
      <c r="B214" s="103">
        <v>43986</v>
      </c>
      <c r="C214" s="104">
        <v>1083.8946000000001</v>
      </c>
      <c r="D214" s="104"/>
      <c r="E214" s="104"/>
      <c r="F214" s="104">
        <v>2.8053315185055898</v>
      </c>
      <c r="G214" s="104">
        <v>2.6474200181839298</v>
      </c>
      <c r="H214" s="104">
        <v>2.9039082760367401</v>
      </c>
      <c r="I214" s="104">
        <v>2.9720637369631802</v>
      </c>
      <c r="J214" s="104">
        <v>3.2860352655958298</v>
      </c>
      <c r="K214" s="104">
        <v>3.8181551631876198</v>
      </c>
      <c r="L214" s="104">
        <v>4.5216708949445499</v>
      </c>
      <c r="M214" s="104">
        <v>4.9513707792138399</v>
      </c>
      <c r="N214" s="104">
        <v>5.4200198343798904</v>
      </c>
      <c r="O214" s="104"/>
      <c r="Q214" s="104">
        <v>6.0473810914339499</v>
      </c>
    </row>
    <row r="215" spans="1:17" x14ac:dyDescent="0.3">
      <c r="A215" s="158"/>
      <c r="B215" s="158"/>
      <c r="C215" s="158"/>
      <c r="D215" s="107"/>
      <c r="E215" s="107"/>
      <c r="F215" s="107"/>
      <c r="G215" s="107"/>
      <c r="H215" s="107"/>
      <c r="I215" s="107"/>
      <c r="J215" s="107"/>
      <c r="K215" s="107"/>
      <c r="L215" s="107"/>
      <c r="M215" s="107"/>
      <c r="N215" s="107" t="s">
        <v>4</v>
      </c>
      <c r="O215" s="107" t="s">
        <v>5</v>
      </c>
      <c r="P215" s="107" t="s">
        <v>6</v>
      </c>
      <c r="Q215" s="107" t="s">
        <v>46</v>
      </c>
    </row>
    <row r="216" spans="1:17" x14ac:dyDescent="0.3">
      <c r="A216" s="158"/>
      <c r="B216" s="158"/>
      <c r="C216" s="158"/>
      <c r="D216" s="107"/>
      <c r="E216" s="107"/>
      <c r="F216" s="107"/>
      <c r="G216" s="107"/>
      <c r="H216" s="107"/>
      <c r="I216" s="107"/>
      <c r="J216" s="107"/>
      <c r="K216" s="107"/>
      <c r="L216" s="107"/>
      <c r="M216" s="107"/>
      <c r="N216" s="107" t="s">
        <v>0</v>
      </c>
      <c r="O216" s="107" t="s">
        <v>0</v>
      </c>
      <c r="P216" s="107" t="s">
        <v>0</v>
      </c>
      <c r="Q216" s="107" t="s">
        <v>0</v>
      </c>
    </row>
    <row r="217" spans="1:17" x14ac:dyDescent="0.3">
      <c r="A217" s="107" t="s">
        <v>7</v>
      </c>
      <c r="B217" s="107" t="s">
        <v>8</v>
      </c>
      <c r="C217" s="107" t="s">
        <v>9</v>
      </c>
      <c r="D217" s="107"/>
      <c r="E217" s="107"/>
      <c r="F217" s="107"/>
      <c r="G217" s="107"/>
      <c r="H217" s="107"/>
      <c r="I217" s="107"/>
      <c r="J217" s="107"/>
      <c r="K217" s="107"/>
      <c r="L217" s="107"/>
      <c r="M217" s="107"/>
      <c r="N217" s="107"/>
      <c r="O217" s="107"/>
      <c r="P217" s="107"/>
      <c r="Q217" s="107"/>
    </row>
    <row r="218" spans="1:17" x14ac:dyDescent="0.3">
      <c r="A218" s="101" t="s">
        <v>384</v>
      </c>
      <c r="B218" s="101"/>
      <c r="C218" s="101"/>
      <c r="D218" s="101"/>
      <c r="E218" s="101"/>
      <c r="F218" s="101"/>
      <c r="G218" s="101"/>
      <c r="H218" s="101"/>
      <c r="I218" s="101"/>
      <c r="J218" s="101"/>
      <c r="K218" s="101"/>
      <c r="L218" s="101"/>
      <c r="M218" s="101"/>
      <c r="N218" s="101"/>
      <c r="O218" s="101"/>
      <c r="P218" s="101"/>
      <c r="Q218" s="101"/>
    </row>
    <row r="219" spans="1:17" x14ac:dyDescent="0.3">
      <c r="A219" s="102" t="s">
        <v>163</v>
      </c>
      <c r="B219" s="103">
        <v>43986</v>
      </c>
      <c r="C219" s="104">
        <v>37.31</v>
      </c>
      <c r="D219" s="104"/>
      <c r="E219" s="104"/>
      <c r="F219" s="104"/>
      <c r="G219" s="104"/>
      <c r="H219" s="104"/>
      <c r="I219" s="104"/>
      <c r="J219" s="104"/>
      <c r="K219" s="104"/>
      <c r="L219" s="104"/>
      <c r="M219" s="104"/>
      <c r="N219" s="104">
        <v>-11.409519584839501</v>
      </c>
      <c r="O219" s="104">
        <v>1.73429719420122</v>
      </c>
      <c r="P219" s="104">
        <v>7.6082425108689202</v>
      </c>
      <c r="Q219" s="104">
        <v>18.986553013514701</v>
      </c>
    </row>
    <row r="220" spans="1:17" x14ac:dyDescent="0.3">
      <c r="A220" s="102" t="s">
        <v>164</v>
      </c>
      <c r="B220" s="103">
        <v>43986</v>
      </c>
      <c r="C220" s="104">
        <v>30.4</v>
      </c>
      <c r="D220" s="104"/>
      <c r="E220" s="104"/>
      <c r="F220" s="104"/>
      <c r="G220" s="104"/>
      <c r="H220" s="104"/>
      <c r="I220" s="104"/>
      <c r="J220" s="104"/>
      <c r="K220" s="104"/>
      <c r="L220" s="104"/>
      <c r="M220" s="104"/>
      <c r="N220" s="104">
        <v>-9.8455429568463106</v>
      </c>
      <c r="O220" s="104">
        <v>2.74651139860612</v>
      </c>
      <c r="P220" s="104">
        <v>8.5620455078583095</v>
      </c>
      <c r="Q220" s="104">
        <v>20.729772297459501</v>
      </c>
    </row>
    <row r="221" spans="1:17" x14ac:dyDescent="0.3">
      <c r="A221" s="102" t="s">
        <v>165</v>
      </c>
      <c r="B221" s="103">
        <v>43986</v>
      </c>
      <c r="C221" s="104">
        <v>46.279800000000002</v>
      </c>
      <c r="D221" s="104"/>
      <c r="E221" s="104"/>
      <c r="F221" s="104"/>
      <c r="G221" s="104"/>
      <c r="H221" s="104"/>
      <c r="I221" s="104"/>
      <c r="J221" s="104"/>
      <c r="K221" s="104"/>
      <c r="L221" s="104"/>
      <c r="M221" s="104"/>
      <c r="N221" s="104">
        <v>-7.4957005201090299</v>
      </c>
      <c r="O221" s="104">
        <v>6.7826412357018198</v>
      </c>
      <c r="P221" s="104">
        <v>10.0262020616528</v>
      </c>
      <c r="Q221" s="104">
        <v>28.3130664487751</v>
      </c>
    </row>
    <row r="222" spans="1:17" x14ac:dyDescent="0.3">
      <c r="A222" s="102" t="s">
        <v>166</v>
      </c>
      <c r="B222" s="103">
        <v>43986</v>
      </c>
      <c r="C222" s="104">
        <v>40.799999999999997</v>
      </c>
      <c r="D222" s="104"/>
      <c r="E222" s="104"/>
      <c r="F222" s="104"/>
      <c r="G222" s="104"/>
      <c r="H222" s="104"/>
      <c r="I222" s="104"/>
      <c r="J222" s="104"/>
      <c r="K222" s="104"/>
      <c r="L222" s="104"/>
      <c r="M222" s="104"/>
      <c r="N222" s="104">
        <v>-15.8502049602752</v>
      </c>
      <c r="O222" s="104">
        <v>-3.8153948420390802</v>
      </c>
      <c r="P222" s="104">
        <v>2.26825659742389</v>
      </c>
      <c r="Q222" s="104">
        <v>0.31274073831740001</v>
      </c>
    </row>
    <row r="223" spans="1:17" x14ac:dyDescent="0.3">
      <c r="A223" s="102" t="s">
        <v>167</v>
      </c>
      <c r="B223" s="103">
        <v>43986</v>
      </c>
      <c r="C223" s="104">
        <v>38.462000000000003</v>
      </c>
      <c r="D223" s="104"/>
      <c r="E223" s="104"/>
      <c r="F223" s="104"/>
      <c r="G223" s="104"/>
      <c r="H223" s="104"/>
      <c r="I223" s="104"/>
      <c r="J223" s="104"/>
      <c r="K223" s="104"/>
      <c r="L223" s="104"/>
      <c r="M223" s="104"/>
      <c r="N223" s="104">
        <v>-7.0458873265397699</v>
      </c>
      <c r="O223" s="104">
        <v>3.0012924513683599</v>
      </c>
      <c r="P223" s="104">
        <v>6.2086477286248902</v>
      </c>
      <c r="Q223" s="104">
        <v>16.946503131071701</v>
      </c>
    </row>
    <row r="224" spans="1:17" x14ac:dyDescent="0.3">
      <c r="A224" s="102" t="s">
        <v>168</v>
      </c>
      <c r="B224" s="103">
        <v>43986</v>
      </c>
      <c r="C224" s="104">
        <v>8.6</v>
      </c>
      <c r="D224" s="104"/>
      <c r="E224" s="104"/>
      <c r="F224" s="104"/>
      <c r="G224" s="104"/>
      <c r="H224" s="104"/>
      <c r="I224" s="104"/>
      <c r="J224" s="104"/>
      <c r="K224" s="104"/>
      <c r="L224" s="104"/>
      <c r="M224" s="104"/>
      <c r="N224" s="104">
        <v>-2.5976396908205399</v>
      </c>
      <c r="O224" s="104"/>
      <c r="P224" s="104"/>
      <c r="Q224" s="104">
        <v>-6.1124401913875603</v>
      </c>
    </row>
    <row r="225" spans="1:17" x14ac:dyDescent="0.3">
      <c r="A225" s="102" t="s">
        <v>169</v>
      </c>
      <c r="B225" s="103">
        <v>43986</v>
      </c>
      <c r="C225" s="104">
        <v>10.4</v>
      </c>
      <c r="D225" s="104"/>
      <c r="E225" s="104"/>
      <c r="F225" s="104"/>
      <c r="G225" s="104"/>
      <c r="H225" s="104"/>
      <c r="I225" s="104"/>
      <c r="J225" s="104"/>
      <c r="K225" s="104"/>
      <c r="L225" s="104"/>
      <c r="M225" s="104"/>
      <c r="N225" s="104">
        <v>-5.4396423248882302</v>
      </c>
      <c r="O225" s="104"/>
      <c r="P225" s="104"/>
      <c r="Q225" s="104">
        <v>2.4579124579124598</v>
      </c>
    </row>
    <row r="226" spans="1:17" x14ac:dyDescent="0.3">
      <c r="A226" s="102" t="s">
        <v>170</v>
      </c>
      <c r="B226" s="103">
        <v>43986</v>
      </c>
      <c r="C226" s="104">
        <v>55.73</v>
      </c>
      <c r="D226" s="104"/>
      <c r="E226" s="104"/>
      <c r="F226" s="104"/>
      <c r="G226" s="104"/>
      <c r="H226" s="104"/>
      <c r="I226" s="104"/>
      <c r="J226" s="104"/>
      <c r="K226" s="104"/>
      <c r="L226" s="104"/>
      <c r="M226" s="104"/>
      <c r="N226" s="104">
        <v>-2.1706372158292599</v>
      </c>
      <c r="O226" s="104">
        <v>5.1772990974125097</v>
      </c>
      <c r="P226" s="104">
        <v>9.2521342374231601</v>
      </c>
      <c r="Q226" s="104">
        <v>18.629153665057501</v>
      </c>
    </row>
    <row r="227" spans="1:17" x14ac:dyDescent="0.3">
      <c r="A227" s="102" t="s">
        <v>171</v>
      </c>
      <c r="B227" s="103">
        <v>43986</v>
      </c>
      <c r="C227" s="104">
        <v>64.66</v>
      </c>
      <c r="D227" s="104"/>
      <c r="E227" s="104"/>
      <c r="F227" s="104"/>
      <c r="G227" s="104"/>
      <c r="H227" s="104"/>
      <c r="I227" s="104"/>
      <c r="J227" s="104"/>
      <c r="K227" s="104"/>
      <c r="L227" s="104"/>
      <c r="M227" s="104"/>
      <c r="N227" s="104">
        <v>-8.6228859685286707</v>
      </c>
      <c r="O227" s="104">
        <v>5.0859233101813999</v>
      </c>
      <c r="P227" s="104">
        <v>8.4627644869980703</v>
      </c>
      <c r="Q227" s="104">
        <v>15.6813176784633</v>
      </c>
    </row>
    <row r="228" spans="1:17" x14ac:dyDescent="0.3">
      <c r="A228" s="102" t="s">
        <v>172</v>
      </c>
      <c r="B228" s="103">
        <v>43986</v>
      </c>
      <c r="C228" s="104">
        <v>45.472000000000001</v>
      </c>
      <c r="D228" s="104"/>
      <c r="E228" s="104"/>
      <c r="F228" s="104"/>
      <c r="G228" s="104"/>
      <c r="H228" s="104"/>
      <c r="I228" s="104"/>
      <c r="J228" s="104"/>
      <c r="K228" s="104"/>
      <c r="L228" s="104"/>
      <c r="M228" s="104"/>
      <c r="N228" s="104">
        <v>-12.6267460645326</v>
      </c>
      <c r="O228" s="104">
        <v>1.1723301835506399</v>
      </c>
      <c r="P228" s="104">
        <v>8.9237913857673306</v>
      </c>
      <c r="Q228" s="104">
        <v>18.870621775303199</v>
      </c>
    </row>
    <row r="229" spans="1:17" x14ac:dyDescent="0.3">
      <c r="A229" s="102" t="s">
        <v>173</v>
      </c>
      <c r="B229" s="103">
        <v>43986</v>
      </c>
      <c r="C229" s="104">
        <v>43.32</v>
      </c>
      <c r="D229" s="104"/>
      <c r="E229" s="104"/>
      <c r="F229" s="104"/>
      <c r="G229" s="104"/>
      <c r="H229" s="104"/>
      <c r="I229" s="104"/>
      <c r="J229" s="104"/>
      <c r="K229" s="104"/>
      <c r="L229" s="104"/>
      <c r="M229" s="104"/>
      <c r="N229" s="104">
        <v>-15.4473390771146</v>
      </c>
      <c r="O229" s="104">
        <v>-1.01906230372275</v>
      </c>
      <c r="P229" s="104">
        <v>3.9360015777582098</v>
      </c>
      <c r="Q229" s="104">
        <v>13.3895178968972</v>
      </c>
    </row>
    <row r="230" spans="1:17" x14ac:dyDescent="0.3">
      <c r="A230" s="102" t="s">
        <v>174</v>
      </c>
      <c r="B230" s="103">
        <v>43986</v>
      </c>
      <c r="C230" s="104">
        <v>13.1511</v>
      </c>
      <c r="D230" s="104"/>
      <c r="E230" s="104"/>
      <c r="F230" s="104"/>
      <c r="G230" s="104"/>
      <c r="H230" s="104"/>
      <c r="I230" s="104"/>
      <c r="J230" s="104"/>
      <c r="K230" s="104"/>
      <c r="L230" s="104"/>
      <c r="M230" s="104"/>
      <c r="N230" s="104">
        <v>-16.116649584611899</v>
      </c>
      <c r="O230" s="104">
        <v>-0.83632353037478002</v>
      </c>
      <c r="P230" s="104"/>
      <c r="Q230" s="104">
        <v>7.1084765142150799</v>
      </c>
    </row>
    <row r="231" spans="1:17" x14ac:dyDescent="0.3">
      <c r="A231" s="102" t="s">
        <v>175</v>
      </c>
      <c r="B231" s="103">
        <v>43986</v>
      </c>
      <c r="C231" s="104">
        <v>483.13170000000002</v>
      </c>
      <c r="D231" s="104"/>
      <c r="E231" s="104"/>
      <c r="F231" s="104"/>
      <c r="G231" s="104"/>
      <c r="H231" s="104"/>
      <c r="I231" s="104"/>
      <c r="J231" s="104"/>
      <c r="K231" s="104"/>
      <c r="L231" s="104"/>
      <c r="M231" s="104"/>
      <c r="N231" s="104">
        <v>-21.3609249384251</v>
      </c>
      <c r="O231" s="104">
        <v>-2.9222526440719498</v>
      </c>
      <c r="P231" s="104">
        <v>2.8732230266733598</v>
      </c>
      <c r="Q231" s="104">
        <v>13.3450356931329</v>
      </c>
    </row>
    <row r="232" spans="1:17" x14ac:dyDescent="0.3">
      <c r="A232" s="102" t="s">
        <v>176</v>
      </c>
      <c r="B232" s="103">
        <v>43986</v>
      </c>
      <c r="C232" s="104">
        <v>311.23700000000002</v>
      </c>
      <c r="D232" s="104"/>
      <c r="E232" s="104"/>
      <c r="F232" s="104"/>
      <c r="G232" s="104"/>
      <c r="H232" s="104"/>
      <c r="I232" s="104"/>
      <c r="J232" s="104"/>
      <c r="K232" s="104"/>
      <c r="L232" s="104"/>
      <c r="M232" s="104"/>
      <c r="N232" s="104">
        <v>-19.532009592240001</v>
      </c>
      <c r="O232" s="104">
        <v>-0.65665995693330703</v>
      </c>
      <c r="P232" s="104">
        <v>6.7342953164673496</v>
      </c>
      <c r="Q232" s="104">
        <v>15.0776154946936</v>
      </c>
    </row>
    <row r="233" spans="1:17" x14ac:dyDescent="0.3">
      <c r="A233" s="102" t="s">
        <v>177</v>
      </c>
      <c r="B233" s="103">
        <v>43986</v>
      </c>
      <c r="C233" s="104">
        <v>431.5</v>
      </c>
      <c r="D233" s="104"/>
      <c r="E233" s="104"/>
      <c r="F233" s="104"/>
      <c r="G233" s="104"/>
      <c r="H233" s="104"/>
      <c r="I233" s="104"/>
      <c r="J233" s="104"/>
      <c r="K233" s="104"/>
      <c r="L233" s="104"/>
      <c r="M233" s="104"/>
      <c r="N233" s="104">
        <v>-22.8281192042821</v>
      </c>
      <c r="O233" s="104">
        <v>-4.9030451535046202</v>
      </c>
      <c r="P233" s="104">
        <v>2.24118784047482</v>
      </c>
      <c r="Q233" s="104">
        <v>10.344191373102101</v>
      </c>
    </row>
    <row r="234" spans="1:17" x14ac:dyDescent="0.3">
      <c r="A234" s="102" t="s">
        <v>178</v>
      </c>
      <c r="B234" s="103">
        <v>43986</v>
      </c>
      <c r="C234" s="104">
        <v>33.003</v>
      </c>
      <c r="D234" s="104"/>
      <c r="E234" s="104"/>
      <c r="F234" s="104"/>
      <c r="G234" s="104"/>
      <c r="H234" s="104"/>
      <c r="I234" s="104"/>
      <c r="J234" s="104"/>
      <c r="K234" s="104"/>
      <c r="L234" s="104"/>
      <c r="M234" s="104"/>
      <c r="N234" s="104">
        <v>-16.659093679015701</v>
      </c>
      <c r="O234" s="104">
        <v>-3.12224848588383</v>
      </c>
      <c r="P234" s="104">
        <v>5.05777432789972</v>
      </c>
      <c r="Q234" s="104">
        <v>12.7363256107084</v>
      </c>
    </row>
    <row r="235" spans="1:17" x14ac:dyDescent="0.3">
      <c r="A235" s="102" t="s">
        <v>179</v>
      </c>
      <c r="B235" s="103">
        <v>43986</v>
      </c>
      <c r="C235" s="104">
        <v>349.34</v>
      </c>
      <c r="D235" s="104"/>
      <c r="E235" s="104"/>
      <c r="F235" s="104"/>
      <c r="G235" s="104"/>
      <c r="H235" s="104"/>
      <c r="I235" s="104"/>
      <c r="J235" s="104"/>
      <c r="K235" s="104"/>
      <c r="L235" s="104"/>
      <c r="M235" s="104"/>
      <c r="N235" s="104">
        <v>-15.8249578974534</v>
      </c>
      <c r="O235" s="104">
        <v>0.86002495734577</v>
      </c>
      <c r="P235" s="104">
        <v>6.2346698325328704</v>
      </c>
      <c r="Q235" s="104">
        <v>16.108149051258899</v>
      </c>
    </row>
    <row r="236" spans="1:17" x14ac:dyDescent="0.3">
      <c r="A236" s="102" t="s">
        <v>180</v>
      </c>
      <c r="B236" s="103">
        <v>43986</v>
      </c>
      <c r="C236" s="104">
        <v>9.1</v>
      </c>
      <c r="D236" s="104"/>
      <c r="E236" s="104"/>
      <c r="F236" s="104"/>
      <c r="G236" s="104"/>
      <c r="H236" s="104"/>
      <c r="I236" s="104"/>
      <c r="J236" s="104"/>
      <c r="K236" s="104"/>
      <c r="L236" s="104"/>
      <c r="M236" s="104"/>
      <c r="N236" s="104">
        <v>-19.344697904717599</v>
      </c>
      <c r="O236" s="104"/>
      <c r="P236" s="104"/>
      <c r="Q236" s="104">
        <v>-4.0858208955223896</v>
      </c>
    </row>
    <row r="237" spans="1:17" x14ac:dyDescent="0.3">
      <c r="A237" s="102" t="s">
        <v>181</v>
      </c>
      <c r="B237" s="103">
        <v>43986</v>
      </c>
      <c r="C237" s="104">
        <v>25.62</v>
      </c>
      <c r="D237" s="104"/>
      <c r="E237" s="104"/>
      <c r="F237" s="104"/>
      <c r="G237" s="104"/>
      <c r="H237" s="104"/>
      <c r="I237" s="104"/>
      <c r="J237" s="104"/>
      <c r="K237" s="104"/>
      <c r="L237" s="104"/>
      <c r="M237" s="104"/>
      <c r="N237" s="104">
        <v>-8.8984787646737704</v>
      </c>
      <c r="O237" s="104">
        <v>1.21027640723646</v>
      </c>
      <c r="P237" s="104">
        <v>5.6138478379857704</v>
      </c>
      <c r="Q237" s="104">
        <v>23.185441236274901</v>
      </c>
    </row>
    <row r="238" spans="1:17" x14ac:dyDescent="0.3">
      <c r="A238" s="102" t="s">
        <v>182</v>
      </c>
      <c r="B238" s="103">
        <v>43986</v>
      </c>
      <c r="C238" s="104">
        <v>48.02</v>
      </c>
      <c r="D238" s="104"/>
      <c r="E238" s="104"/>
      <c r="F238" s="104"/>
      <c r="G238" s="104"/>
      <c r="H238" s="104"/>
      <c r="I238" s="104"/>
      <c r="J238" s="104"/>
      <c r="K238" s="104"/>
      <c r="L238" s="104"/>
      <c r="M238" s="104"/>
      <c r="N238" s="104">
        <v>-22.511687574782002</v>
      </c>
      <c r="O238" s="104">
        <v>-2.6099939797366298</v>
      </c>
      <c r="P238" s="104">
        <v>4.0167679065456197</v>
      </c>
      <c r="Q238" s="104">
        <v>15.5135545050306</v>
      </c>
    </row>
    <row r="239" spans="1:17" x14ac:dyDescent="0.3">
      <c r="A239" s="102" t="s">
        <v>183</v>
      </c>
      <c r="B239" s="103">
        <v>43986</v>
      </c>
      <c r="C239" s="104">
        <v>8.51</v>
      </c>
      <c r="D239" s="104"/>
      <c r="E239" s="104"/>
      <c r="F239" s="104"/>
      <c r="G239" s="104"/>
      <c r="H239" s="104"/>
      <c r="I239" s="104"/>
      <c r="J239" s="104"/>
      <c r="K239" s="104"/>
      <c r="L239" s="104"/>
      <c r="M239" s="104"/>
      <c r="N239" s="104">
        <v>-15.616284044690699</v>
      </c>
      <c r="O239" s="104"/>
      <c r="P239" s="104"/>
      <c r="Q239" s="104">
        <v>-6.1175478065241897</v>
      </c>
    </row>
    <row r="240" spans="1:17" x14ac:dyDescent="0.3">
      <c r="A240" s="102" t="s">
        <v>184</v>
      </c>
      <c r="B240" s="103">
        <v>43986</v>
      </c>
      <c r="C240" s="104">
        <v>51.81</v>
      </c>
      <c r="D240" s="104"/>
      <c r="E240" s="104"/>
      <c r="F240" s="104"/>
      <c r="G240" s="104"/>
      <c r="H240" s="104"/>
      <c r="I240" s="104"/>
      <c r="J240" s="104"/>
      <c r="K240" s="104"/>
      <c r="L240" s="104"/>
      <c r="M240" s="104"/>
      <c r="N240" s="104">
        <v>-9.6335891682269299</v>
      </c>
      <c r="O240" s="104">
        <v>4.16611278068173</v>
      </c>
      <c r="P240" s="104">
        <v>8.9505042522524807</v>
      </c>
      <c r="Q240" s="104">
        <v>21.873342758703402</v>
      </c>
    </row>
    <row r="241" spans="1:17" x14ac:dyDescent="0.3">
      <c r="A241" s="102" t="s">
        <v>185</v>
      </c>
      <c r="B241" s="103">
        <v>43986</v>
      </c>
      <c r="C241" s="104">
        <v>8.7570999999999994</v>
      </c>
      <c r="D241" s="104"/>
      <c r="E241" s="104"/>
      <c r="F241" s="104"/>
      <c r="G241" s="104"/>
      <c r="H241" s="104"/>
      <c r="I241" s="104"/>
      <c r="J241" s="104"/>
      <c r="K241" s="104"/>
      <c r="L241" s="104"/>
      <c r="M241" s="104"/>
      <c r="N241" s="104"/>
      <c r="O241" s="104"/>
      <c r="P241" s="104"/>
      <c r="Q241" s="104">
        <v>-19.724282608695699</v>
      </c>
    </row>
    <row r="242" spans="1:17" x14ac:dyDescent="0.3">
      <c r="A242" s="102" t="s">
        <v>186</v>
      </c>
      <c r="B242" s="103">
        <v>43986</v>
      </c>
      <c r="C242" s="104">
        <v>16.303699999999999</v>
      </c>
      <c r="D242" s="104"/>
      <c r="E242" s="104"/>
      <c r="F242" s="104"/>
      <c r="G242" s="104"/>
      <c r="H242" s="104"/>
      <c r="I242" s="104"/>
      <c r="J242" s="104"/>
      <c r="K242" s="104"/>
      <c r="L242" s="104"/>
      <c r="M242" s="104"/>
      <c r="N242" s="104">
        <v>-14.2575413736927</v>
      </c>
      <c r="O242" s="104">
        <v>0.65916017644128999</v>
      </c>
      <c r="P242" s="104">
        <v>7.8338590632535903</v>
      </c>
      <c r="Q242" s="104">
        <v>17.252589452916499</v>
      </c>
    </row>
    <row r="243" spans="1:17" x14ac:dyDescent="0.3">
      <c r="A243" s="102" t="s">
        <v>187</v>
      </c>
      <c r="B243" s="103">
        <v>43986</v>
      </c>
      <c r="C243" s="104">
        <v>43.222000000000001</v>
      </c>
      <c r="D243" s="104"/>
      <c r="E243" s="104"/>
      <c r="F243" s="104"/>
      <c r="G243" s="104"/>
      <c r="H243" s="104"/>
      <c r="I243" s="104"/>
      <c r="J243" s="104"/>
      <c r="K243" s="104"/>
      <c r="L243" s="104"/>
      <c r="M243" s="104"/>
      <c r="N243" s="104">
        <v>-13.382537852429801</v>
      </c>
      <c r="O243" s="104">
        <v>1.09719077456425</v>
      </c>
      <c r="P243" s="104">
        <v>7.8433232549620904</v>
      </c>
      <c r="Q243" s="104">
        <v>15.1716348711238</v>
      </c>
    </row>
    <row r="244" spans="1:17" x14ac:dyDescent="0.3">
      <c r="A244" s="102" t="s">
        <v>188</v>
      </c>
      <c r="B244" s="103">
        <v>43986</v>
      </c>
      <c r="C244" s="104">
        <v>48.207999999999998</v>
      </c>
      <c r="D244" s="104"/>
      <c r="E244" s="104"/>
      <c r="F244" s="104"/>
      <c r="G244" s="104"/>
      <c r="H244" s="104"/>
      <c r="I244" s="104"/>
      <c r="J244" s="104"/>
      <c r="K244" s="104"/>
      <c r="L244" s="104"/>
      <c r="M244" s="104"/>
      <c r="N244" s="104">
        <v>-16.0561862262063</v>
      </c>
      <c r="O244" s="104">
        <v>-2.1804117552854798</v>
      </c>
      <c r="P244" s="104">
        <v>5.9585146904075899</v>
      </c>
      <c r="Q244" s="104">
        <v>13.9759393047381</v>
      </c>
    </row>
    <row r="245" spans="1:17" x14ac:dyDescent="0.3">
      <c r="A245" s="102" t="s">
        <v>189</v>
      </c>
      <c r="B245" s="103">
        <v>43986</v>
      </c>
      <c r="C245" s="104">
        <v>62.117800000000003</v>
      </c>
      <c r="D245" s="104"/>
      <c r="E245" s="104"/>
      <c r="F245" s="104"/>
      <c r="G245" s="104"/>
      <c r="H245" s="104"/>
      <c r="I245" s="104"/>
      <c r="J245" s="104"/>
      <c r="K245" s="104"/>
      <c r="L245" s="104"/>
      <c r="M245" s="104"/>
      <c r="N245" s="104">
        <v>-14.2542697957638</v>
      </c>
      <c r="O245" s="104">
        <v>1.28163085631482</v>
      </c>
      <c r="P245" s="104">
        <v>4.7611145644876904</v>
      </c>
      <c r="Q245" s="104">
        <v>14.415040934169101</v>
      </c>
    </row>
    <row r="246" spans="1:17" x14ac:dyDescent="0.3">
      <c r="A246" s="102" t="s">
        <v>190</v>
      </c>
      <c r="B246" s="103">
        <v>43986</v>
      </c>
      <c r="C246" s="104">
        <v>10.6768</v>
      </c>
      <c r="D246" s="104"/>
      <c r="E246" s="104"/>
      <c r="F246" s="104"/>
      <c r="G246" s="104"/>
      <c r="H246" s="104"/>
      <c r="I246" s="104"/>
      <c r="J246" s="104"/>
      <c r="K246" s="104"/>
      <c r="L246" s="104"/>
      <c r="M246" s="104"/>
      <c r="N246" s="104">
        <v>-14.6981199853796</v>
      </c>
      <c r="O246" s="104">
        <v>-2.5256717068096899</v>
      </c>
      <c r="P246" s="104"/>
      <c r="Q246" s="104">
        <v>1.8643924528301901</v>
      </c>
    </row>
    <row r="247" spans="1:17" x14ac:dyDescent="0.3">
      <c r="A247" s="102" t="s">
        <v>191</v>
      </c>
      <c r="B247" s="103">
        <v>43986</v>
      </c>
      <c r="C247" s="104">
        <v>16.969000000000001</v>
      </c>
      <c r="D247" s="104"/>
      <c r="E247" s="104"/>
      <c r="F247" s="104"/>
      <c r="G247" s="104"/>
      <c r="H247" s="104"/>
      <c r="I247" s="104"/>
      <c r="J247" s="104"/>
      <c r="K247" s="104"/>
      <c r="L247" s="104"/>
      <c r="M247" s="104"/>
      <c r="N247" s="104">
        <v>-11.1914792521832</v>
      </c>
      <c r="O247" s="104">
        <v>4.7690544926084701</v>
      </c>
      <c r="P247" s="104"/>
      <c r="Q247" s="104">
        <v>15.701759259259299</v>
      </c>
    </row>
    <row r="248" spans="1:17" x14ac:dyDescent="0.3">
      <c r="A248" s="102" t="s">
        <v>192</v>
      </c>
      <c r="B248" s="103">
        <v>43986</v>
      </c>
      <c r="C248" s="104">
        <v>16.0259</v>
      </c>
      <c r="D248" s="104"/>
      <c r="E248" s="104"/>
      <c r="F248" s="104"/>
      <c r="G248" s="104"/>
      <c r="H248" s="104"/>
      <c r="I248" s="104"/>
      <c r="J248" s="104"/>
      <c r="K248" s="104"/>
      <c r="L248" s="104"/>
      <c r="M248" s="104"/>
      <c r="N248" s="104">
        <v>-13.4237433945455</v>
      </c>
      <c r="O248" s="104">
        <v>-1.04609068208247</v>
      </c>
      <c r="P248" s="104">
        <v>9.8932464591199096</v>
      </c>
      <c r="Q248" s="104">
        <v>11.215979092299801</v>
      </c>
    </row>
    <row r="249" spans="1:17" x14ac:dyDescent="0.3">
      <c r="A249" s="102" t="s">
        <v>193</v>
      </c>
      <c r="B249" s="103">
        <v>43986</v>
      </c>
      <c r="C249" s="104">
        <v>42.478700000000003</v>
      </c>
      <c r="D249" s="104"/>
      <c r="E249" s="104"/>
      <c r="F249" s="104"/>
      <c r="G249" s="104"/>
      <c r="H249" s="104"/>
      <c r="I249" s="104"/>
      <c r="J249" s="104"/>
      <c r="K249" s="104"/>
      <c r="L249" s="104"/>
      <c r="M249" s="104"/>
      <c r="N249" s="104">
        <v>-29.360452055245901</v>
      </c>
      <c r="O249" s="104">
        <v>-9.4274371660422798</v>
      </c>
      <c r="P249" s="104">
        <v>-1.5535963175482099</v>
      </c>
      <c r="Q249" s="104">
        <v>9.6011196739486895</v>
      </c>
    </row>
    <row r="250" spans="1:17" x14ac:dyDescent="0.3">
      <c r="A250" s="102" t="s">
        <v>194</v>
      </c>
      <c r="B250" s="103">
        <v>43986</v>
      </c>
      <c r="C250" s="104">
        <v>10.037100000000001</v>
      </c>
      <c r="D250" s="104"/>
      <c r="E250" s="104"/>
      <c r="F250" s="104"/>
      <c r="G250" s="104"/>
      <c r="H250" s="104"/>
      <c r="I250" s="104"/>
      <c r="J250" s="104"/>
      <c r="K250" s="104"/>
      <c r="L250" s="104"/>
      <c r="M250" s="104"/>
      <c r="N250" s="104"/>
      <c r="O250" s="104"/>
      <c r="P250" s="104"/>
      <c r="Q250" s="104">
        <v>0.42852848101266999</v>
      </c>
    </row>
    <row r="251" spans="1:17" x14ac:dyDescent="0.3">
      <c r="A251" s="102" t="s">
        <v>195</v>
      </c>
      <c r="B251" s="103">
        <v>43986</v>
      </c>
      <c r="C251" s="104">
        <v>13.33</v>
      </c>
      <c r="D251" s="104"/>
      <c r="E251" s="104"/>
      <c r="F251" s="104"/>
      <c r="G251" s="104"/>
      <c r="H251" s="104"/>
      <c r="I251" s="104"/>
      <c r="J251" s="104"/>
      <c r="K251" s="104"/>
      <c r="L251" s="104"/>
      <c r="M251" s="104"/>
      <c r="N251" s="104">
        <v>-14.1825080349671</v>
      </c>
      <c r="O251" s="104">
        <v>0.45502711462943402</v>
      </c>
      <c r="P251" s="104"/>
      <c r="Q251" s="104">
        <v>7.4248625534514296</v>
      </c>
    </row>
    <row r="252" spans="1:17" x14ac:dyDescent="0.3">
      <c r="A252" s="102" t="s">
        <v>196</v>
      </c>
      <c r="B252" s="103">
        <v>43986</v>
      </c>
      <c r="C252" s="104">
        <v>171.42</v>
      </c>
      <c r="D252" s="104"/>
      <c r="E252" s="104"/>
      <c r="F252" s="104"/>
      <c r="G252" s="104"/>
      <c r="H252" s="104"/>
      <c r="I252" s="104"/>
      <c r="J252" s="104"/>
      <c r="K252" s="104"/>
      <c r="L252" s="104"/>
      <c r="M252" s="104"/>
      <c r="N252" s="104">
        <v>-17.439584936182001</v>
      </c>
      <c r="O252" s="104">
        <v>-3.2933020212959798</v>
      </c>
      <c r="P252" s="104">
        <v>2.6791677960304701</v>
      </c>
      <c r="Q252" s="104">
        <v>9.1965368821400197</v>
      </c>
    </row>
    <row r="253" spans="1:17" x14ac:dyDescent="0.3">
      <c r="A253" s="102" t="s">
        <v>197</v>
      </c>
      <c r="B253" s="103">
        <v>43986</v>
      </c>
      <c r="C253" s="104">
        <v>184.18</v>
      </c>
      <c r="D253" s="104"/>
      <c r="E253" s="104"/>
      <c r="F253" s="104"/>
      <c r="G253" s="104"/>
      <c r="H253" s="104"/>
      <c r="I253" s="104"/>
      <c r="J253" s="104"/>
      <c r="K253" s="104"/>
      <c r="L253" s="104"/>
      <c r="M253" s="104"/>
      <c r="N253" s="104">
        <v>-16.600067069479199</v>
      </c>
      <c r="O253" s="104">
        <v>-1.57494098093094</v>
      </c>
      <c r="P253" s="104">
        <v>6.7960158928099998</v>
      </c>
      <c r="Q253" s="104">
        <v>15.474810571712901</v>
      </c>
    </row>
    <row r="254" spans="1:17" x14ac:dyDescent="0.3">
      <c r="A254" s="102" t="s">
        <v>198</v>
      </c>
      <c r="B254" s="103">
        <v>43986</v>
      </c>
      <c r="C254" s="104">
        <v>88.589200000000005</v>
      </c>
      <c r="D254" s="104"/>
      <c r="E254" s="104"/>
      <c r="F254" s="104"/>
      <c r="G254" s="104"/>
      <c r="H254" s="104"/>
      <c r="I254" s="104"/>
      <c r="J254" s="104"/>
      <c r="K254" s="104"/>
      <c r="L254" s="104"/>
      <c r="M254" s="104"/>
      <c r="N254" s="104">
        <v>-9.4518931023568999</v>
      </c>
      <c r="O254" s="104">
        <v>1.2717589463103101</v>
      </c>
      <c r="P254" s="104">
        <v>10.432637215877801</v>
      </c>
      <c r="Q254" s="104">
        <v>17.038348466918801</v>
      </c>
    </row>
    <row r="255" spans="1:17" x14ac:dyDescent="0.3">
      <c r="A255" s="102" t="s">
        <v>199</v>
      </c>
      <c r="B255" s="103">
        <v>43986</v>
      </c>
      <c r="C255" s="104">
        <v>43.32</v>
      </c>
      <c r="D255" s="104"/>
      <c r="E255" s="104"/>
      <c r="F255" s="104"/>
      <c r="G255" s="104"/>
      <c r="H255" s="104"/>
      <c r="I255" s="104"/>
      <c r="J255" s="104"/>
      <c r="K255" s="104"/>
      <c r="L255" s="104"/>
      <c r="M255" s="104"/>
      <c r="N255" s="104">
        <v>-22.9648012863085</v>
      </c>
      <c r="O255" s="104">
        <v>-4.4007876965821398</v>
      </c>
      <c r="P255" s="104">
        <v>3.1623098560218299</v>
      </c>
      <c r="Q255" s="104">
        <v>29.0882563979909</v>
      </c>
    </row>
    <row r="256" spans="1:17" x14ac:dyDescent="0.3">
      <c r="A256" s="102" t="s">
        <v>370</v>
      </c>
      <c r="B256" s="103">
        <v>43986</v>
      </c>
      <c r="C256" s="104">
        <v>128.2687</v>
      </c>
      <c r="D256" s="104"/>
      <c r="E256" s="104"/>
      <c r="F256" s="104"/>
      <c r="G256" s="104"/>
      <c r="H256" s="104"/>
      <c r="I256" s="104"/>
      <c r="J256" s="104"/>
      <c r="K256" s="104"/>
      <c r="L256" s="104"/>
      <c r="M256" s="104"/>
      <c r="N256" s="104">
        <v>-15.6709067683634</v>
      </c>
      <c r="O256" s="104">
        <v>-2.11305533144533</v>
      </c>
      <c r="P256" s="104">
        <v>2.7141662322822699</v>
      </c>
      <c r="Q256" s="104">
        <v>12.0983080684159</v>
      </c>
    </row>
    <row r="257" spans="1:17" x14ac:dyDescent="0.3">
      <c r="A257" s="102" t="s">
        <v>201</v>
      </c>
      <c r="B257" s="103">
        <v>43986</v>
      </c>
      <c r="C257" s="104">
        <v>11.666399999999999</v>
      </c>
      <c r="D257" s="104"/>
      <c r="E257" s="104"/>
      <c r="F257" s="104"/>
      <c r="G257" s="104"/>
      <c r="H257" s="104"/>
      <c r="I257" s="104"/>
      <c r="J257" s="104"/>
      <c r="K257" s="104"/>
      <c r="L257" s="104"/>
      <c r="M257" s="104"/>
      <c r="N257" s="104">
        <v>-16.865103341537701</v>
      </c>
      <c r="O257" s="104">
        <v>-3.2692712776813</v>
      </c>
      <c r="P257" s="104">
        <v>3.6756795760685499</v>
      </c>
      <c r="Q257" s="104">
        <v>3.2176370553705902</v>
      </c>
    </row>
    <row r="258" spans="1:17" x14ac:dyDescent="0.3">
      <c r="A258" s="102" t="s">
        <v>202</v>
      </c>
      <c r="B258" s="103">
        <v>43986</v>
      </c>
      <c r="C258" s="104">
        <v>12.508800000000001</v>
      </c>
      <c r="D258" s="104"/>
      <c r="E258" s="104"/>
      <c r="F258" s="104"/>
      <c r="G258" s="104"/>
      <c r="H258" s="104"/>
      <c r="I258" s="104"/>
      <c r="J258" s="104"/>
      <c r="K258" s="104"/>
      <c r="L258" s="104"/>
      <c r="M258" s="104"/>
      <c r="N258" s="104">
        <v>-13.8837481979066</v>
      </c>
      <c r="O258" s="104">
        <v>-1.60069559833243</v>
      </c>
      <c r="P258" s="104">
        <v>6.4455929582129396</v>
      </c>
      <c r="Q258" s="104">
        <v>4.7839461372745804</v>
      </c>
    </row>
    <row r="259" spans="1:17" x14ac:dyDescent="0.3">
      <c r="A259" s="102" t="s">
        <v>203</v>
      </c>
      <c r="B259" s="103">
        <v>43986</v>
      </c>
      <c r="C259" s="104">
        <v>12.310700000000001</v>
      </c>
      <c r="D259" s="104"/>
      <c r="E259" s="104"/>
      <c r="F259" s="104"/>
      <c r="G259" s="104"/>
      <c r="H259" s="104"/>
      <c r="I259" s="104"/>
      <c r="J259" s="104"/>
      <c r="K259" s="104"/>
      <c r="L259" s="104"/>
      <c r="M259" s="104"/>
      <c r="N259" s="104">
        <v>-14.9064459370066</v>
      </c>
      <c r="O259" s="104">
        <v>-0.71187546051893602</v>
      </c>
      <c r="P259" s="104"/>
      <c r="Q259" s="104">
        <v>5.5269036697247698</v>
      </c>
    </row>
    <row r="260" spans="1:17" x14ac:dyDescent="0.3">
      <c r="A260" s="102" t="s">
        <v>204</v>
      </c>
      <c r="B260" s="103">
        <v>43986</v>
      </c>
      <c r="C260" s="104">
        <v>12.448499999999999</v>
      </c>
      <c r="D260" s="104"/>
      <c r="E260" s="104"/>
      <c r="F260" s="104"/>
      <c r="G260" s="104"/>
      <c r="H260" s="104"/>
      <c r="I260" s="104"/>
      <c r="J260" s="104"/>
      <c r="K260" s="104"/>
      <c r="L260" s="104"/>
      <c r="M260" s="104"/>
      <c r="N260" s="104">
        <v>-6.98791437993461</v>
      </c>
      <c r="O260" s="104">
        <v>6.79181994537457</v>
      </c>
      <c r="P260" s="104"/>
      <c r="Q260" s="104">
        <v>7.69769595176572</v>
      </c>
    </row>
    <row r="261" spans="1:17" x14ac:dyDescent="0.3">
      <c r="A261" s="102" t="s">
        <v>205</v>
      </c>
      <c r="B261" s="103">
        <v>43986</v>
      </c>
      <c r="C261" s="104">
        <v>9.2053999999999991</v>
      </c>
      <c r="D261" s="104"/>
      <c r="E261" s="104"/>
      <c r="F261" s="104"/>
      <c r="G261" s="104"/>
      <c r="H261" s="104"/>
      <c r="I261" s="104"/>
      <c r="J261" s="104"/>
      <c r="K261" s="104"/>
      <c r="L261" s="104"/>
      <c r="M261" s="104"/>
      <c r="N261" s="104">
        <v>-13.105947571466199</v>
      </c>
      <c r="O261" s="104"/>
      <c r="P261" s="104"/>
      <c r="Q261" s="104">
        <v>-3.6253625</v>
      </c>
    </row>
    <row r="262" spans="1:17" x14ac:dyDescent="0.3">
      <c r="A262" s="102" t="s">
        <v>206</v>
      </c>
      <c r="B262" s="103">
        <v>43986</v>
      </c>
      <c r="C262" s="104">
        <v>9.5860000000000003</v>
      </c>
      <c r="D262" s="104"/>
      <c r="E262" s="104"/>
      <c r="F262" s="104"/>
      <c r="G262" s="104"/>
      <c r="H262" s="104"/>
      <c r="I262" s="104"/>
      <c r="J262" s="104"/>
      <c r="K262" s="104"/>
      <c r="L262" s="104"/>
      <c r="M262" s="104"/>
      <c r="N262" s="104">
        <v>-13.361951867881301</v>
      </c>
      <c r="O262" s="104"/>
      <c r="P262" s="104"/>
      <c r="Q262" s="104">
        <v>-2.1963662790697702</v>
      </c>
    </row>
    <row r="263" spans="1:17" x14ac:dyDescent="0.3">
      <c r="A263" s="102" t="s">
        <v>207</v>
      </c>
      <c r="B263" s="103">
        <v>43986</v>
      </c>
      <c r="C263" s="104">
        <v>26.387799999999999</v>
      </c>
      <c r="D263" s="104"/>
      <c r="E263" s="104"/>
      <c r="F263" s="104"/>
      <c r="G263" s="104"/>
      <c r="H263" s="104"/>
      <c r="I263" s="104"/>
      <c r="J263" s="104"/>
      <c r="K263" s="104"/>
      <c r="L263" s="104"/>
      <c r="M263" s="104"/>
      <c r="N263" s="104">
        <v>-0.85020704589872598</v>
      </c>
      <c r="O263" s="104">
        <v>9.73829271542672</v>
      </c>
      <c r="P263" s="104">
        <v>13.083565303687701</v>
      </c>
      <c r="Q263" s="104">
        <v>26.467022123893798</v>
      </c>
    </row>
    <row r="264" spans="1:17" x14ac:dyDescent="0.3">
      <c r="A264" s="102" t="s">
        <v>208</v>
      </c>
      <c r="B264" s="103">
        <v>43986</v>
      </c>
      <c r="C264" s="104">
        <v>10.213699999999999</v>
      </c>
      <c r="D264" s="104"/>
      <c r="E264" s="104"/>
      <c r="F264" s="104"/>
      <c r="G264" s="104"/>
      <c r="H264" s="104"/>
      <c r="I264" s="104"/>
      <c r="J264" s="104"/>
      <c r="K264" s="104"/>
      <c r="L264" s="104"/>
      <c r="M264" s="104"/>
      <c r="N264" s="104">
        <v>-4.9857822453775302</v>
      </c>
      <c r="O264" s="104"/>
      <c r="P264" s="104"/>
      <c r="Q264" s="104">
        <v>1.57259072580644</v>
      </c>
    </row>
    <row r="265" spans="1:17" x14ac:dyDescent="0.3">
      <c r="A265" s="102" t="s">
        <v>209</v>
      </c>
      <c r="B265" s="103">
        <v>43986</v>
      </c>
      <c r="C265" s="104">
        <v>83.6006</v>
      </c>
      <c r="D265" s="104"/>
      <c r="E265" s="104"/>
      <c r="F265" s="104"/>
      <c r="G265" s="104"/>
      <c r="H265" s="104"/>
      <c r="I265" s="104"/>
      <c r="J265" s="104"/>
      <c r="K265" s="104"/>
      <c r="L265" s="104"/>
      <c r="M265" s="104"/>
      <c r="N265" s="104">
        <v>-22.5667468403025</v>
      </c>
      <c r="O265" s="104">
        <v>-5.0628809886574997</v>
      </c>
      <c r="P265" s="104">
        <v>3.37343560313849</v>
      </c>
      <c r="Q265" s="104">
        <v>9.6540782405489107</v>
      </c>
    </row>
    <row r="266" spans="1:17" x14ac:dyDescent="0.3">
      <c r="A266" s="102" t="s">
        <v>210</v>
      </c>
      <c r="B266" s="103">
        <v>43986</v>
      </c>
      <c r="C266" s="104">
        <v>7.3494999999999999</v>
      </c>
      <c r="D266" s="104"/>
      <c r="E266" s="104"/>
      <c r="F266" s="104"/>
      <c r="G266" s="104"/>
      <c r="H266" s="104"/>
      <c r="I266" s="104"/>
      <c r="J266" s="104"/>
      <c r="K266" s="104"/>
      <c r="L266" s="104"/>
      <c r="M266" s="104"/>
      <c r="N266" s="104">
        <v>-32.493031676585197</v>
      </c>
      <c r="O266" s="104">
        <v>-13.191047690334299</v>
      </c>
      <c r="P266" s="104"/>
      <c r="Q266" s="104">
        <v>-7.4762944358578096</v>
      </c>
    </row>
    <row r="267" spans="1:17" x14ac:dyDescent="0.3">
      <c r="A267" s="102" t="s">
        <v>211</v>
      </c>
      <c r="B267" s="103">
        <v>43986</v>
      </c>
      <c r="C267" s="104">
        <v>6.1856999999999998</v>
      </c>
      <c r="D267" s="104"/>
      <c r="E267" s="104"/>
      <c r="F267" s="104"/>
      <c r="G267" s="104"/>
      <c r="H267" s="104"/>
      <c r="I267" s="104"/>
      <c r="J267" s="104"/>
      <c r="K267" s="104"/>
      <c r="L267" s="104"/>
      <c r="M267" s="104"/>
      <c r="N267" s="104">
        <v>-32.5080253534002</v>
      </c>
      <c r="O267" s="104">
        <v>-13.325688261150701</v>
      </c>
      <c r="P267" s="104"/>
      <c r="Q267" s="104">
        <v>-11.9196875</v>
      </c>
    </row>
    <row r="268" spans="1:17" x14ac:dyDescent="0.3">
      <c r="A268" s="102" t="s">
        <v>212</v>
      </c>
      <c r="B268" s="103">
        <v>43986</v>
      </c>
      <c r="C268" s="104">
        <v>5.9916999999999998</v>
      </c>
      <c r="D268" s="104"/>
      <c r="E268" s="104"/>
      <c r="F268" s="104"/>
      <c r="G268" s="104"/>
      <c r="H268" s="104"/>
      <c r="I268" s="104"/>
      <c r="J268" s="104"/>
      <c r="K268" s="104"/>
      <c r="L268" s="104"/>
      <c r="M268" s="104"/>
      <c r="N268" s="104">
        <v>-32.764303860752399</v>
      </c>
      <c r="O268" s="104"/>
      <c r="P268" s="104"/>
      <c r="Q268" s="104">
        <v>-13.7373661971831</v>
      </c>
    </row>
    <row r="269" spans="1:17" x14ac:dyDescent="0.3">
      <c r="A269" s="102" t="s">
        <v>213</v>
      </c>
      <c r="B269" s="103">
        <v>43986</v>
      </c>
      <c r="C269" s="104">
        <v>5.5895000000000001</v>
      </c>
      <c r="D269" s="104"/>
      <c r="E269" s="104"/>
      <c r="F269" s="104"/>
      <c r="G269" s="104"/>
      <c r="H269" s="104"/>
      <c r="I269" s="104"/>
      <c r="J269" s="104"/>
      <c r="K269" s="104"/>
      <c r="L269" s="104"/>
      <c r="M269" s="104"/>
      <c r="N269" s="104">
        <v>-34.5143453650618</v>
      </c>
      <c r="O269" s="104"/>
      <c r="P269" s="104"/>
      <c r="Q269" s="104">
        <v>-16.426862244898</v>
      </c>
    </row>
    <row r="270" spans="1:17" x14ac:dyDescent="0.3">
      <c r="A270" s="102" t="s">
        <v>214</v>
      </c>
      <c r="B270" s="103">
        <v>43986</v>
      </c>
      <c r="C270" s="104">
        <v>11.828900000000001</v>
      </c>
      <c r="D270" s="104"/>
      <c r="E270" s="104"/>
      <c r="F270" s="104"/>
      <c r="G270" s="104"/>
      <c r="H270" s="104"/>
      <c r="I270" s="104"/>
      <c r="J270" s="104"/>
      <c r="K270" s="104"/>
      <c r="L270" s="104"/>
      <c r="M270" s="104"/>
      <c r="N270" s="104">
        <v>-16.5925485457999</v>
      </c>
      <c r="O270" s="104">
        <v>-2.4989391804782501</v>
      </c>
      <c r="P270" s="104">
        <v>3.9359820817225102</v>
      </c>
      <c r="Q270" s="104">
        <v>3.5189694254085402</v>
      </c>
    </row>
    <row r="271" spans="1:17" x14ac:dyDescent="0.3">
      <c r="A271" s="102" t="s">
        <v>215</v>
      </c>
      <c r="B271" s="103">
        <v>43986</v>
      </c>
      <c r="C271" s="104">
        <v>12.999700000000001</v>
      </c>
      <c r="D271" s="104"/>
      <c r="E271" s="104"/>
      <c r="F271" s="104"/>
      <c r="G271" s="104"/>
      <c r="H271" s="104"/>
      <c r="I271" s="104"/>
      <c r="J271" s="104"/>
      <c r="K271" s="104"/>
      <c r="L271" s="104"/>
      <c r="M271" s="104"/>
      <c r="N271" s="104">
        <v>-15.3223533542042</v>
      </c>
      <c r="O271" s="104">
        <v>-1.24260003462382</v>
      </c>
      <c r="P271" s="104"/>
      <c r="Q271" s="104">
        <v>7.1281933593750004</v>
      </c>
    </row>
    <row r="272" spans="1:17" x14ac:dyDescent="0.3">
      <c r="A272" s="102" t="s">
        <v>216</v>
      </c>
      <c r="B272" s="103">
        <v>43986</v>
      </c>
      <c r="C272" s="104">
        <v>6.0842000000000001</v>
      </c>
      <c r="D272" s="104"/>
      <c r="E272" s="104"/>
      <c r="F272" s="104"/>
      <c r="G272" s="104"/>
      <c r="H272" s="104"/>
      <c r="I272" s="104"/>
      <c r="J272" s="104"/>
      <c r="K272" s="104"/>
      <c r="L272" s="104"/>
      <c r="M272" s="104"/>
      <c r="N272" s="104">
        <v>-31.948528363738902</v>
      </c>
      <c r="O272" s="104"/>
      <c r="P272" s="104"/>
      <c r="Q272" s="104">
        <v>-17.888197747184002</v>
      </c>
    </row>
    <row r="273" spans="1:17" x14ac:dyDescent="0.3">
      <c r="A273" s="102" t="s">
        <v>217</v>
      </c>
      <c r="B273" s="103">
        <v>43986</v>
      </c>
      <c r="C273" s="104">
        <v>7.3037999999999998</v>
      </c>
      <c r="D273" s="104"/>
      <c r="E273" s="104"/>
      <c r="F273" s="104"/>
      <c r="G273" s="104"/>
      <c r="H273" s="104"/>
      <c r="I273" s="104"/>
      <c r="J273" s="104"/>
      <c r="K273" s="104"/>
      <c r="L273" s="104"/>
      <c r="M273" s="104"/>
      <c r="N273" s="104">
        <v>-28.335435798334998</v>
      </c>
      <c r="O273" s="104"/>
      <c r="P273" s="104"/>
      <c r="Q273" s="104">
        <v>-13.9392776203966</v>
      </c>
    </row>
    <row r="274" spans="1:17" x14ac:dyDescent="0.3">
      <c r="A274" s="102" t="s">
        <v>218</v>
      </c>
      <c r="B274" s="103">
        <v>43986</v>
      </c>
      <c r="C274" s="104">
        <v>16.982299999999999</v>
      </c>
      <c r="D274" s="104"/>
      <c r="E274" s="104"/>
      <c r="F274" s="104"/>
      <c r="G274" s="104"/>
      <c r="H274" s="104"/>
      <c r="I274" s="104"/>
      <c r="J274" s="104"/>
      <c r="K274" s="104"/>
      <c r="L274" s="104"/>
      <c r="M274" s="104"/>
      <c r="N274" s="104">
        <v>-14.8588678341328</v>
      </c>
      <c r="O274" s="104">
        <v>1.57926410605926</v>
      </c>
      <c r="P274" s="104">
        <v>9.3275223977659998</v>
      </c>
      <c r="Q274" s="104">
        <v>12.365548277535201</v>
      </c>
    </row>
    <row r="275" spans="1:17" x14ac:dyDescent="0.3">
      <c r="A275" s="102" t="s">
        <v>219</v>
      </c>
      <c r="B275" s="103">
        <v>43986</v>
      </c>
      <c r="C275" s="104">
        <v>73.099999999999994</v>
      </c>
      <c r="D275" s="104"/>
      <c r="E275" s="104"/>
      <c r="F275" s="104"/>
      <c r="G275" s="104"/>
      <c r="H275" s="104"/>
      <c r="I275" s="104"/>
      <c r="J275" s="104"/>
      <c r="K275" s="104"/>
      <c r="L275" s="104"/>
      <c r="M275" s="104"/>
      <c r="N275" s="104">
        <v>-13.454263265108199</v>
      </c>
      <c r="O275" s="104">
        <v>1.5218201385794401</v>
      </c>
      <c r="P275" s="104">
        <v>7.47817435877805</v>
      </c>
      <c r="Q275" s="104">
        <v>11.9742767063605</v>
      </c>
    </row>
    <row r="276" spans="1:17" x14ac:dyDescent="0.3">
      <c r="A276" s="102" t="s">
        <v>220</v>
      </c>
      <c r="B276" s="103">
        <v>43986</v>
      </c>
      <c r="C276" s="104">
        <v>23.28</v>
      </c>
      <c r="D276" s="104"/>
      <c r="E276" s="104"/>
      <c r="F276" s="104"/>
      <c r="G276" s="104"/>
      <c r="H276" s="104"/>
      <c r="I276" s="104"/>
      <c r="J276" s="104"/>
      <c r="K276" s="104"/>
      <c r="L276" s="104"/>
      <c r="M276" s="104"/>
      <c r="N276" s="104">
        <v>-10.260905271802599</v>
      </c>
      <c r="O276" s="104">
        <v>0.78939400493101697</v>
      </c>
      <c r="P276" s="104">
        <v>3.1377144902887002</v>
      </c>
      <c r="Q276" s="104">
        <v>10.407937198679701</v>
      </c>
    </row>
    <row r="277" spans="1:17" x14ac:dyDescent="0.3">
      <c r="A277" s="102" t="s">
        <v>221</v>
      </c>
      <c r="B277" s="103">
        <v>43986</v>
      </c>
      <c r="C277" s="104">
        <v>11.7354</v>
      </c>
      <c r="D277" s="104"/>
      <c r="E277" s="104"/>
      <c r="F277" s="104"/>
      <c r="G277" s="104"/>
      <c r="H277" s="104"/>
      <c r="I277" s="104"/>
      <c r="J277" s="104"/>
      <c r="K277" s="104"/>
      <c r="L277" s="104"/>
      <c r="M277" s="104"/>
      <c r="N277" s="104">
        <v>-20.2770894855345</v>
      </c>
      <c r="O277" s="104">
        <v>-4.1836961056669804</v>
      </c>
      <c r="P277" s="104"/>
      <c r="Q277" s="104">
        <v>4.1481401440733503</v>
      </c>
    </row>
    <row r="278" spans="1:17" x14ac:dyDescent="0.3">
      <c r="A278" s="102" t="s">
        <v>222</v>
      </c>
      <c r="B278" s="103">
        <v>43986</v>
      </c>
      <c r="C278" s="104">
        <v>8.5387000000000004</v>
      </c>
      <c r="D278" s="104"/>
      <c r="E278" s="104"/>
      <c r="F278" s="104"/>
      <c r="G278" s="104"/>
      <c r="H278" s="104"/>
      <c r="I278" s="104"/>
      <c r="J278" s="104"/>
      <c r="K278" s="104"/>
      <c r="L278" s="104"/>
      <c r="M278" s="104"/>
      <c r="N278" s="104">
        <v>-25.100589845184601</v>
      </c>
      <c r="O278" s="104">
        <v>-7.7555320692949401</v>
      </c>
      <c r="P278" s="104"/>
      <c r="Q278" s="104">
        <v>-4.3505261011419201</v>
      </c>
    </row>
    <row r="279" spans="1:17" x14ac:dyDescent="0.3">
      <c r="A279" s="102" t="s">
        <v>223</v>
      </c>
      <c r="B279" s="103">
        <v>43986</v>
      </c>
      <c r="C279" s="104">
        <v>8.0998000000000001</v>
      </c>
      <c r="D279" s="104"/>
      <c r="E279" s="104"/>
      <c r="F279" s="104"/>
      <c r="G279" s="104"/>
      <c r="H279" s="104"/>
      <c r="I279" s="104"/>
      <c r="J279" s="104"/>
      <c r="K279" s="104"/>
      <c r="L279" s="104"/>
      <c r="M279" s="104"/>
      <c r="N279" s="104">
        <v>-22.765806817132301</v>
      </c>
      <c r="O279" s="104">
        <v>-6.1028353333190903</v>
      </c>
      <c r="P279" s="104"/>
      <c r="Q279" s="104">
        <v>-5.9636543422184003</v>
      </c>
    </row>
    <row r="280" spans="1:17" x14ac:dyDescent="0.3">
      <c r="A280" s="102" t="s">
        <v>224</v>
      </c>
      <c r="B280" s="103">
        <v>43986</v>
      </c>
      <c r="C280" s="104">
        <v>7.5065999999999997</v>
      </c>
      <c r="D280" s="104"/>
      <c r="E280" s="104"/>
      <c r="F280" s="104"/>
      <c r="G280" s="104"/>
      <c r="H280" s="104"/>
      <c r="I280" s="104"/>
      <c r="J280" s="104"/>
      <c r="K280" s="104"/>
      <c r="L280" s="104"/>
      <c r="M280" s="104"/>
      <c r="N280" s="104">
        <v>-17.329851616855802</v>
      </c>
      <c r="O280" s="104"/>
      <c r="P280" s="104"/>
      <c r="Q280" s="104">
        <v>-10.4849193548387</v>
      </c>
    </row>
    <row r="281" spans="1:17" x14ac:dyDescent="0.3">
      <c r="A281" s="102" t="s">
        <v>225</v>
      </c>
      <c r="B281" s="103">
        <v>43986</v>
      </c>
      <c r="C281" s="104">
        <v>7.8589000000000002</v>
      </c>
      <c r="D281" s="104"/>
      <c r="E281" s="104"/>
      <c r="F281" s="104"/>
      <c r="G281" s="104"/>
      <c r="H281" s="104"/>
      <c r="I281" s="104"/>
      <c r="J281" s="104"/>
      <c r="K281" s="104"/>
      <c r="L281" s="104"/>
      <c r="M281" s="104"/>
      <c r="N281" s="104">
        <v>-15.6495411640422</v>
      </c>
      <c r="O281" s="104"/>
      <c r="P281" s="104"/>
      <c r="Q281" s="104">
        <v>-9.7687687499999996</v>
      </c>
    </row>
    <row r="282" spans="1:17" x14ac:dyDescent="0.3">
      <c r="A282" s="102" t="s">
        <v>226</v>
      </c>
      <c r="B282" s="103">
        <v>43986</v>
      </c>
      <c r="C282" s="104">
        <v>83.643699999999995</v>
      </c>
      <c r="D282" s="104"/>
      <c r="E282" s="104"/>
      <c r="F282" s="104"/>
      <c r="G282" s="104"/>
      <c r="H282" s="104"/>
      <c r="I282" s="104"/>
      <c r="J282" s="104"/>
      <c r="K282" s="104"/>
      <c r="L282" s="104"/>
      <c r="M282" s="104"/>
      <c r="N282" s="104">
        <v>-10.759994527820099</v>
      </c>
      <c r="O282" s="104">
        <v>0.82630117169031203</v>
      </c>
      <c r="P282" s="104">
        <v>6.0356042981535998</v>
      </c>
      <c r="Q282" s="104">
        <v>13.051290904858201</v>
      </c>
    </row>
    <row r="283" spans="1:17" x14ac:dyDescent="0.3">
      <c r="A283" s="158"/>
      <c r="B283" s="158"/>
      <c r="C283" s="158"/>
      <c r="D283" s="107"/>
      <c r="E283" s="107"/>
      <c r="F283" s="107"/>
      <c r="G283" s="107"/>
      <c r="H283" s="107"/>
      <c r="I283" s="107"/>
      <c r="J283" s="107"/>
      <c r="K283" s="107"/>
      <c r="L283" s="107"/>
      <c r="M283" s="107"/>
      <c r="N283" s="107" t="s">
        <v>4</v>
      </c>
      <c r="O283" s="107" t="s">
        <v>5</v>
      </c>
      <c r="P283" s="107" t="s">
        <v>6</v>
      </c>
      <c r="Q283" s="107" t="s">
        <v>46</v>
      </c>
    </row>
    <row r="284" spans="1:17" x14ac:dyDescent="0.3">
      <c r="A284" s="158"/>
      <c r="B284" s="158"/>
      <c r="C284" s="158"/>
      <c r="D284" s="107"/>
      <c r="E284" s="107"/>
      <c r="F284" s="107"/>
      <c r="G284" s="107"/>
      <c r="H284" s="107"/>
      <c r="I284" s="107"/>
      <c r="J284" s="107"/>
      <c r="K284" s="107"/>
      <c r="L284" s="107"/>
      <c r="M284" s="107"/>
      <c r="N284" s="107" t="s">
        <v>0</v>
      </c>
      <c r="O284" s="107" t="s">
        <v>0</v>
      </c>
      <c r="P284" s="107" t="s">
        <v>0</v>
      </c>
      <c r="Q284" s="107" t="s">
        <v>0</v>
      </c>
    </row>
    <row r="285" spans="1:17" x14ac:dyDescent="0.3">
      <c r="A285" s="107" t="s">
        <v>7</v>
      </c>
      <c r="B285" s="107" t="s">
        <v>8</v>
      </c>
      <c r="C285" s="107" t="s">
        <v>9</v>
      </c>
      <c r="D285" s="107"/>
      <c r="E285" s="107"/>
      <c r="F285" s="107"/>
      <c r="G285" s="107"/>
      <c r="H285" s="107"/>
      <c r="I285" s="107"/>
      <c r="J285" s="107"/>
      <c r="K285" s="107"/>
      <c r="L285" s="107"/>
      <c r="M285" s="107"/>
      <c r="N285" s="107"/>
      <c r="O285" s="107"/>
      <c r="P285" s="107"/>
      <c r="Q285" s="107"/>
    </row>
    <row r="286" spans="1:17" x14ac:dyDescent="0.3">
      <c r="A286" s="101" t="s">
        <v>384</v>
      </c>
      <c r="B286" s="101"/>
      <c r="C286" s="101"/>
      <c r="D286" s="101"/>
      <c r="E286" s="101"/>
      <c r="F286" s="101"/>
      <c r="G286" s="101"/>
      <c r="H286" s="101"/>
      <c r="I286" s="101"/>
      <c r="J286" s="101"/>
      <c r="K286" s="101"/>
      <c r="L286" s="101"/>
      <c r="M286" s="101"/>
      <c r="N286" s="101"/>
      <c r="O286" s="101"/>
      <c r="P286" s="101"/>
      <c r="Q286" s="101"/>
    </row>
    <row r="287" spans="1:17" x14ac:dyDescent="0.3">
      <c r="A287" s="102" t="s">
        <v>266</v>
      </c>
      <c r="B287" s="103">
        <v>43986</v>
      </c>
      <c r="C287" s="104">
        <v>34.770000000000003</v>
      </c>
      <c r="D287" s="104"/>
      <c r="E287" s="104"/>
      <c r="F287" s="104"/>
      <c r="G287" s="104"/>
      <c r="H287" s="104"/>
      <c r="I287" s="104"/>
      <c r="J287" s="104"/>
      <c r="K287" s="104"/>
      <c r="L287" s="104"/>
      <c r="M287" s="104"/>
      <c r="N287" s="104">
        <v>-12.030771909748999</v>
      </c>
      <c r="O287" s="104">
        <v>0.80290580544087098</v>
      </c>
      <c r="P287" s="104">
        <v>6.2941612905095603</v>
      </c>
      <c r="Q287" s="104">
        <v>18.1074504306028</v>
      </c>
    </row>
    <row r="288" spans="1:17" x14ac:dyDescent="0.3">
      <c r="A288" s="102" t="s">
        <v>403</v>
      </c>
      <c r="B288" s="103">
        <v>43986</v>
      </c>
      <c r="C288" s="104">
        <v>28.39</v>
      </c>
      <c r="D288" s="104"/>
      <c r="E288" s="104"/>
      <c r="F288" s="104"/>
      <c r="G288" s="104"/>
      <c r="H288" s="104"/>
      <c r="I288" s="104"/>
      <c r="J288" s="104"/>
      <c r="K288" s="104"/>
      <c r="L288" s="104"/>
      <c r="M288" s="104"/>
      <c r="N288" s="104">
        <v>-10.721960822712701</v>
      </c>
      <c r="O288" s="104">
        <v>1.62097456301311</v>
      </c>
      <c r="P288" s="104">
        <v>7.1856119468089403</v>
      </c>
      <c r="Q288" s="104">
        <v>15.301428735789401</v>
      </c>
    </row>
    <row r="289" spans="1:17" x14ac:dyDescent="0.3">
      <c r="A289" s="102" t="s">
        <v>267</v>
      </c>
      <c r="B289" s="103">
        <v>43986</v>
      </c>
      <c r="C289" s="104">
        <v>28.39</v>
      </c>
      <c r="D289" s="104"/>
      <c r="E289" s="104"/>
      <c r="F289" s="104"/>
      <c r="G289" s="104"/>
      <c r="H289" s="104"/>
      <c r="I289" s="104"/>
      <c r="J289" s="104"/>
      <c r="K289" s="104"/>
      <c r="L289" s="104"/>
      <c r="M289" s="104"/>
      <c r="N289" s="104">
        <v>-10.721960822712701</v>
      </c>
      <c r="O289" s="104">
        <v>1.62097456301311</v>
      </c>
      <c r="P289" s="104">
        <v>7.1856119468089403</v>
      </c>
      <c r="Q289" s="104">
        <v>15.301428735789401</v>
      </c>
    </row>
    <row r="290" spans="1:17" x14ac:dyDescent="0.3">
      <c r="A290" s="102" t="s">
        <v>268</v>
      </c>
      <c r="B290" s="103">
        <v>43986</v>
      </c>
      <c r="C290" s="104">
        <v>42.682899999999997</v>
      </c>
      <c r="D290" s="104"/>
      <c r="E290" s="104"/>
      <c r="F290" s="104"/>
      <c r="G290" s="104"/>
      <c r="H290" s="104"/>
      <c r="I290" s="104"/>
      <c r="J290" s="104"/>
      <c r="K290" s="104"/>
      <c r="L290" s="104"/>
      <c r="M290" s="104"/>
      <c r="N290" s="104">
        <v>-8.2247605549045097</v>
      </c>
      <c r="O290" s="104">
        <v>5.6409636982985001</v>
      </c>
      <c r="P290" s="104">
        <v>8.5365924571456002</v>
      </c>
      <c r="Q290" s="104">
        <v>31.310389763779501</v>
      </c>
    </row>
    <row r="291" spans="1:17" x14ac:dyDescent="0.3">
      <c r="A291" s="102" t="s">
        <v>269</v>
      </c>
      <c r="B291" s="103">
        <v>43986</v>
      </c>
      <c r="C291" s="104">
        <v>37.69</v>
      </c>
      <c r="D291" s="104"/>
      <c r="E291" s="104"/>
      <c r="F291" s="104"/>
      <c r="G291" s="104"/>
      <c r="H291" s="104"/>
      <c r="I291" s="104"/>
      <c r="J291" s="104"/>
      <c r="K291" s="104"/>
      <c r="L291" s="104"/>
      <c r="M291" s="104"/>
      <c r="N291" s="104">
        <v>-16.440665036887999</v>
      </c>
      <c r="O291" s="104">
        <v>-4.5783206837247903</v>
      </c>
      <c r="P291" s="104">
        <v>1.32245455368901</v>
      </c>
      <c r="Q291" s="104">
        <v>-0.58154885465603501</v>
      </c>
    </row>
    <row r="292" spans="1:17" x14ac:dyDescent="0.3">
      <c r="A292" s="102" t="s">
        <v>270</v>
      </c>
      <c r="B292" s="103">
        <v>43986</v>
      </c>
      <c r="C292" s="104">
        <v>36.356000000000002</v>
      </c>
      <c r="D292" s="104"/>
      <c r="E292" s="104"/>
      <c r="F292" s="104"/>
      <c r="G292" s="104"/>
      <c r="H292" s="104"/>
      <c r="I292" s="104"/>
      <c r="J292" s="104"/>
      <c r="K292" s="104"/>
      <c r="L292" s="104"/>
      <c r="M292" s="104"/>
      <c r="N292" s="104">
        <v>-8.1371567306319807</v>
      </c>
      <c r="O292" s="104">
        <v>1.7660130458241601</v>
      </c>
      <c r="P292" s="104">
        <v>4.9480761981250199</v>
      </c>
      <c r="Q292" s="104">
        <v>18.274962006079001</v>
      </c>
    </row>
    <row r="293" spans="1:17" x14ac:dyDescent="0.3">
      <c r="A293" s="102" t="s">
        <v>271</v>
      </c>
      <c r="B293" s="103">
        <v>43986</v>
      </c>
      <c r="C293" s="104">
        <v>8.44</v>
      </c>
      <c r="D293" s="104"/>
      <c r="E293" s="104"/>
      <c r="F293" s="104"/>
      <c r="G293" s="104"/>
      <c r="H293" s="104"/>
      <c r="I293" s="104"/>
      <c r="J293" s="104"/>
      <c r="K293" s="104"/>
      <c r="L293" s="104"/>
      <c r="M293" s="104"/>
      <c r="N293" s="104">
        <v>-3.3128024086280101</v>
      </c>
      <c r="O293" s="104"/>
      <c r="P293" s="104"/>
      <c r="Q293" s="104">
        <v>-6.8110047846889996</v>
      </c>
    </row>
    <row r="294" spans="1:17" x14ac:dyDescent="0.3">
      <c r="A294" s="102" t="s">
        <v>272</v>
      </c>
      <c r="B294" s="103">
        <v>43986</v>
      </c>
      <c r="C294" s="104">
        <v>10.210000000000001</v>
      </c>
      <c r="D294" s="104"/>
      <c r="E294" s="104"/>
      <c r="F294" s="104"/>
      <c r="G294" s="104"/>
      <c r="H294" s="104"/>
      <c r="I294" s="104"/>
      <c r="J294" s="104"/>
      <c r="K294" s="104"/>
      <c r="L294" s="104"/>
      <c r="M294" s="104"/>
      <c r="N294" s="104">
        <v>-6.4840669348865898</v>
      </c>
      <c r="O294" s="104"/>
      <c r="P294" s="104"/>
      <c r="Q294" s="104">
        <v>1.29040404040405</v>
      </c>
    </row>
    <row r="295" spans="1:17" x14ac:dyDescent="0.3">
      <c r="A295" s="102" t="s">
        <v>273</v>
      </c>
      <c r="B295" s="103">
        <v>43986</v>
      </c>
      <c r="C295" s="104">
        <v>50.62</v>
      </c>
      <c r="D295" s="104"/>
      <c r="E295" s="104"/>
      <c r="F295" s="104"/>
      <c r="G295" s="104"/>
      <c r="H295" s="104"/>
      <c r="I295" s="104"/>
      <c r="J295" s="104"/>
      <c r="K295" s="104"/>
      <c r="L295" s="104"/>
      <c r="M295" s="104"/>
      <c r="N295" s="104">
        <v>-3.2403577814541902</v>
      </c>
      <c r="O295" s="104">
        <v>3.8058068029698902</v>
      </c>
      <c r="P295" s="104">
        <v>7.3688850287571004</v>
      </c>
      <c r="Q295" s="104">
        <v>36.012387660918101</v>
      </c>
    </row>
    <row r="296" spans="1:17" x14ac:dyDescent="0.3">
      <c r="A296" s="102" t="s">
        <v>274</v>
      </c>
      <c r="B296" s="103">
        <v>43986</v>
      </c>
      <c r="C296" s="104">
        <v>61.58</v>
      </c>
      <c r="D296" s="104"/>
      <c r="E296" s="104"/>
      <c r="F296" s="104"/>
      <c r="G296" s="104"/>
      <c r="H296" s="104"/>
      <c r="I296" s="104"/>
      <c r="J296" s="104"/>
      <c r="K296" s="104"/>
      <c r="L296" s="104"/>
      <c r="M296" s="104"/>
      <c r="N296" s="104">
        <v>-9.5082529154735393</v>
      </c>
      <c r="O296" s="104">
        <v>4.0855729999109798</v>
      </c>
      <c r="P296" s="104">
        <v>7.3790603454057297</v>
      </c>
      <c r="Q296" s="104">
        <v>43.286785909668303</v>
      </c>
    </row>
    <row r="297" spans="1:17" x14ac:dyDescent="0.3">
      <c r="A297" s="102" t="s">
        <v>275</v>
      </c>
      <c r="B297" s="103">
        <v>43986</v>
      </c>
      <c r="C297" s="104">
        <v>42.966999999999999</v>
      </c>
      <c r="D297" s="104"/>
      <c r="E297" s="104"/>
      <c r="F297" s="104"/>
      <c r="G297" s="104"/>
      <c r="H297" s="104"/>
      <c r="I297" s="104"/>
      <c r="J297" s="104"/>
      <c r="K297" s="104"/>
      <c r="L297" s="104"/>
      <c r="M297" s="104"/>
      <c r="N297" s="104">
        <v>-13.4686154257732</v>
      </c>
      <c r="O297" s="104">
        <v>0.12580880508443601</v>
      </c>
      <c r="P297" s="104">
        <v>7.5894732501251596</v>
      </c>
      <c r="Q297" s="104">
        <v>24.627415063446598</v>
      </c>
    </row>
    <row r="298" spans="1:17" x14ac:dyDescent="0.3">
      <c r="A298" s="102" t="s">
        <v>276</v>
      </c>
      <c r="B298" s="103">
        <v>43986</v>
      </c>
      <c r="C298" s="104">
        <v>39.92</v>
      </c>
      <c r="D298" s="104"/>
      <c r="E298" s="104"/>
      <c r="F298" s="104"/>
      <c r="G298" s="104"/>
      <c r="H298" s="104"/>
      <c r="I298" s="104"/>
      <c r="J298" s="104"/>
      <c r="K298" s="104"/>
      <c r="L298" s="104"/>
      <c r="M298" s="104"/>
      <c r="N298" s="104">
        <v>-16.873645963050802</v>
      </c>
      <c r="O298" s="104">
        <v>-2.4669579704708502</v>
      </c>
      <c r="P298" s="104">
        <v>2.5318006426943902</v>
      </c>
      <c r="Q298" s="104">
        <v>26.1638715860086</v>
      </c>
    </row>
    <row r="299" spans="1:17" x14ac:dyDescent="0.3">
      <c r="A299" s="102" t="s">
        <v>277</v>
      </c>
      <c r="B299" s="103">
        <v>43986</v>
      </c>
      <c r="C299" s="104">
        <v>12.235799999999999</v>
      </c>
      <c r="D299" s="104"/>
      <c r="E299" s="104"/>
      <c r="F299" s="104"/>
      <c r="G299" s="104"/>
      <c r="H299" s="104"/>
      <c r="I299" s="104"/>
      <c r="J299" s="104"/>
      <c r="K299" s="104"/>
      <c r="L299" s="104"/>
      <c r="M299" s="104"/>
      <c r="N299" s="104">
        <v>-17.389048627091501</v>
      </c>
      <c r="O299" s="104">
        <v>-2.3879918487372702</v>
      </c>
      <c r="P299" s="104"/>
      <c r="Q299" s="104">
        <v>5.0436773794808403</v>
      </c>
    </row>
    <row r="300" spans="1:17" x14ac:dyDescent="0.3">
      <c r="A300" s="102" t="s">
        <v>278</v>
      </c>
      <c r="B300" s="103">
        <v>43986</v>
      </c>
      <c r="C300" s="104">
        <v>452.2013</v>
      </c>
      <c r="D300" s="104"/>
      <c r="E300" s="104"/>
      <c r="F300" s="104"/>
      <c r="G300" s="104"/>
      <c r="H300" s="104"/>
      <c r="I300" s="104"/>
      <c r="J300" s="104"/>
      <c r="K300" s="104"/>
      <c r="L300" s="104"/>
      <c r="M300" s="104"/>
      <c r="N300" s="104">
        <v>-22.125885883549898</v>
      </c>
      <c r="O300" s="104">
        <v>-3.8080078258070902</v>
      </c>
      <c r="P300" s="104">
        <v>1.7757220849400699</v>
      </c>
      <c r="Q300" s="104">
        <v>208.90949326948001</v>
      </c>
    </row>
    <row r="301" spans="1:17" x14ac:dyDescent="0.3">
      <c r="A301" s="102" t="s">
        <v>279</v>
      </c>
      <c r="B301" s="103">
        <v>43986</v>
      </c>
      <c r="C301" s="104">
        <v>298.29000000000002</v>
      </c>
      <c r="D301" s="104"/>
      <c r="E301" s="104"/>
      <c r="F301" s="104"/>
      <c r="G301" s="104"/>
      <c r="H301" s="104"/>
      <c r="I301" s="104"/>
      <c r="J301" s="104"/>
      <c r="K301" s="104"/>
      <c r="L301" s="104"/>
      <c r="M301" s="104"/>
      <c r="N301" s="104">
        <v>-19.932835977099401</v>
      </c>
      <c r="O301" s="104">
        <v>-1.2186140658372999</v>
      </c>
      <c r="P301" s="104">
        <v>5.9419029225805202</v>
      </c>
      <c r="Q301" s="104">
        <v>148.351684759622</v>
      </c>
    </row>
    <row r="302" spans="1:17" x14ac:dyDescent="0.3">
      <c r="A302" s="102" t="s">
        <v>280</v>
      </c>
      <c r="B302" s="103">
        <v>43986</v>
      </c>
      <c r="C302" s="104">
        <v>412.19299999999998</v>
      </c>
      <c r="D302" s="104"/>
      <c r="E302" s="104"/>
      <c r="F302" s="104"/>
      <c r="G302" s="104"/>
      <c r="H302" s="104"/>
      <c r="I302" s="104"/>
      <c r="J302" s="104"/>
      <c r="K302" s="104"/>
      <c r="L302" s="104"/>
      <c r="M302" s="104"/>
      <c r="N302" s="104">
        <v>-23.254355575605299</v>
      </c>
      <c r="O302" s="104">
        <v>-5.4567556223795197</v>
      </c>
      <c r="P302" s="104">
        <v>1.5363638527622001</v>
      </c>
      <c r="Q302" s="104">
        <v>551.75789568779203</v>
      </c>
    </row>
    <row r="303" spans="1:17" x14ac:dyDescent="0.3">
      <c r="A303" s="102" t="s">
        <v>281</v>
      </c>
      <c r="B303" s="103">
        <v>43986</v>
      </c>
      <c r="C303" s="104">
        <v>31.091200000000001</v>
      </c>
      <c r="D303" s="104"/>
      <c r="E303" s="104"/>
      <c r="F303" s="104"/>
      <c r="G303" s="104"/>
      <c r="H303" s="104"/>
      <c r="I303" s="104"/>
      <c r="J303" s="104"/>
      <c r="K303" s="104"/>
      <c r="L303" s="104"/>
      <c r="M303" s="104"/>
      <c r="N303" s="104">
        <v>-17.716361765206099</v>
      </c>
      <c r="O303" s="104">
        <v>-3.9383033532402498</v>
      </c>
      <c r="P303" s="104">
        <v>4.0388485420426701</v>
      </c>
      <c r="Q303" s="104">
        <v>15.713998775260301</v>
      </c>
    </row>
    <row r="304" spans="1:17" x14ac:dyDescent="0.3">
      <c r="A304" s="102" t="s">
        <v>282</v>
      </c>
      <c r="B304" s="103">
        <v>43986</v>
      </c>
      <c r="C304" s="104">
        <v>325.74</v>
      </c>
      <c r="D304" s="104"/>
      <c r="E304" s="104"/>
      <c r="F304" s="104"/>
      <c r="G304" s="104"/>
      <c r="H304" s="104"/>
      <c r="I304" s="104"/>
      <c r="J304" s="104"/>
      <c r="K304" s="104"/>
      <c r="L304" s="104"/>
      <c r="M304" s="104"/>
      <c r="N304" s="104">
        <v>-16.401992700756502</v>
      </c>
      <c r="O304" s="104">
        <v>-6.2135062901112398E-2</v>
      </c>
      <c r="P304" s="104">
        <v>4.92019242885039</v>
      </c>
      <c r="Q304" s="104">
        <v>151.738117182357</v>
      </c>
    </row>
    <row r="305" spans="1:17" x14ac:dyDescent="0.3">
      <c r="A305" s="102" t="s">
        <v>283</v>
      </c>
      <c r="B305" s="103">
        <v>43986</v>
      </c>
      <c r="C305" s="104">
        <v>8.91</v>
      </c>
      <c r="D305" s="104"/>
      <c r="E305" s="104"/>
      <c r="F305" s="104"/>
      <c r="G305" s="104"/>
      <c r="H305" s="104"/>
      <c r="I305" s="104"/>
      <c r="J305" s="104"/>
      <c r="K305" s="104"/>
      <c r="L305" s="104"/>
      <c r="M305" s="104"/>
      <c r="N305" s="104">
        <v>-19.675823364347998</v>
      </c>
      <c r="O305" s="104"/>
      <c r="P305" s="104"/>
      <c r="Q305" s="104">
        <v>-4.9483830845771104</v>
      </c>
    </row>
    <row r="306" spans="1:17" x14ac:dyDescent="0.3">
      <c r="A306" s="102" t="s">
        <v>284</v>
      </c>
      <c r="B306" s="103">
        <v>43986</v>
      </c>
      <c r="C306" s="104">
        <v>23.67</v>
      </c>
      <c r="D306" s="104"/>
      <c r="E306" s="104"/>
      <c r="F306" s="104"/>
      <c r="G306" s="104"/>
      <c r="H306" s="104"/>
      <c r="I306" s="104"/>
      <c r="J306" s="104"/>
      <c r="K306" s="104"/>
      <c r="L306" s="104"/>
      <c r="M306" s="104"/>
      <c r="N306" s="104">
        <v>-10.0067916580992</v>
      </c>
      <c r="O306" s="104">
        <v>-0.36117790428518898</v>
      </c>
      <c r="P306" s="104">
        <v>3.9410528134299798</v>
      </c>
      <c r="Q306" s="104">
        <v>20.290971939812898</v>
      </c>
    </row>
    <row r="307" spans="1:17" x14ac:dyDescent="0.3">
      <c r="A307" s="102" t="s">
        <v>285</v>
      </c>
      <c r="B307" s="103">
        <v>43986</v>
      </c>
      <c r="C307" s="104">
        <v>44.3</v>
      </c>
      <c r="D307" s="104"/>
      <c r="E307" s="104"/>
      <c r="F307" s="104"/>
      <c r="G307" s="104"/>
      <c r="H307" s="104"/>
      <c r="I307" s="104"/>
      <c r="J307" s="104"/>
      <c r="K307" s="104"/>
      <c r="L307" s="104"/>
      <c r="M307" s="104"/>
      <c r="N307" s="104">
        <v>-23.358648473771002</v>
      </c>
      <c r="O307" s="104">
        <v>-3.6980303786912501</v>
      </c>
      <c r="P307" s="104">
        <v>2.66376793546383</v>
      </c>
      <c r="Q307" s="104">
        <v>29.9652943992341</v>
      </c>
    </row>
    <row r="308" spans="1:17" x14ac:dyDescent="0.3">
      <c r="A308" s="102" t="s">
        <v>286</v>
      </c>
      <c r="B308" s="103">
        <v>43986</v>
      </c>
      <c r="C308" s="104">
        <v>8.3000000000000007</v>
      </c>
      <c r="D308" s="104"/>
      <c r="E308" s="104"/>
      <c r="F308" s="104"/>
      <c r="G308" s="104"/>
      <c r="H308" s="104"/>
      <c r="I308" s="104"/>
      <c r="J308" s="104"/>
      <c r="K308" s="104"/>
      <c r="L308" s="104"/>
      <c r="M308" s="104"/>
      <c r="N308" s="104">
        <v>-16.537606063102402</v>
      </c>
      <c r="O308" s="104"/>
      <c r="P308" s="104"/>
      <c r="Q308" s="104">
        <v>-6.9797525309336299</v>
      </c>
    </row>
    <row r="309" spans="1:17" x14ac:dyDescent="0.3">
      <c r="A309" s="102" t="s">
        <v>287</v>
      </c>
      <c r="B309" s="103">
        <v>43986</v>
      </c>
      <c r="C309" s="104">
        <v>46.61</v>
      </c>
      <c r="D309" s="104"/>
      <c r="E309" s="104"/>
      <c r="F309" s="104"/>
      <c r="G309" s="104"/>
      <c r="H309" s="104"/>
      <c r="I309" s="104"/>
      <c r="J309" s="104"/>
      <c r="K309" s="104"/>
      <c r="L309" s="104"/>
      <c r="M309" s="104"/>
      <c r="N309" s="104">
        <v>-10.645422423850199</v>
      </c>
      <c r="O309" s="104">
        <v>2.6073867846043801</v>
      </c>
      <c r="P309" s="104">
        <v>6.8184270317736004</v>
      </c>
      <c r="Q309" s="104">
        <v>27.2373624133714</v>
      </c>
    </row>
    <row r="310" spans="1:17" x14ac:dyDescent="0.3">
      <c r="A310" s="102" t="s">
        <v>288</v>
      </c>
      <c r="B310" s="103">
        <v>43986</v>
      </c>
      <c r="C310" s="104">
        <v>8.6378000000000004</v>
      </c>
      <c r="D310" s="104"/>
      <c r="E310" s="104"/>
      <c r="F310" s="104"/>
      <c r="G310" s="104"/>
      <c r="H310" s="104"/>
      <c r="I310" s="104"/>
      <c r="J310" s="104"/>
      <c r="K310" s="104"/>
      <c r="L310" s="104"/>
      <c r="M310" s="104"/>
      <c r="N310" s="104"/>
      <c r="O310" s="104"/>
      <c r="P310" s="104"/>
      <c r="Q310" s="104">
        <v>-21.6175217391304</v>
      </c>
    </row>
    <row r="311" spans="1:17" x14ac:dyDescent="0.3">
      <c r="A311" s="102" t="s">
        <v>289</v>
      </c>
      <c r="B311" s="103">
        <v>43986</v>
      </c>
      <c r="C311" s="104">
        <v>15.0093</v>
      </c>
      <c r="D311" s="104"/>
      <c r="E311" s="104"/>
      <c r="F311" s="104"/>
      <c r="G311" s="104"/>
      <c r="H311" s="104"/>
      <c r="I311" s="104"/>
      <c r="J311" s="104"/>
      <c r="K311" s="104"/>
      <c r="L311" s="104"/>
      <c r="M311" s="104"/>
      <c r="N311" s="104">
        <v>-14.8956019922463</v>
      </c>
      <c r="O311" s="104">
        <v>-9.5844202402287595E-2</v>
      </c>
      <c r="P311" s="104">
        <v>6.0887426738182704</v>
      </c>
      <c r="Q311" s="104">
        <v>4.1105991456834499</v>
      </c>
    </row>
    <row r="312" spans="1:17" x14ac:dyDescent="0.3">
      <c r="A312" s="102" t="s">
        <v>290</v>
      </c>
      <c r="B312" s="103">
        <v>43986</v>
      </c>
      <c r="C312" s="104">
        <v>39.387</v>
      </c>
      <c r="D312" s="104"/>
      <c r="E312" s="104"/>
      <c r="F312" s="104"/>
      <c r="G312" s="104"/>
      <c r="H312" s="104"/>
      <c r="I312" s="104"/>
      <c r="J312" s="104"/>
      <c r="K312" s="104"/>
      <c r="L312" s="104"/>
      <c r="M312" s="104"/>
      <c r="N312" s="104">
        <v>-14.412848704700499</v>
      </c>
      <c r="O312" s="104">
        <v>-0.106003709922402</v>
      </c>
      <c r="P312" s="104">
        <v>6.06795876844809</v>
      </c>
      <c r="Q312" s="104">
        <v>20.211522517429799</v>
      </c>
    </row>
    <row r="313" spans="1:17" x14ac:dyDescent="0.3">
      <c r="A313" s="102" t="s">
        <v>291</v>
      </c>
      <c r="B313" s="103">
        <v>43986</v>
      </c>
      <c r="C313" s="104">
        <v>45.978999999999999</v>
      </c>
      <c r="D313" s="104"/>
      <c r="E313" s="104"/>
      <c r="F313" s="104"/>
      <c r="G313" s="104"/>
      <c r="H313" s="104"/>
      <c r="I313" s="104"/>
      <c r="J313" s="104"/>
      <c r="K313" s="104"/>
      <c r="L313" s="104"/>
      <c r="M313" s="104"/>
      <c r="N313" s="104">
        <v>-16.512841475512001</v>
      </c>
      <c r="O313" s="104">
        <v>-2.7866373520376699</v>
      </c>
      <c r="P313" s="104">
        <v>5.1071891418922499</v>
      </c>
      <c r="Q313" s="104">
        <v>25.201180195739799</v>
      </c>
    </row>
    <row r="314" spans="1:17" x14ac:dyDescent="0.3">
      <c r="A314" s="102" t="s">
        <v>292</v>
      </c>
      <c r="B314" s="103">
        <v>43986</v>
      </c>
      <c r="C314" s="104">
        <v>57.789900000000003</v>
      </c>
      <c r="D314" s="104"/>
      <c r="E314" s="104"/>
      <c r="F314" s="104"/>
      <c r="G314" s="104"/>
      <c r="H314" s="104"/>
      <c r="I314" s="104"/>
      <c r="J314" s="104"/>
      <c r="K314" s="104"/>
      <c r="L314" s="104"/>
      <c r="M314" s="104"/>
      <c r="N314" s="104">
        <v>-15.190763079973101</v>
      </c>
      <c r="O314" s="104">
        <v>8.64506344890561E-2</v>
      </c>
      <c r="P314" s="104">
        <v>3.5171848903101002</v>
      </c>
      <c r="Q314" s="104">
        <v>20.700494949233001</v>
      </c>
    </row>
    <row r="315" spans="1:17" x14ac:dyDescent="0.3">
      <c r="A315" s="102" t="s">
        <v>293</v>
      </c>
      <c r="B315" s="103">
        <v>43986</v>
      </c>
      <c r="C315" s="104">
        <v>9.9018999999999995</v>
      </c>
      <c r="D315" s="104"/>
      <c r="E315" s="104"/>
      <c r="F315" s="104"/>
      <c r="G315" s="104"/>
      <c r="H315" s="104"/>
      <c r="I315" s="104"/>
      <c r="J315" s="104"/>
      <c r="K315" s="104"/>
      <c r="L315" s="104"/>
      <c r="M315" s="104"/>
      <c r="N315" s="104">
        <v>-16.1209981486499</v>
      </c>
      <c r="O315" s="104">
        <v>-4.3174420063265897</v>
      </c>
      <c r="P315" s="104"/>
      <c r="Q315" s="104">
        <v>-0.27023773584905902</v>
      </c>
    </row>
    <row r="316" spans="1:17" x14ac:dyDescent="0.3">
      <c r="A316" s="102" t="s">
        <v>294</v>
      </c>
      <c r="B316" s="103">
        <v>43986</v>
      </c>
      <c r="C316" s="104">
        <v>15.919</v>
      </c>
      <c r="D316" s="104"/>
      <c r="E316" s="104"/>
      <c r="F316" s="104"/>
      <c r="G316" s="104"/>
      <c r="H316" s="104"/>
      <c r="I316" s="104"/>
      <c r="J316" s="104"/>
      <c r="K316" s="104"/>
      <c r="L316" s="104"/>
      <c r="M316" s="104"/>
      <c r="N316" s="104">
        <v>-12.5801246718747</v>
      </c>
      <c r="O316" s="104">
        <v>3.2028870423058202</v>
      </c>
      <c r="P316" s="104"/>
      <c r="Q316" s="104">
        <v>13.3360185185185</v>
      </c>
    </row>
    <row r="317" spans="1:17" x14ac:dyDescent="0.3">
      <c r="A317" s="102" t="s">
        <v>295</v>
      </c>
      <c r="B317" s="103">
        <v>43986</v>
      </c>
      <c r="C317" s="104">
        <v>14.908099999999999</v>
      </c>
      <c r="D317" s="104"/>
      <c r="E317" s="104"/>
      <c r="F317" s="104"/>
      <c r="G317" s="104"/>
      <c r="H317" s="104"/>
      <c r="I317" s="104"/>
      <c r="J317" s="104"/>
      <c r="K317" s="104"/>
      <c r="L317" s="104"/>
      <c r="M317" s="104"/>
      <c r="N317" s="104">
        <v>-14.5538076291735</v>
      </c>
      <c r="O317" s="104">
        <v>-2.2641232819294301</v>
      </c>
      <c r="P317" s="104">
        <v>7.9153909320122597</v>
      </c>
      <c r="Q317" s="104">
        <v>9.13542325344212</v>
      </c>
    </row>
    <row r="318" spans="1:17" x14ac:dyDescent="0.3">
      <c r="A318" s="102" t="s">
        <v>296</v>
      </c>
      <c r="B318" s="103">
        <v>43986</v>
      </c>
      <c r="C318" s="104">
        <v>40.106099999999998</v>
      </c>
      <c r="D318" s="104"/>
      <c r="E318" s="104"/>
      <c r="F318" s="104"/>
      <c r="G318" s="104"/>
      <c r="H318" s="104"/>
      <c r="I318" s="104"/>
      <c r="J318" s="104"/>
      <c r="K318" s="104"/>
      <c r="L318" s="104"/>
      <c r="M318" s="104"/>
      <c r="N318" s="104">
        <v>-29.836390229486199</v>
      </c>
      <c r="O318" s="104">
        <v>-10.0202089701174</v>
      </c>
      <c r="P318" s="104">
        <v>-2.2818518679378301</v>
      </c>
      <c r="Q318" s="104">
        <v>20.463177839850999</v>
      </c>
    </row>
    <row r="319" spans="1:17" x14ac:dyDescent="0.3">
      <c r="A319" s="102" t="s">
        <v>297</v>
      </c>
      <c r="B319" s="103">
        <v>43986</v>
      </c>
      <c r="C319" s="104">
        <v>9.9305000000000003</v>
      </c>
      <c r="D319" s="104"/>
      <c r="E319" s="104"/>
      <c r="F319" s="104"/>
      <c r="G319" s="104"/>
      <c r="H319" s="104"/>
      <c r="I319" s="104"/>
      <c r="J319" s="104"/>
      <c r="K319" s="104"/>
      <c r="L319" s="104"/>
      <c r="M319" s="104"/>
      <c r="N319" s="104"/>
      <c r="O319" s="104"/>
      <c r="P319" s="104"/>
      <c r="Q319" s="104">
        <v>-0.80276898734177304</v>
      </c>
    </row>
    <row r="320" spans="1:17" x14ac:dyDescent="0.3">
      <c r="A320" s="102" t="s">
        <v>298</v>
      </c>
      <c r="B320" s="103">
        <v>43986</v>
      </c>
      <c r="C320" s="104">
        <v>12.51</v>
      </c>
      <c r="D320" s="104"/>
      <c r="E320" s="104"/>
      <c r="F320" s="104"/>
      <c r="G320" s="104"/>
      <c r="H320" s="104"/>
      <c r="I320" s="104"/>
      <c r="J320" s="104"/>
      <c r="K320" s="104"/>
      <c r="L320" s="104"/>
      <c r="M320" s="104"/>
      <c r="N320" s="104">
        <v>-15.430697090533201</v>
      </c>
      <c r="O320" s="104">
        <v>-1.2529774415020301</v>
      </c>
      <c r="P320" s="104"/>
      <c r="Q320" s="104">
        <v>5.5965180207697003</v>
      </c>
    </row>
    <row r="321" spans="1:17" x14ac:dyDescent="0.3">
      <c r="A321" s="102" t="s">
        <v>299</v>
      </c>
      <c r="B321" s="103">
        <v>43986</v>
      </c>
      <c r="C321" s="104">
        <v>164.71</v>
      </c>
      <c r="D321" s="104"/>
      <c r="E321" s="104"/>
      <c r="F321" s="104"/>
      <c r="G321" s="104"/>
      <c r="H321" s="104"/>
      <c r="I321" s="104"/>
      <c r="J321" s="104"/>
      <c r="K321" s="104"/>
      <c r="L321" s="104"/>
      <c r="M321" s="104"/>
      <c r="N321" s="104">
        <v>-17.711610848637001</v>
      </c>
      <c r="O321" s="104">
        <v>-3.6842127517140102</v>
      </c>
      <c r="P321" s="104">
        <v>2.0945653318459501</v>
      </c>
      <c r="Q321" s="104">
        <v>197.53421536019599</v>
      </c>
    </row>
    <row r="322" spans="1:17" x14ac:dyDescent="0.3">
      <c r="A322" s="102" t="s">
        <v>300</v>
      </c>
      <c r="B322" s="103">
        <v>43986</v>
      </c>
      <c r="C322" s="104">
        <v>177.22</v>
      </c>
      <c r="D322" s="104"/>
      <c r="E322" s="104"/>
      <c r="F322" s="104"/>
      <c r="G322" s="104"/>
      <c r="H322" s="104"/>
      <c r="I322" s="104"/>
      <c r="J322" s="104"/>
      <c r="K322" s="104"/>
      <c r="L322" s="104"/>
      <c r="M322" s="104"/>
      <c r="N322" s="104">
        <v>-16.985300137123801</v>
      </c>
      <c r="O322" s="104">
        <v>-2.1229671285395599</v>
      </c>
      <c r="P322" s="104">
        <v>6.09538949292768</v>
      </c>
      <c r="Q322" s="104">
        <v>106.361224979735</v>
      </c>
    </row>
    <row r="323" spans="1:17" x14ac:dyDescent="0.3">
      <c r="A323" s="102" t="s">
        <v>301</v>
      </c>
      <c r="B323" s="103">
        <v>43986</v>
      </c>
      <c r="C323" s="104">
        <v>85.601399999999998</v>
      </c>
      <c r="D323" s="104"/>
      <c r="E323" s="104"/>
      <c r="F323" s="104"/>
      <c r="G323" s="104"/>
      <c r="H323" s="104"/>
      <c r="I323" s="104"/>
      <c r="J323" s="104"/>
      <c r="K323" s="104"/>
      <c r="L323" s="104"/>
      <c r="M323" s="104"/>
      <c r="N323" s="104">
        <v>-10.961779316452001</v>
      </c>
      <c r="O323" s="104">
        <v>0.39710302606949099</v>
      </c>
      <c r="P323" s="104">
        <v>9.6131705167300705</v>
      </c>
      <c r="Q323" s="104">
        <v>37.441670284938901</v>
      </c>
    </row>
    <row r="324" spans="1:17" x14ac:dyDescent="0.3">
      <c r="A324" s="102" t="s">
        <v>302</v>
      </c>
      <c r="B324" s="103">
        <v>43986</v>
      </c>
      <c r="C324" s="104">
        <v>42.89</v>
      </c>
      <c r="D324" s="104"/>
      <c r="E324" s="104"/>
      <c r="F324" s="104"/>
      <c r="G324" s="104"/>
      <c r="H324" s="104"/>
      <c r="I324" s="104"/>
      <c r="J324" s="104"/>
      <c r="K324" s="104"/>
      <c r="L324" s="104"/>
      <c r="M324" s="104"/>
      <c r="N324" s="104">
        <v>-23.3603874405722</v>
      </c>
      <c r="O324" s="104">
        <v>-4.68135172925132</v>
      </c>
      <c r="P324" s="104">
        <v>2.8289466304022999</v>
      </c>
      <c r="Q324" s="104">
        <v>27.942740830504899</v>
      </c>
    </row>
    <row r="325" spans="1:17" x14ac:dyDescent="0.3">
      <c r="A325" s="102" t="s">
        <v>373</v>
      </c>
      <c r="B325" s="103">
        <v>43986</v>
      </c>
      <c r="C325" s="104">
        <v>122.6878</v>
      </c>
      <c r="D325" s="104"/>
      <c r="E325" s="104"/>
      <c r="F325" s="104"/>
      <c r="G325" s="104"/>
      <c r="H325" s="104"/>
      <c r="I325" s="104"/>
      <c r="J325" s="104"/>
      <c r="K325" s="104"/>
      <c r="L325" s="104"/>
      <c r="M325" s="104"/>
      <c r="N325" s="104">
        <v>-16.2009282522619</v>
      </c>
      <c r="O325" s="104">
        <v>-2.7371999478169902</v>
      </c>
      <c r="P325" s="104">
        <v>1.99498624910342</v>
      </c>
      <c r="Q325" s="104">
        <v>136.39922886062601</v>
      </c>
    </row>
    <row r="326" spans="1:17" x14ac:dyDescent="0.3">
      <c r="A326" s="102" t="s">
        <v>304</v>
      </c>
      <c r="B326" s="103">
        <v>43986</v>
      </c>
      <c r="C326" s="104">
        <v>11.803900000000001</v>
      </c>
      <c r="D326" s="104"/>
      <c r="E326" s="104"/>
      <c r="F326" s="104"/>
      <c r="G326" s="104"/>
      <c r="H326" s="104"/>
      <c r="I326" s="104"/>
      <c r="J326" s="104"/>
      <c r="K326" s="104"/>
      <c r="L326" s="104"/>
      <c r="M326" s="104"/>
      <c r="N326" s="104">
        <v>-15.3185979918079</v>
      </c>
      <c r="O326" s="104">
        <v>-1.50949651714875</v>
      </c>
      <c r="P326" s="104"/>
      <c r="Q326" s="104">
        <v>4.3147018348623902</v>
      </c>
    </row>
    <row r="327" spans="1:17" x14ac:dyDescent="0.3">
      <c r="A327" s="102" t="s">
        <v>305</v>
      </c>
      <c r="B327" s="103">
        <v>43986</v>
      </c>
      <c r="C327" s="104">
        <v>12.2509</v>
      </c>
      <c r="D327" s="104"/>
      <c r="E327" s="104"/>
      <c r="F327" s="104"/>
      <c r="G327" s="104"/>
      <c r="H327" s="104"/>
      <c r="I327" s="104"/>
      <c r="J327" s="104"/>
      <c r="K327" s="104"/>
      <c r="L327" s="104"/>
      <c r="M327" s="104"/>
      <c r="N327" s="104">
        <v>-14.1771502577846</v>
      </c>
      <c r="O327" s="104">
        <v>-2.1211598724198701</v>
      </c>
      <c r="P327" s="104">
        <v>5.9139438178377199</v>
      </c>
      <c r="Q327" s="104">
        <v>4.2878260430965298</v>
      </c>
    </row>
    <row r="328" spans="1:17" x14ac:dyDescent="0.3">
      <c r="A328" s="102" t="s">
        <v>306</v>
      </c>
      <c r="B328" s="103">
        <v>43986</v>
      </c>
      <c r="C328" s="104">
        <v>11.4231</v>
      </c>
      <c r="D328" s="104"/>
      <c r="E328" s="104"/>
      <c r="F328" s="104"/>
      <c r="G328" s="104"/>
      <c r="H328" s="104"/>
      <c r="I328" s="104"/>
      <c r="J328" s="104"/>
      <c r="K328" s="104"/>
      <c r="L328" s="104"/>
      <c r="M328" s="104"/>
      <c r="N328" s="104">
        <v>-17.153517250836298</v>
      </c>
      <c r="O328" s="104">
        <v>-3.7770721281455</v>
      </c>
      <c r="P328" s="104">
        <v>3.2049721439019399</v>
      </c>
      <c r="Q328" s="104">
        <v>2.7583800075023599</v>
      </c>
    </row>
    <row r="329" spans="1:17" x14ac:dyDescent="0.3">
      <c r="A329" s="102" t="s">
        <v>307</v>
      </c>
      <c r="B329" s="103">
        <v>43986</v>
      </c>
      <c r="C329" s="104">
        <v>12.1364</v>
      </c>
      <c r="D329" s="104"/>
      <c r="E329" s="104"/>
      <c r="F329" s="104"/>
      <c r="G329" s="104"/>
      <c r="H329" s="104"/>
      <c r="I329" s="104"/>
      <c r="J329" s="104"/>
      <c r="K329" s="104"/>
      <c r="L329" s="104"/>
      <c r="M329" s="104"/>
      <c r="N329" s="104">
        <v>-7.4518517222394696</v>
      </c>
      <c r="O329" s="104">
        <v>5.8444565116169196</v>
      </c>
      <c r="P329" s="104"/>
      <c r="Q329" s="104">
        <v>6.7165030146425497</v>
      </c>
    </row>
    <row r="330" spans="1:17" x14ac:dyDescent="0.3">
      <c r="A330" s="102" t="s">
        <v>308</v>
      </c>
      <c r="B330" s="103">
        <v>43986</v>
      </c>
      <c r="C330" s="104">
        <v>9.4207000000000001</v>
      </c>
      <c r="D330" s="104"/>
      <c r="E330" s="104"/>
      <c r="F330" s="104"/>
      <c r="G330" s="104"/>
      <c r="H330" s="104"/>
      <c r="I330" s="104"/>
      <c r="J330" s="104"/>
      <c r="K330" s="104"/>
      <c r="L330" s="104"/>
      <c r="M330" s="104"/>
      <c r="N330" s="104">
        <v>-13.9445023967507</v>
      </c>
      <c r="O330" s="104"/>
      <c r="P330" s="104"/>
      <c r="Q330" s="104">
        <v>-3.0733212209302398</v>
      </c>
    </row>
    <row r="331" spans="1:17" x14ac:dyDescent="0.3">
      <c r="A331" s="102" t="s">
        <v>309</v>
      </c>
      <c r="B331" s="103">
        <v>43986</v>
      </c>
      <c r="C331" s="104">
        <v>9.0409000000000006</v>
      </c>
      <c r="D331" s="104"/>
      <c r="E331" s="104"/>
      <c r="F331" s="104"/>
      <c r="G331" s="104"/>
      <c r="H331" s="104"/>
      <c r="I331" s="104"/>
      <c r="J331" s="104"/>
      <c r="K331" s="104"/>
      <c r="L331" s="104"/>
      <c r="M331" s="104"/>
      <c r="N331" s="104">
        <v>-13.622049779420999</v>
      </c>
      <c r="O331" s="104"/>
      <c r="P331" s="104"/>
      <c r="Q331" s="104">
        <v>-4.3758937500000004</v>
      </c>
    </row>
    <row r="332" spans="1:17" x14ac:dyDescent="0.3">
      <c r="A332" s="102" t="s">
        <v>310</v>
      </c>
      <c r="B332" s="103">
        <v>43986</v>
      </c>
      <c r="C332" s="104">
        <v>35.901299999999999</v>
      </c>
      <c r="D332" s="104"/>
      <c r="E332" s="104"/>
      <c r="F332" s="104"/>
      <c r="G332" s="104"/>
      <c r="H332" s="104"/>
      <c r="I332" s="104"/>
      <c r="J332" s="104"/>
      <c r="K332" s="104"/>
      <c r="L332" s="104"/>
      <c r="M332" s="104"/>
      <c r="N332" s="104">
        <v>-5.3709889693809298</v>
      </c>
      <c r="O332" s="104">
        <v>4.9339043011462804</v>
      </c>
      <c r="P332" s="104">
        <v>12.3295645933038</v>
      </c>
      <c r="Q332" s="104">
        <v>31.629222147875499</v>
      </c>
    </row>
    <row r="333" spans="1:17" x14ac:dyDescent="0.3">
      <c r="A333" s="102" t="s">
        <v>311</v>
      </c>
      <c r="B333" s="103">
        <v>43986</v>
      </c>
      <c r="C333" s="104">
        <v>25.7438</v>
      </c>
      <c r="D333" s="104"/>
      <c r="E333" s="104"/>
      <c r="F333" s="104"/>
      <c r="G333" s="104"/>
      <c r="H333" s="104"/>
      <c r="I333" s="104"/>
      <c r="J333" s="104"/>
      <c r="K333" s="104"/>
      <c r="L333" s="104"/>
      <c r="M333" s="104"/>
      <c r="N333" s="104">
        <v>-1.3399123049494599</v>
      </c>
      <c r="O333" s="104">
        <v>8.9267490047018896</v>
      </c>
      <c r="P333" s="104">
        <v>12.38934777952</v>
      </c>
      <c r="Q333" s="104">
        <v>25.426933628318601</v>
      </c>
    </row>
    <row r="334" spans="1:17" x14ac:dyDescent="0.3">
      <c r="A334" s="102" t="s">
        <v>312</v>
      </c>
      <c r="B334" s="103">
        <v>43986</v>
      </c>
      <c r="C334" s="104">
        <v>9.9422999999999995</v>
      </c>
      <c r="D334" s="104"/>
      <c r="E334" s="104"/>
      <c r="F334" s="104"/>
      <c r="G334" s="104"/>
      <c r="H334" s="104"/>
      <c r="I334" s="104"/>
      <c r="J334" s="104"/>
      <c r="K334" s="104"/>
      <c r="L334" s="104"/>
      <c r="M334" s="104"/>
      <c r="N334" s="104">
        <v>-6.8449469548636603</v>
      </c>
      <c r="O334" s="104"/>
      <c r="P334" s="104"/>
      <c r="Q334" s="104">
        <v>-0.42460685483871402</v>
      </c>
    </row>
    <row r="335" spans="1:17" x14ac:dyDescent="0.3">
      <c r="A335" s="102" t="s">
        <v>313</v>
      </c>
      <c r="B335" s="103">
        <v>43986</v>
      </c>
      <c r="C335" s="104">
        <v>81.135400000000004</v>
      </c>
      <c r="D335" s="104"/>
      <c r="E335" s="104"/>
      <c r="F335" s="104"/>
      <c r="G335" s="104"/>
      <c r="H335" s="104"/>
      <c r="I335" s="104"/>
      <c r="J335" s="104"/>
      <c r="K335" s="104"/>
      <c r="L335" s="104"/>
      <c r="M335" s="104"/>
      <c r="N335" s="104">
        <v>-22.855925989359601</v>
      </c>
      <c r="O335" s="104">
        <v>-5.4853315470475996</v>
      </c>
      <c r="P335" s="104">
        <v>2.8755108106092302</v>
      </c>
      <c r="Q335" s="104">
        <v>34.066313192919701</v>
      </c>
    </row>
    <row r="336" spans="1:17" x14ac:dyDescent="0.3">
      <c r="A336" s="102" t="s">
        <v>314</v>
      </c>
      <c r="B336" s="103">
        <v>43986</v>
      </c>
      <c r="C336" s="104">
        <v>7.2</v>
      </c>
      <c r="D336" s="104"/>
      <c r="E336" s="104"/>
      <c r="F336" s="104"/>
      <c r="G336" s="104"/>
      <c r="H336" s="104"/>
      <c r="I336" s="104"/>
      <c r="J336" s="104"/>
      <c r="K336" s="104"/>
      <c r="L336" s="104"/>
      <c r="M336" s="104"/>
      <c r="N336" s="104">
        <v>-32.5939294025059</v>
      </c>
      <c r="O336" s="104">
        <v>-13.397285947767299</v>
      </c>
      <c r="P336" s="104"/>
      <c r="Q336" s="104">
        <v>-7.89799072642968</v>
      </c>
    </row>
    <row r="337" spans="1:17" x14ac:dyDescent="0.3">
      <c r="A337" s="102" t="s">
        <v>315</v>
      </c>
      <c r="B337" s="103">
        <v>43986</v>
      </c>
      <c r="C337" s="104">
        <v>6.0829000000000004</v>
      </c>
      <c r="D337" s="104"/>
      <c r="E337" s="104"/>
      <c r="F337" s="104"/>
      <c r="G337" s="104"/>
      <c r="H337" s="104"/>
      <c r="I337" s="104"/>
      <c r="J337" s="104"/>
      <c r="K337" s="104"/>
      <c r="L337" s="104"/>
      <c r="M337" s="104"/>
      <c r="N337" s="104">
        <v>-32.602602470051302</v>
      </c>
      <c r="O337" s="104">
        <v>-13.606471591031699</v>
      </c>
      <c r="P337" s="104"/>
      <c r="Q337" s="104">
        <v>-12.240937499999999</v>
      </c>
    </row>
    <row r="338" spans="1:17" x14ac:dyDescent="0.3">
      <c r="A338" s="102" t="s">
        <v>316</v>
      </c>
      <c r="B338" s="103">
        <v>43986</v>
      </c>
      <c r="C338" s="104">
        <v>5.3982000000000001</v>
      </c>
      <c r="D338" s="104"/>
      <c r="E338" s="104"/>
      <c r="F338" s="104"/>
      <c r="G338" s="104"/>
      <c r="H338" s="104"/>
      <c r="I338" s="104"/>
      <c r="J338" s="104"/>
      <c r="K338" s="104"/>
      <c r="L338" s="104"/>
      <c r="M338" s="104"/>
      <c r="N338" s="104">
        <v>-34.697473308798102</v>
      </c>
      <c r="O338" s="104"/>
      <c r="P338" s="104"/>
      <c r="Q338" s="104">
        <v>-17.139357142857101</v>
      </c>
    </row>
    <row r="339" spans="1:17" x14ac:dyDescent="0.3">
      <c r="A339" s="102" t="s">
        <v>317</v>
      </c>
      <c r="B339" s="103">
        <v>43986</v>
      </c>
      <c r="C339" s="104">
        <v>5.8963000000000001</v>
      </c>
      <c r="D339" s="104"/>
      <c r="E339" s="104"/>
      <c r="F339" s="104"/>
      <c r="G339" s="104"/>
      <c r="H339" s="104"/>
      <c r="I339" s="104"/>
      <c r="J339" s="104"/>
      <c r="K339" s="104"/>
      <c r="L339" s="104"/>
      <c r="M339" s="104"/>
      <c r="N339" s="104">
        <v>-32.9807670717421</v>
      </c>
      <c r="O339" s="104"/>
      <c r="P339" s="104"/>
      <c r="Q339" s="104">
        <v>-14.064323943662</v>
      </c>
    </row>
    <row r="340" spans="1:17" x14ac:dyDescent="0.3">
      <c r="A340" s="102" t="s">
        <v>318</v>
      </c>
      <c r="B340" s="103">
        <v>43986</v>
      </c>
      <c r="C340" s="104">
        <v>5.9622000000000002</v>
      </c>
      <c r="D340" s="104"/>
      <c r="E340" s="104"/>
      <c r="F340" s="104"/>
      <c r="G340" s="104"/>
      <c r="H340" s="104"/>
      <c r="I340" s="104"/>
      <c r="J340" s="104"/>
      <c r="K340" s="104"/>
      <c r="L340" s="104"/>
      <c r="M340" s="104"/>
      <c r="N340" s="104">
        <v>-32.091214580966202</v>
      </c>
      <c r="O340" s="104"/>
      <c r="P340" s="104"/>
      <c r="Q340" s="104">
        <v>-18.4455193992491</v>
      </c>
    </row>
    <row r="341" spans="1:17" x14ac:dyDescent="0.3">
      <c r="A341" s="102" t="s">
        <v>319</v>
      </c>
      <c r="B341" s="103">
        <v>43986</v>
      </c>
      <c r="C341" s="104">
        <v>12.737399999999999</v>
      </c>
      <c r="D341" s="104"/>
      <c r="E341" s="104"/>
      <c r="F341" s="104"/>
      <c r="G341" s="104"/>
      <c r="H341" s="104"/>
      <c r="I341" s="104"/>
      <c r="J341" s="104"/>
      <c r="K341" s="104"/>
      <c r="L341" s="104"/>
      <c r="M341" s="104"/>
      <c r="N341" s="104">
        <v>-15.531679743919</v>
      </c>
      <c r="O341" s="104">
        <v>-1.75841285505772</v>
      </c>
      <c r="P341" s="104"/>
      <c r="Q341" s="104">
        <v>6.50488932291666</v>
      </c>
    </row>
    <row r="342" spans="1:17" x14ac:dyDescent="0.3">
      <c r="A342" s="102" t="s">
        <v>320</v>
      </c>
      <c r="B342" s="103">
        <v>43986</v>
      </c>
      <c r="C342" s="104">
        <v>11.579700000000001</v>
      </c>
      <c r="D342" s="104"/>
      <c r="E342" s="104"/>
      <c r="F342" s="104"/>
      <c r="G342" s="104"/>
      <c r="H342" s="104"/>
      <c r="I342" s="104"/>
      <c r="J342" s="104"/>
      <c r="K342" s="104"/>
      <c r="L342" s="104"/>
      <c r="M342" s="104"/>
      <c r="N342" s="104">
        <v>-16.902225109898701</v>
      </c>
      <c r="O342" s="104">
        <v>-2.8313355443144399</v>
      </c>
      <c r="P342" s="104">
        <v>3.5170621716872099</v>
      </c>
      <c r="Q342" s="104">
        <v>3.0394860305745999</v>
      </c>
    </row>
    <row r="343" spans="1:17" x14ac:dyDescent="0.3">
      <c r="A343" s="102" t="s">
        <v>321</v>
      </c>
      <c r="B343" s="103">
        <v>43986</v>
      </c>
      <c r="C343" s="104">
        <v>7.2470999999999997</v>
      </c>
      <c r="D343" s="104"/>
      <c r="E343" s="104"/>
      <c r="F343" s="104"/>
      <c r="G343" s="104"/>
      <c r="H343" s="104"/>
      <c r="I343" s="104"/>
      <c r="J343" s="104"/>
      <c r="K343" s="104"/>
      <c r="L343" s="104"/>
      <c r="M343" s="104"/>
      <c r="N343" s="104">
        <v>-28.542196374806299</v>
      </c>
      <c r="O343" s="104"/>
      <c r="P343" s="104"/>
      <c r="Q343" s="104">
        <v>-14.2324150141643</v>
      </c>
    </row>
    <row r="344" spans="1:17" x14ac:dyDescent="0.3">
      <c r="A344" s="102" t="s">
        <v>322</v>
      </c>
      <c r="B344" s="103">
        <v>43986</v>
      </c>
      <c r="C344" s="104">
        <v>15.779500000000001</v>
      </c>
      <c r="D344" s="104"/>
      <c r="E344" s="104"/>
      <c r="F344" s="104"/>
      <c r="G344" s="104"/>
      <c r="H344" s="104"/>
      <c r="I344" s="104"/>
      <c r="J344" s="104"/>
      <c r="K344" s="104"/>
      <c r="L344" s="104"/>
      <c r="M344" s="104"/>
      <c r="N344" s="104">
        <v>-16.150623402633101</v>
      </c>
      <c r="O344" s="104">
        <v>0.177481811900428</v>
      </c>
      <c r="P344" s="104">
        <v>7.5544073344385403</v>
      </c>
      <c r="Q344" s="104">
        <v>10.2354075691412</v>
      </c>
    </row>
    <row r="345" spans="1:17" x14ac:dyDescent="0.3">
      <c r="A345" s="102" t="s">
        <v>323</v>
      </c>
      <c r="B345" s="103">
        <v>43986</v>
      </c>
      <c r="C345" s="104">
        <v>69.36</v>
      </c>
      <c r="D345" s="104"/>
      <c r="E345" s="104"/>
      <c r="F345" s="104"/>
      <c r="G345" s="104"/>
      <c r="H345" s="104"/>
      <c r="I345" s="104"/>
      <c r="J345" s="104"/>
      <c r="K345" s="104"/>
      <c r="L345" s="104"/>
      <c r="M345" s="104"/>
      <c r="N345" s="104">
        <v>-14.119731645295399</v>
      </c>
      <c r="O345" s="104">
        <v>0.83523262944983701</v>
      </c>
      <c r="P345" s="104">
        <v>6.2559234437703699</v>
      </c>
      <c r="Q345" s="104">
        <v>39.401627554960697</v>
      </c>
    </row>
    <row r="346" spans="1:17" x14ac:dyDescent="0.3">
      <c r="A346" s="102" t="s">
        <v>324</v>
      </c>
      <c r="B346" s="103">
        <v>43986</v>
      </c>
      <c r="C346" s="104">
        <v>22.32</v>
      </c>
      <c r="D346" s="104"/>
      <c r="E346" s="104"/>
      <c r="F346" s="104"/>
      <c r="G346" s="104"/>
      <c r="H346" s="104"/>
      <c r="I346" s="104"/>
      <c r="J346" s="104"/>
      <c r="K346" s="104"/>
      <c r="L346" s="104"/>
      <c r="M346" s="104"/>
      <c r="N346" s="104">
        <v>-10.6194245013497</v>
      </c>
      <c r="O346" s="104">
        <v>0.25513245918086502</v>
      </c>
      <c r="P346" s="104">
        <v>2.32861367739152</v>
      </c>
      <c r="Q346" s="104">
        <v>14.571613739468599</v>
      </c>
    </row>
    <row r="347" spans="1:17" x14ac:dyDescent="0.3">
      <c r="A347" s="102" t="s">
        <v>325</v>
      </c>
      <c r="B347" s="103">
        <v>43986</v>
      </c>
      <c r="C347" s="104">
        <v>11.146699999999999</v>
      </c>
      <c r="D347" s="104"/>
      <c r="E347" s="104"/>
      <c r="F347" s="104"/>
      <c r="G347" s="104"/>
      <c r="H347" s="104"/>
      <c r="I347" s="104"/>
      <c r="J347" s="104"/>
      <c r="K347" s="104"/>
      <c r="L347" s="104"/>
      <c r="M347" s="104"/>
      <c r="N347" s="104">
        <v>-20.394161980469299</v>
      </c>
      <c r="O347" s="104">
        <v>-4.8999645587703498</v>
      </c>
      <c r="P347" s="104"/>
      <c r="Q347" s="104">
        <v>2.7409659462999301</v>
      </c>
    </row>
    <row r="348" spans="1:17" x14ac:dyDescent="0.3">
      <c r="A348" s="102" t="s">
        <v>326</v>
      </c>
      <c r="B348" s="103">
        <v>43986</v>
      </c>
      <c r="C348" s="104">
        <v>8.1522000000000006</v>
      </c>
      <c r="D348" s="104"/>
      <c r="E348" s="104"/>
      <c r="F348" s="104"/>
      <c r="G348" s="104"/>
      <c r="H348" s="104"/>
      <c r="I348" s="104"/>
      <c r="J348" s="104"/>
      <c r="K348" s="104"/>
      <c r="L348" s="104"/>
      <c r="M348" s="104"/>
      <c r="N348" s="104">
        <v>-25.3647473133056</v>
      </c>
      <c r="O348" s="104">
        <v>-8.7084912828802103</v>
      </c>
      <c r="P348" s="104"/>
      <c r="Q348" s="104">
        <v>-5.5011990212071797</v>
      </c>
    </row>
    <row r="349" spans="1:17" x14ac:dyDescent="0.3">
      <c r="A349" s="102" t="s">
        <v>327</v>
      </c>
      <c r="B349" s="103">
        <v>43986</v>
      </c>
      <c r="C349" s="104">
        <v>7.7290999999999999</v>
      </c>
      <c r="D349" s="104"/>
      <c r="E349" s="104"/>
      <c r="F349" s="104"/>
      <c r="G349" s="104"/>
      <c r="H349" s="104"/>
      <c r="I349" s="104"/>
      <c r="J349" s="104"/>
      <c r="K349" s="104"/>
      <c r="L349" s="104"/>
      <c r="M349" s="104"/>
      <c r="N349" s="104">
        <v>-23.050271962917702</v>
      </c>
      <c r="O349" s="104">
        <v>-7.2361307992342798</v>
      </c>
      <c r="P349" s="104"/>
      <c r="Q349" s="104">
        <v>-7.1270722269991396</v>
      </c>
    </row>
    <row r="350" spans="1:17" x14ac:dyDescent="0.3">
      <c r="A350" s="102" t="s">
        <v>328</v>
      </c>
      <c r="B350" s="103">
        <v>43986</v>
      </c>
      <c r="C350" s="104">
        <v>7.2588999999999997</v>
      </c>
      <c r="D350" s="104"/>
      <c r="E350" s="104"/>
      <c r="F350" s="104"/>
      <c r="G350" s="104"/>
      <c r="H350" s="104"/>
      <c r="I350" s="104"/>
      <c r="J350" s="104"/>
      <c r="K350" s="104"/>
      <c r="L350" s="104"/>
      <c r="M350" s="104"/>
      <c r="N350" s="104">
        <v>-17.7942438706886</v>
      </c>
      <c r="O350" s="104"/>
      <c r="P350" s="104"/>
      <c r="Q350" s="104">
        <v>-11.5265149769585</v>
      </c>
    </row>
    <row r="351" spans="1:17" x14ac:dyDescent="0.3">
      <c r="A351" s="102" t="s">
        <v>329</v>
      </c>
      <c r="B351" s="103">
        <v>43986</v>
      </c>
      <c r="C351" s="104">
        <v>7.6269999999999998</v>
      </c>
      <c r="D351" s="104"/>
      <c r="E351" s="104"/>
      <c r="F351" s="104"/>
      <c r="G351" s="104"/>
      <c r="H351" s="104"/>
      <c r="I351" s="104"/>
      <c r="J351" s="104"/>
      <c r="K351" s="104"/>
      <c r="L351" s="104"/>
      <c r="M351" s="104"/>
      <c r="N351" s="104">
        <v>-16.014719054139199</v>
      </c>
      <c r="O351" s="104"/>
      <c r="P351" s="104"/>
      <c r="Q351" s="104">
        <v>-10.826812500000001</v>
      </c>
    </row>
    <row r="352" spans="1:17" x14ac:dyDescent="0.3">
      <c r="A352" s="102" t="s">
        <v>330</v>
      </c>
      <c r="B352" s="103">
        <v>43986</v>
      </c>
      <c r="C352" s="104">
        <v>78.612099999999998</v>
      </c>
      <c r="D352" s="104"/>
      <c r="E352" s="104"/>
      <c r="F352" s="104"/>
      <c r="G352" s="104"/>
      <c r="H352" s="104"/>
      <c r="I352" s="104"/>
      <c r="J352" s="104"/>
      <c r="K352" s="104"/>
      <c r="L352" s="104"/>
      <c r="M352" s="104"/>
      <c r="N352" s="104">
        <v>-11.5891046451463</v>
      </c>
      <c r="O352" s="104">
        <v>-6.8615827884213096E-2</v>
      </c>
      <c r="P352" s="104">
        <v>4.8550510741687098</v>
      </c>
      <c r="Q352" s="104">
        <v>18.0934338977079</v>
      </c>
    </row>
    <row r="353" spans="1:17" x14ac:dyDescent="0.3">
      <c r="A353" s="102" t="s">
        <v>331</v>
      </c>
      <c r="B353" s="103">
        <v>43986</v>
      </c>
      <c r="C353" s="104">
        <v>90.104699999999994</v>
      </c>
      <c r="D353" s="104"/>
      <c r="E353" s="104"/>
      <c r="F353" s="104"/>
      <c r="G353" s="104"/>
      <c r="H353" s="104"/>
      <c r="I353" s="104"/>
      <c r="J353" s="104"/>
      <c r="K353" s="104"/>
      <c r="L353" s="104"/>
      <c r="M353" s="104"/>
      <c r="N353" s="104">
        <v>-18.818702694708399</v>
      </c>
      <c r="O353" s="104">
        <v>-1.97852610601403</v>
      </c>
      <c r="P353" s="104">
        <v>4.4531092935205203</v>
      </c>
      <c r="Q353" s="104">
        <v>69.460066191365101</v>
      </c>
    </row>
  </sheetData>
  <mergeCells count="10">
    <mergeCell ref="A283:C284"/>
    <mergeCell ref="A215:C216"/>
    <mergeCell ref="A127:C128"/>
    <mergeCell ref="A55:C56"/>
    <mergeCell ref="A41:C42"/>
    <mergeCell ref="A1:C2"/>
    <mergeCell ref="A21:C22"/>
    <mergeCell ref="A48:C49"/>
    <mergeCell ref="A89:C90"/>
    <mergeCell ref="A174:C175"/>
  </mergeCells>
  <pageMargins left="0.7" right="0.7" top="0.75" bottom="0.75" header="0.3" footer="0.3"/>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J327"/>
  <sheetViews>
    <sheetView topLeftCell="A304" workbookViewId="0">
      <selection sqref="A1:D327"/>
    </sheetView>
  </sheetViews>
  <sheetFormatPr defaultRowHeight="14.4" x14ac:dyDescent="0.3"/>
  <cols>
    <col min="1" max="1" width="38.6640625" customWidth="1"/>
  </cols>
  <sheetData>
    <row r="1" spans="1:10" x14ac:dyDescent="0.3">
      <c r="A1" s="59" t="s">
        <v>7</v>
      </c>
      <c r="B1" s="59" t="s">
        <v>355</v>
      </c>
      <c r="C1" s="59" t="s">
        <v>356</v>
      </c>
      <c r="D1" s="59" t="s">
        <v>357</v>
      </c>
    </row>
    <row r="2" spans="1:10" x14ac:dyDescent="0.3">
      <c r="A2" s="58" t="s">
        <v>53</v>
      </c>
      <c r="B2" s="58" t="s">
        <v>358</v>
      </c>
      <c r="C2" s="58" t="s">
        <v>359</v>
      </c>
      <c r="D2" s="58" t="s">
        <v>360</v>
      </c>
      <c r="G2" s="19" t="s">
        <v>53</v>
      </c>
      <c r="H2" s="60" t="s">
        <v>394</v>
      </c>
      <c r="I2" s="60" t="b">
        <f>EXACT(G2,A2)</f>
        <v>1</v>
      </c>
    </row>
    <row r="3" spans="1:10" x14ac:dyDescent="0.3">
      <c r="A3" s="58" t="s">
        <v>54</v>
      </c>
      <c r="B3" s="58" t="s">
        <v>358</v>
      </c>
      <c r="C3" s="58" t="s">
        <v>359</v>
      </c>
      <c r="D3" s="58" t="s">
        <v>360</v>
      </c>
      <c r="G3" s="19" t="s">
        <v>54</v>
      </c>
      <c r="H3" s="60" t="s">
        <v>394</v>
      </c>
      <c r="I3" s="60" t="b">
        <f t="shared" ref="I3:I66" si="0">EXACT(G3,A3)</f>
        <v>1</v>
      </c>
    </row>
    <row r="4" spans="1:10" x14ac:dyDescent="0.3">
      <c r="A4" s="58" t="s">
        <v>55</v>
      </c>
      <c r="B4" s="58" t="s">
        <v>358</v>
      </c>
      <c r="C4" s="58" t="s">
        <v>359</v>
      </c>
      <c r="D4" s="58" t="s">
        <v>360</v>
      </c>
      <c r="G4" s="19" t="s">
        <v>55</v>
      </c>
      <c r="H4" s="60" t="s">
        <v>394</v>
      </c>
      <c r="I4" s="60" t="b">
        <f t="shared" si="0"/>
        <v>1</v>
      </c>
    </row>
    <row r="5" spans="1:10" x14ac:dyDescent="0.3">
      <c r="A5" s="58" t="s">
        <v>56</v>
      </c>
      <c r="B5" s="58" t="s">
        <v>358</v>
      </c>
      <c r="C5" s="58" t="s">
        <v>359</v>
      </c>
      <c r="D5" s="58" t="s">
        <v>360</v>
      </c>
      <c r="G5" s="19" t="s">
        <v>56</v>
      </c>
      <c r="H5" s="60" t="s">
        <v>394</v>
      </c>
      <c r="I5" s="60" t="b">
        <f t="shared" si="0"/>
        <v>1</v>
      </c>
    </row>
    <row r="6" spans="1:10" x14ac:dyDescent="0.3">
      <c r="A6" s="58" t="s">
        <v>57</v>
      </c>
      <c r="B6" s="58" t="s">
        <v>358</v>
      </c>
      <c r="C6" s="58" t="s">
        <v>359</v>
      </c>
      <c r="D6" s="58" t="s">
        <v>360</v>
      </c>
      <c r="G6" s="19" t="s">
        <v>57</v>
      </c>
      <c r="H6" s="60" t="s">
        <v>394</v>
      </c>
      <c r="I6" s="60" t="b">
        <f t="shared" si="0"/>
        <v>1</v>
      </c>
    </row>
    <row r="7" spans="1:10" x14ac:dyDescent="0.3">
      <c r="A7" s="58" t="s">
        <v>58</v>
      </c>
      <c r="B7" s="58" t="s">
        <v>358</v>
      </c>
      <c r="C7" s="58" t="s">
        <v>359</v>
      </c>
      <c r="D7" s="58" t="s">
        <v>360</v>
      </c>
      <c r="G7" s="19" t="s">
        <v>58</v>
      </c>
      <c r="H7" s="60" t="s">
        <v>394</v>
      </c>
      <c r="I7" s="60" t="b">
        <f t="shared" si="0"/>
        <v>1</v>
      </c>
    </row>
    <row r="8" spans="1:10" x14ac:dyDescent="0.3">
      <c r="A8" s="58" t="s">
        <v>59</v>
      </c>
      <c r="B8" s="58" t="s">
        <v>358</v>
      </c>
      <c r="C8" s="58" t="s">
        <v>359</v>
      </c>
      <c r="D8" s="58" t="s">
        <v>360</v>
      </c>
      <c r="G8" s="19" t="s">
        <v>59</v>
      </c>
      <c r="H8" s="60" t="s">
        <v>394</v>
      </c>
      <c r="I8" s="60" t="b">
        <f t="shared" si="0"/>
        <v>1</v>
      </c>
    </row>
    <row r="9" spans="1:10" x14ac:dyDescent="0.3">
      <c r="A9" s="58" t="s">
        <v>60</v>
      </c>
      <c r="B9" s="58" t="s">
        <v>358</v>
      </c>
      <c r="C9" s="58" t="s">
        <v>359</v>
      </c>
      <c r="D9" s="58" t="s">
        <v>360</v>
      </c>
      <c r="G9" s="19" t="s">
        <v>60</v>
      </c>
      <c r="H9" s="60" t="s">
        <v>394</v>
      </c>
      <c r="I9" s="60" t="b">
        <f t="shared" si="0"/>
        <v>1</v>
      </c>
    </row>
    <row r="10" spans="1:10" x14ac:dyDescent="0.3">
      <c r="A10" s="58" t="s">
        <v>61</v>
      </c>
      <c r="B10" s="58" t="s">
        <v>358</v>
      </c>
      <c r="C10" s="58" t="s">
        <v>359</v>
      </c>
      <c r="D10" s="58" t="s">
        <v>360</v>
      </c>
      <c r="G10" s="19" t="s">
        <v>61</v>
      </c>
      <c r="H10" s="60" t="s">
        <v>394</v>
      </c>
      <c r="I10" s="60" t="b">
        <f t="shared" si="0"/>
        <v>1</v>
      </c>
    </row>
    <row r="11" spans="1:10" x14ac:dyDescent="0.3">
      <c r="A11" s="58" t="s">
        <v>361</v>
      </c>
      <c r="B11" s="58" t="s">
        <v>358</v>
      </c>
      <c r="C11" s="58" t="s">
        <v>359</v>
      </c>
      <c r="D11" s="58" t="s">
        <v>360</v>
      </c>
      <c r="G11" s="61" t="s">
        <v>361</v>
      </c>
      <c r="H11" s="60" t="s">
        <v>394</v>
      </c>
      <c r="I11" s="60" t="b">
        <f t="shared" si="0"/>
        <v>1</v>
      </c>
      <c r="J11" s="60"/>
    </row>
    <row r="12" spans="1:10" x14ac:dyDescent="0.3">
      <c r="A12" s="58" t="s">
        <v>362</v>
      </c>
      <c r="B12" s="58" t="s">
        <v>358</v>
      </c>
      <c r="C12" s="58" t="s">
        <v>359</v>
      </c>
      <c r="D12" s="58" t="s">
        <v>360</v>
      </c>
      <c r="G12" s="61" t="s">
        <v>362</v>
      </c>
      <c r="H12" s="60" t="s">
        <v>394</v>
      </c>
      <c r="I12" s="60" t="b">
        <f t="shared" si="0"/>
        <v>1</v>
      </c>
      <c r="J12" s="60"/>
    </row>
    <row r="13" spans="1:10" x14ac:dyDescent="0.3">
      <c r="A13" s="58" t="s">
        <v>62</v>
      </c>
      <c r="B13" s="58" t="s">
        <v>358</v>
      </c>
      <c r="C13" s="58" t="s">
        <v>359</v>
      </c>
      <c r="D13" s="58" t="s">
        <v>360</v>
      </c>
      <c r="G13" s="19" t="s">
        <v>62</v>
      </c>
      <c r="H13" s="60" t="s">
        <v>394</v>
      </c>
      <c r="I13" s="60" t="b">
        <f t="shared" si="0"/>
        <v>1</v>
      </c>
    </row>
    <row r="14" spans="1:10" x14ac:dyDescent="0.3">
      <c r="A14" s="58" t="s">
        <v>63</v>
      </c>
      <c r="B14" s="58" t="s">
        <v>358</v>
      </c>
      <c r="C14" s="58" t="s">
        <v>359</v>
      </c>
      <c r="D14" s="58" t="s">
        <v>360</v>
      </c>
      <c r="G14" s="19" t="s">
        <v>63</v>
      </c>
      <c r="H14" s="60" t="s">
        <v>394</v>
      </c>
      <c r="I14" s="60" t="b">
        <f t="shared" si="0"/>
        <v>1</v>
      </c>
    </row>
    <row r="15" spans="1:10" x14ac:dyDescent="0.3">
      <c r="A15" s="58" t="s">
        <v>64</v>
      </c>
      <c r="B15" s="58" t="s">
        <v>358</v>
      </c>
      <c r="C15" s="58" t="s">
        <v>359</v>
      </c>
      <c r="D15" s="58" t="s">
        <v>360</v>
      </c>
      <c r="G15" s="19" t="s">
        <v>64</v>
      </c>
      <c r="H15" s="60" t="s">
        <v>394</v>
      </c>
      <c r="I15" s="60" t="b">
        <f t="shared" si="0"/>
        <v>1</v>
      </c>
    </row>
    <row r="16" spans="1:10" x14ac:dyDescent="0.3">
      <c r="A16" s="58" t="s">
        <v>65</v>
      </c>
      <c r="B16" s="58" t="s">
        <v>358</v>
      </c>
      <c r="C16" s="58" t="s">
        <v>359</v>
      </c>
      <c r="D16" s="58" t="s">
        <v>360</v>
      </c>
      <c r="G16" s="19" t="s">
        <v>65</v>
      </c>
      <c r="H16" s="60" t="s">
        <v>394</v>
      </c>
      <c r="I16" s="60" t="b">
        <f t="shared" si="0"/>
        <v>1</v>
      </c>
    </row>
    <row r="17" spans="1:10" x14ac:dyDescent="0.3">
      <c r="A17" s="58" t="s">
        <v>66</v>
      </c>
      <c r="B17" s="58" t="s">
        <v>358</v>
      </c>
      <c r="C17" s="58" t="s">
        <v>359</v>
      </c>
      <c r="D17" s="58" t="s">
        <v>360</v>
      </c>
      <c r="G17" s="19" t="s">
        <v>66</v>
      </c>
      <c r="H17" s="60" t="s">
        <v>394</v>
      </c>
      <c r="I17" s="60" t="b">
        <f t="shared" si="0"/>
        <v>1</v>
      </c>
    </row>
    <row r="18" spans="1:10" x14ac:dyDescent="0.3">
      <c r="A18" s="58" t="s">
        <v>67</v>
      </c>
      <c r="B18" s="58" t="s">
        <v>358</v>
      </c>
      <c r="C18" s="58" t="s">
        <v>359</v>
      </c>
      <c r="D18" s="58" t="s">
        <v>360</v>
      </c>
      <c r="G18" s="19" t="s">
        <v>67</v>
      </c>
      <c r="H18" s="60" t="s">
        <v>394</v>
      </c>
      <c r="I18" s="60" t="b">
        <f t="shared" si="0"/>
        <v>1</v>
      </c>
    </row>
    <row r="19" spans="1:10" x14ac:dyDescent="0.3">
      <c r="A19" s="58" t="s">
        <v>68</v>
      </c>
      <c r="B19" s="58" t="s">
        <v>358</v>
      </c>
      <c r="C19" s="58" t="s">
        <v>359</v>
      </c>
      <c r="D19" s="58" t="s">
        <v>360</v>
      </c>
      <c r="G19" s="19" t="s">
        <v>68</v>
      </c>
      <c r="H19" s="60" t="s">
        <v>394</v>
      </c>
      <c r="I19" s="60" t="b">
        <f t="shared" si="0"/>
        <v>1</v>
      </c>
    </row>
    <row r="20" spans="1:10" x14ac:dyDescent="0.3">
      <c r="A20" s="58" t="s">
        <v>69</v>
      </c>
      <c r="B20" s="58" t="s">
        <v>358</v>
      </c>
      <c r="C20" s="58" t="s">
        <v>359</v>
      </c>
      <c r="D20" s="58" t="s">
        <v>360</v>
      </c>
      <c r="G20" s="19" t="s">
        <v>69</v>
      </c>
      <c r="H20" s="60" t="s">
        <v>394</v>
      </c>
      <c r="I20" s="60" t="b">
        <f t="shared" si="0"/>
        <v>1</v>
      </c>
    </row>
    <row r="21" spans="1:10" x14ac:dyDescent="0.3">
      <c r="A21" s="58" t="s">
        <v>70</v>
      </c>
      <c r="B21" s="58" t="s">
        <v>358</v>
      </c>
      <c r="C21" s="58" t="s">
        <v>359</v>
      </c>
      <c r="D21" s="58" t="s">
        <v>360</v>
      </c>
      <c r="G21" s="19" t="s">
        <v>70</v>
      </c>
      <c r="H21" s="60" t="s">
        <v>394</v>
      </c>
      <c r="I21" s="60" t="b">
        <f t="shared" si="0"/>
        <v>1</v>
      </c>
    </row>
    <row r="22" spans="1:10" x14ac:dyDescent="0.3">
      <c r="A22" s="58" t="s">
        <v>71</v>
      </c>
      <c r="B22" s="58" t="s">
        <v>358</v>
      </c>
      <c r="C22" s="58" t="s">
        <v>359</v>
      </c>
      <c r="D22" s="58" t="s">
        <v>360</v>
      </c>
      <c r="G22" s="19" t="s">
        <v>71</v>
      </c>
      <c r="H22" s="60" t="s">
        <v>394</v>
      </c>
      <c r="I22" s="60" t="b">
        <f t="shared" si="0"/>
        <v>1</v>
      </c>
    </row>
    <row r="23" spans="1:10" x14ac:dyDescent="0.3">
      <c r="A23" s="58" t="s">
        <v>72</v>
      </c>
      <c r="B23" s="58" t="s">
        <v>358</v>
      </c>
      <c r="C23" s="58" t="s">
        <v>359</v>
      </c>
      <c r="D23" s="58" t="s">
        <v>360</v>
      </c>
      <c r="G23" s="19" t="s">
        <v>72</v>
      </c>
      <c r="H23" s="60" t="s">
        <v>394</v>
      </c>
      <c r="I23" s="60" t="b">
        <f t="shared" si="0"/>
        <v>1</v>
      </c>
    </row>
    <row r="24" spans="1:10" x14ac:dyDescent="0.3">
      <c r="A24" s="58" t="s">
        <v>73</v>
      </c>
      <c r="B24" s="58" t="s">
        <v>358</v>
      </c>
      <c r="C24" s="58" t="s">
        <v>359</v>
      </c>
      <c r="D24" s="58" t="s">
        <v>360</v>
      </c>
      <c r="G24" s="19" t="s">
        <v>73</v>
      </c>
      <c r="H24" s="60" t="s">
        <v>394</v>
      </c>
      <c r="I24" s="60" t="b">
        <f t="shared" si="0"/>
        <v>1</v>
      </c>
    </row>
    <row r="25" spans="1:10" x14ac:dyDescent="0.3">
      <c r="A25" s="58" t="s">
        <v>74</v>
      </c>
      <c r="B25" s="58" t="s">
        <v>358</v>
      </c>
      <c r="C25" s="58" t="s">
        <v>359</v>
      </c>
      <c r="D25" s="58" t="s">
        <v>360</v>
      </c>
      <c r="G25" s="19" t="s">
        <v>74</v>
      </c>
      <c r="H25" s="60" t="s">
        <v>394</v>
      </c>
      <c r="I25" s="60" t="b">
        <f t="shared" si="0"/>
        <v>1</v>
      </c>
    </row>
    <row r="26" spans="1:10" x14ac:dyDescent="0.3">
      <c r="A26" s="58" t="s">
        <v>75</v>
      </c>
      <c r="B26" s="58" t="s">
        <v>358</v>
      </c>
      <c r="C26" s="58" t="s">
        <v>359</v>
      </c>
      <c r="D26" s="58" t="s">
        <v>360</v>
      </c>
      <c r="G26" s="19" t="s">
        <v>75</v>
      </c>
      <c r="H26" s="60" t="s">
        <v>394</v>
      </c>
      <c r="I26" s="60" t="b">
        <f t="shared" si="0"/>
        <v>1</v>
      </c>
    </row>
    <row r="27" spans="1:10" x14ac:dyDescent="0.3">
      <c r="A27" s="58" t="s">
        <v>76</v>
      </c>
      <c r="B27" s="58" t="s">
        <v>358</v>
      </c>
      <c r="C27" s="58" t="s">
        <v>359</v>
      </c>
      <c r="D27" s="58" t="s">
        <v>360</v>
      </c>
      <c r="G27" s="19" t="s">
        <v>76</v>
      </c>
      <c r="H27" s="60" t="s">
        <v>394</v>
      </c>
      <c r="I27" s="60" t="b">
        <f t="shared" si="0"/>
        <v>1</v>
      </c>
    </row>
    <row r="28" spans="1:10" x14ac:dyDescent="0.3">
      <c r="A28" s="58" t="s">
        <v>77</v>
      </c>
      <c r="B28" s="58" t="s">
        <v>358</v>
      </c>
      <c r="C28" s="58" t="s">
        <v>359</v>
      </c>
      <c r="D28" s="58" t="s">
        <v>360</v>
      </c>
      <c r="G28" s="19" t="s">
        <v>77</v>
      </c>
      <c r="H28" s="60" t="s">
        <v>394</v>
      </c>
      <c r="I28" s="60" t="b">
        <f t="shared" si="0"/>
        <v>1</v>
      </c>
    </row>
    <row r="29" spans="1:10" x14ac:dyDescent="0.3">
      <c r="A29" s="58" t="s">
        <v>78</v>
      </c>
      <c r="B29" s="58" t="s">
        <v>358</v>
      </c>
      <c r="C29" s="58" t="s">
        <v>359</v>
      </c>
      <c r="D29" s="58" t="s">
        <v>360</v>
      </c>
      <c r="G29" s="19" t="s">
        <v>78</v>
      </c>
      <c r="H29" s="60" t="s">
        <v>394</v>
      </c>
      <c r="I29" s="60" t="b">
        <f t="shared" si="0"/>
        <v>1</v>
      </c>
    </row>
    <row r="30" spans="1:10" x14ac:dyDescent="0.3">
      <c r="A30" s="58" t="s">
        <v>79</v>
      </c>
      <c r="B30" s="58" t="s">
        <v>358</v>
      </c>
      <c r="C30" s="58" t="s">
        <v>359</v>
      </c>
      <c r="D30" s="58" t="s">
        <v>360</v>
      </c>
      <c r="G30" s="19" t="s">
        <v>79</v>
      </c>
      <c r="H30" s="60" t="s">
        <v>394</v>
      </c>
      <c r="I30" s="60" t="b">
        <f t="shared" si="0"/>
        <v>1</v>
      </c>
    </row>
    <row r="31" spans="1:10" x14ac:dyDescent="0.3">
      <c r="A31" s="58" t="s">
        <v>80</v>
      </c>
      <c r="B31" s="58" t="s">
        <v>358</v>
      </c>
      <c r="C31" s="58" t="s">
        <v>359</v>
      </c>
      <c r="D31" s="58" t="s">
        <v>360</v>
      </c>
      <c r="G31" s="19" t="s">
        <v>80</v>
      </c>
      <c r="H31" s="60" t="s">
        <v>394</v>
      </c>
      <c r="I31" s="60" t="b">
        <f t="shared" si="0"/>
        <v>1</v>
      </c>
    </row>
    <row r="32" spans="1:10" x14ac:dyDescent="0.3">
      <c r="A32" s="58" t="s">
        <v>363</v>
      </c>
      <c r="B32" s="58" t="s">
        <v>358</v>
      </c>
      <c r="C32" s="58" t="s">
        <v>359</v>
      </c>
      <c r="D32" s="58" t="s">
        <v>360</v>
      </c>
      <c r="G32" s="61" t="s">
        <v>363</v>
      </c>
      <c r="H32" s="60" t="s">
        <v>394</v>
      </c>
      <c r="I32" s="60" t="b">
        <f t="shared" si="0"/>
        <v>1</v>
      </c>
      <c r="J32" s="60"/>
    </row>
    <row r="33" spans="1:9" x14ac:dyDescent="0.3">
      <c r="A33" s="58" t="s">
        <v>81</v>
      </c>
      <c r="B33" s="58" t="s">
        <v>358</v>
      </c>
      <c r="C33" s="58" t="s">
        <v>359</v>
      </c>
      <c r="D33" s="58" t="s">
        <v>360</v>
      </c>
      <c r="G33" s="19" t="s">
        <v>81</v>
      </c>
      <c r="H33" s="60" t="s">
        <v>394</v>
      </c>
      <c r="I33" s="60" t="b">
        <f t="shared" si="0"/>
        <v>1</v>
      </c>
    </row>
    <row r="34" spans="1:9" x14ac:dyDescent="0.3">
      <c r="A34" s="58" t="s">
        <v>82</v>
      </c>
      <c r="B34" s="58" t="s">
        <v>358</v>
      </c>
      <c r="C34" s="58" t="s">
        <v>359</v>
      </c>
      <c r="D34" s="58" t="s">
        <v>364</v>
      </c>
      <c r="G34" s="19" t="s">
        <v>82</v>
      </c>
      <c r="H34" s="60" t="s">
        <v>395</v>
      </c>
      <c r="I34" s="60" t="b">
        <f t="shared" si="0"/>
        <v>1</v>
      </c>
    </row>
    <row r="35" spans="1:9" x14ac:dyDescent="0.3">
      <c r="A35" s="58" t="s">
        <v>83</v>
      </c>
      <c r="B35" s="58" t="s">
        <v>358</v>
      </c>
      <c r="C35" s="58" t="s">
        <v>359</v>
      </c>
      <c r="D35" s="58" t="s">
        <v>364</v>
      </c>
      <c r="G35" s="19" t="s">
        <v>83</v>
      </c>
      <c r="H35" s="60" t="s">
        <v>395</v>
      </c>
      <c r="I35" s="60" t="b">
        <f t="shared" si="0"/>
        <v>1</v>
      </c>
    </row>
    <row r="36" spans="1:9" x14ac:dyDescent="0.3">
      <c r="A36" s="58" t="s">
        <v>84</v>
      </c>
      <c r="B36" s="58" t="s">
        <v>358</v>
      </c>
      <c r="C36" s="58" t="s">
        <v>359</v>
      </c>
      <c r="D36" s="58" t="s">
        <v>364</v>
      </c>
      <c r="G36" s="19" t="s">
        <v>84</v>
      </c>
      <c r="H36" s="60" t="s">
        <v>395</v>
      </c>
      <c r="I36" s="60" t="b">
        <f t="shared" si="0"/>
        <v>1</v>
      </c>
    </row>
    <row r="37" spans="1:9" x14ac:dyDescent="0.3">
      <c r="A37" s="58" t="s">
        <v>85</v>
      </c>
      <c r="B37" s="58" t="s">
        <v>358</v>
      </c>
      <c r="C37" s="58" t="s">
        <v>359</v>
      </c>
      <c r="D37" s="58" t="s">
        <v>364</v>
      </c>
      <c r="G37" s="19" t="s">
        <v>85</v>
      </c>
      <c r="H37" s="60" t="s">
        <v>395</v>
      </c>
      <c r="I37" s="60" t="b">
        <f t="shared" si="0"/>
        <v>1</v>
      </c>
    </row>
    <row r="38" spans="1:9" x14ac:dyDescent="0.3">
      <c r="A38" s="58" t="s">
        <v>86</v>
      </c>
      <c r="B38" s="58" t="s">
        <v>358</v>
      </c>
      <c r="C38" s="58" t="s">
        <v>359</v>
      </c>
      <c r="D38" s="58" t="s">
        <v>364</v>
      </c>
      <c r="G38" s="19" t="s">
        <v>86</v>
      </c>
      <c r="H38" s="60" t="s">
        <v>395</v>
      </c>
      <c r="I38" s="60" t="b">
        <f t="shared" si="0"/>
        <v>1</v>
      </c>
    </row>
    <row r="39" spans="1:9" x14ac:dyDescent="0.3">
      <c r="A39" s="58" t="s">
        <v>87</v>
      </c>
      <c r="B39" s="58" t="s">
        <v>358</v>
      </c>
      <c r="C39" s="58" t="s">
        <v>359</v>
      </c>
      <c r="D39" s="58" t="s">
        <v>364</v>
      </c>
      <c r="G39" s="19" t="s">
        <v>87</v>
      </c>
      <c r="H39" s="60" t="s">
        <v>395</v>
      </c>
      <c r="I39" s="60" t="b">
        <f t="shared" si="0"/>
        <v>1</v>
      </c>
    </row>
    <row r="40" spans="1:9" x14ac:dyDescent="0.3">
      <c r="A40" s="58" t="s">
        <v>88</v>
      </c>
      <c r="B40" s="58" t="s">
        <v>358</v>
      </c>
      <c r="C40" s="58" t="s">
        <v>359</v>
      </c>
      <c r="D40" s="58" t="s">
        <v>364</v>
      </c>
      <c r="G40" s="19" t="s">
        <v>88</v>
      </c>
      <c r="H40" s="60" t="s">
        <v>395</v>
      </c>
      <c r="I40" s="60" t="b">
        <f t="shared" si="0"/>
        <v>1</v>
      </c>
    </row>
    <row r="41" spans="1:9" x14ac:dyDescent="0.3">
      <c r="A41" s="58" t="s">
        <v>89</v>
      </c>
      <c r="B41" s="58" t="s">
        <v>358</v>
      </c>
      <c r="C41" s="58" t="s">
        <v>359</v>
      </c>
      <c r="D41" s="58" t="s">
        <v>364</v>
      </c>
      <c r="G41" s="19" t="s">
        <v>89</v>
      </c>
      <c r="H41" s="60" t="s">
        <v>395</v>
      </c>
      <c r="I41" s="60" t="b">
        <f t="shared" si="0"/>
        <v>1</v>
      </c>
    </row>
    <row r="42" spans="1:9" x14ac:dyDescent="0.3">
      <c r="A42" s="58" t="s">
        <v>90</v>
      </c>
      <c r="B42" s="58" t="s">
        <v>358</v>
      </c>
      <c r="C42" s="58" t="s">
        <v>359</v>
      </c>
      <c r="D42" s="58" t="s">
        <v>364</v>
      </c>
      <c r="G42" s="19" t="s">
        <v>90</v>
      </c>
      <c r="H42" s="60" t="s">
        <v>395</v>
      </c>
      <c r="I42" s="60" t="b">
        <f t="shared" si="0"/>
        <v>1</v>
      </c>
    </row>
    <row r="43" spans="1:9" x14ac:dyDescent="0.3">
      <c r="A43" s="58" t="s">
        <v>91</v>
      </c>
      <c r="B43" s="58" t="s">
        <v>358</v>
      </c>
      <c r="C43" s="58" t="s">
        <v>359</v>
      </c>
      <c r="D43" s="58" t="s">
        <v>364</v>
      </c>
      <c r="G43" s="19" t="s">
        <v>91</v>
      </c>
      <c r="H43" s="60" t="s">
        <v>395</v>
      </c>
      <c r="I43" s="60" t="b">
        <f t="shared" si="0"/>
        <v>1</v>
      </c>
    </row>
    <row r="44" spans="1:9" x14ac:dyDescent="0.3">
      <c r="A44" s="58" t="s">
        <v>92</v>
      </c>
      <c r="B44" s="58" t="s">
        <v>358</v>
      </c>
      <c r="C44" s="58" t="s">
        <v>359</v>
      </c>
      <c r="D44" s="58" t="s">
        <v>364</v>
      </c>
      <c r="G44" s="19" t="s">
        <v>92</v>
      </c>
      <c r="H44" s="60" t="s">
        <v>395</v>
      </c>
      <c r="I44" s="60" t="b">
        <f t="shared" si="0"/>
        <v>1</v>
      </c>
    </row>
    <row r="45" spans="1:9" x14ac:dyDescent="0.3">
      <c r="A45" s="58" t="s">
        <v>365</v>
      </c>
      <c r="B45" s="58" t="s">
        <v>358</v>
      </c>
      <c r="C45" s="58" t="s">
        <v>359</v>
      </c>
      <c r="D45" s="58" t="s">
        <v>364</v>
      </c>
      <c r="G45" s="61" t="s">
        <v>365</v>
      </c>
      <c r="H45" s="60" t="s">
        <v>395</v>
      </c>
      <c r="I45" s="60" t="b">
        <f t="shared" si="0"/>
        <v>1</v>
      </c>
    </row>
    <row r="46" spans="1:9" x14ac:dyDescent="0.3">
      <c r="A46" s="58" t="s">
        <v>366</v>
      </c>
      <c r="B46" s="58" t="s">
        <v>358</v>
      </c>
      <c r="C46" s="58" t="s">
        <v>359</v>
      </c>
      <c r="D46" s="58" t="s">
        <v>364</v>
      </c>
      <c r="G46" s="61" t="s">
        <v>366</v>
      </c>
      <c r="H46" s="60" t="s">
        <v>395</v>
      </c>
      <c r="I46" s="60" t="b">
        <f t="shared" si="0"/>
        <v>1</v>
      </c>
    </row>
    <row r="47" spans="1:9" x14ac:dyDescent="0.3">
      <c r="A47" s="58" t="s">
        <v>93</v>
      </c>
      <c r="B47" s="58" t="s">
        <v>358</v>
      </c>
      <c r="C47" s="58" t="s">
        <v>359</v>
      </c>
      <c r="D47" s="58" t="s">
        <v>364</v>
      </c>
      <c r="G47" s="19" t="s">
        <v>93</v>
      </c>
      <c r="H47" s="60" t="s">
        <v>395</v>
      </c>
      <c r="I47" s="60" t="b">
        <f t="shared" si="0"/>
        <v>1</v>
      </c>
    </row>
    <row r="48" spans="1:9" x14ac:dyDescent="0.3">
      <c r="A48" s="58" t="s">
        <v>94</v>
      </c>
      <c r="B48" s="58" t="s">
        <v>358</v>
      </c>
      <c r="C48" s="58" t="s">
        <v>359</v>
      </c>
      <c r="D48" s="58" t="s">
        <v>364</v>
      </c>
      <c r="G48" s="19" t="s">
        <v>94</v>
      </c>
      <c r="H48" s="60" t="s">
        <v>395</v>
      </c>
      <c r="I48" s="60" t="b">
        <f t="shared" si="0"/>
        <v>1</v>
      </c>
    </row>
    <row r="49" spans="1:9" x14ac:dyDescent="0.3">
      <c r="A49" s="58" t="s">
        <v>95</v>
      </c>
      <c r="B49" s="58" t="s">
        <v>358</v>
      </c>
      <c r="C49" s="58" t="s">
        <v>359</v>
      </c>
      <c r="D49" s="58" t="s">
        <v>364</v>
      </c>
      <c r="G49" s="19" t="s">
        <v>95</v>
      </c>
      <c r="H49" s="60" t="s">
        <v>395</v>
      </c>
      <c r="I49" s="60" t="b">
        <f t="shared" si="0"/>
        <v>1</v>
      </c>
    </row>
    <row r="50" spans="1:9" x14ac:dyDescent="0.3">
      <c r="A50" s="58" t="s">
        <v>96</v>
      </c>
      <c r="B50" s="58" t="s">
        <v>358</v>
      </c>
      <c r="C50" s="58" t="s">
        <v>359</v>
      </c>
      <c r="D50" s="58" t="s">
        <v>364</v>
      </c>
      <c r="G50" s="19" t="s">
        <v>96</v>
      </c>
      <c r="H50" s="60" t="s">
        <v>395</v>
      </c>
      <c r="I50" s="60" t="b">
        <f t="shared" si="0"/>
        <v>1</v>
      </c>
    </row>
    <row r="51" spans="1:9" x14ac:dyDescent="0.3">
      <c r="A51" s="58" t="s">
        <v>97</v>
      </c>
      <c r="B51" s="58" t="s">
        <v>358</v>
      </c>
      <c r="C51" s="58" t="s">
        <v>359</v>
      </c>
      <c r="D51" s="58" t="s">
        <v>364</v>
      </c>
      <c r="G51" s="19" t="s">
        <v>97</v>
      </c>
      <c r="H51" s="60" t="s">
        <v>395</v>
      </c>
      <c r="I51" s="60" t="b">
        <f t="shared" si="0"/>
        <v>1</v>
      </c>
    </row>
    <row r="52" spans="1:9" x14ac:dyDescent="0.3">
      <c r="A52" s="58" t="s">
        <v>98</v>
      </c>
      <c r="B52" s="58" t="s">
        <v>358</v>
      </c>
      <c r="C52" s="58" t="s">
        <v>359</v>
      </c>
      <c r="D52" s="58" t="s">
        <v>364</v>
      </c>
      <c r="G52" s="19" t="s">
        <v>98</v>
      </c>
      <c r="H52" s="60" t="s">
        <v>395</v>
      </c>
      <c r="I52" s="60" t="b">
        <f t="shared" si="0"/>
        <v>1</v>
      </c>
    </row>
    <row r="53" spans="1:9" x14ac:dyDescent="0.3">
      <c r="A53" s="58" t="s">
        <v>99</v>
      </c>
      <c r="B53" s="58" t="s">
        <v>358</v>
      </c>
      <c r="C53" s="58" t="s">
        <v>359</v>
      </c>
      <c r="D53" s="58" t="s">
        <v>364</v>
      </c>
      <c r="G53" s="19" t="s">
        <v>99</v>
      </c>
      <c r="H53" s="60" t="s">
        <v>395</v>
      </c>
      <c r="I53" s="60" t="b">
        <f t="shared" si="0"/>
        <v>1</v>
      </c>
    </row>
    <row r="54" spans="1:9" x14ac:dyDescent="0.3">
      <c r="A54" s="58" t="s">
        <v>100</v>
      </c>
      <c r="B54" s="58" t="s">
        <v>358</v>
      </c>
      <c r="C54" s="58" t="s">
        <v>359</v>
      </c>
      <c r="D54" s="58" t="s">
        <v>364</v>
      </c>
      <c r="G54" s="19" t="s">
        <v>100</v>
      </c>
      <c r="H54" s="60" t="s">
        <v>395</v>
      </c>
      <c r="I54" s="60" t="b">
        <f t="shared" si="0"/>
        <v>1</v>
      </c>
    </row>
    <row r="55" spans="1:9" x14ac:dyDescent="0.3">
      <c r="A55" s="58" t="s">
        <v>101</v>
      </c>
      <c r="B55" s="58" t="s">
        <v>358</v>
      </c>
      <c r="C55" s="58" t="s">
        <v>359</v>
      </c>
      <c r="D55" s="58" t="s">
        <v>364</v>
      </c>
      <c r="G55" s="19" t="s">
        <v>101</v>
      </c>
      <c r="H55" s="60" t="s">
        <v>395</v>
      </c>
      <c r="I55" s="60" t="b">
        <f t="shared" si="0"/>
        <v>1</v>
      </c>
    </row>
    <row r="56" spans="1:9" x14ac:dyDescent="0.3">
      <c r="A56" s="58" t="s">
        <v>102</v>
      </c>
      <c r="B56" s="58" t="s">
        <v>358</v>
      </c>
      <c r="C56" s="58" t="s">
        <v>359</v>
      </c>
      <c r="D56" s="58" t="s">
        <v>364</v>
      </c>
      <c r="G56" s="19" t="s">
        <v>102</v>
      </c>
      <c r="H56" s="60" t="s">
        <v>395</v>
      </c>
      <c r="I56" s="60" t="b">
        <f t="shared" si="0"/>
        <v>1</v>
      </c>
    </row>
    <row r="57" spans="1:9" x14ac:dyDescent="0.3">
      <c r="A57" s="58" t="s">
        <v>103</v>
      </c>
      <c r="B57" s="58" t="s">
        <v>358</v>
      </c>
      <c r="C57" s="58" t="s">
        <v>359</v>
      </c>
      <c r="D57" s="58" t="s">
        <v>364</v>
      </c>
      <c r="G57" s="19" t="s">
        <v>103</v>
      </c>
      <c r="H57" s="60" t="s">
        <v>395</v>
      </c>
      <c r="I57" s="60" t="b">
        <f t="shared" si="0"/>
        <v>1</v>
      </c>
    </row>
    <row r="58" spans="1:9" x14ac:dyDescent="0.3">
      <c r="A58" s="58" t="s">
        <v>104</v>
      </c>
      <c r="B58" s="58" t="s">
        <v>358</v>
      </c>
      <c r="C58" s="58" t="s">
        <v>359</v>
      </c>
      <c r="D58" s="58" t="s">
        <v>364</v>
      </c>
      <c r="G58" s="19" t="s">
        <v>104</v>
      </c>
      <c r="H58" s="60" t="s">
        <v>395</v>
      </c>
      <c r="I58" s="60" t="b">
        <f t="shared" si="0"/>
        <v>1</v>
      </c>
    </row>
    <row r="59" spans="1:9" x14ac:dyDescent="0.3">
      <c r="A59" s="58" t="s">
        <v>105</v>
      </c>
      <c r="B59" s="58" t="s">
        <v>358</v>
      </c>
      <c r="C59" s="58" t="s">
        <v>359</v>
      </c>
      <c r="D59" s="58" t="s">
        <v>364</v>
      </c>
      <c r="G59" s="19" t="s">
        <v>105</v>
      </c>
      <c r="H59" s="60" t="s">
        <v>395</v>
      </c>
      <c r="I59" s="60" t="b">
        <f t="shared" si="0"/>
        <v>1</v>
      </c>
    </row>
    <row r="60" spans="1:9" x14ac:dyDescent="0.3">
      <c r="A60" s="58" t="s">
        <v>106</v>
      </c>
      <c r="B60" s="58" t="s">
        <v>358</v>
      </c>
      <c r="C60" s="58" t="s">
        <v>359</v>
      </c>
      <c r="D60" s="58" t="s">
        <v>364</v>
      </c>
      <c r="G60" s="19" t="s">
        <v>106</v>
      </c>
      <c r="H60" s="60" t="s">
        <v>395</v>
      </c>
      <c r="I60" s="60" t="b">
        <f t="shared" si="0"/>
        <v>1</v>
      </c>
    </row>
    <row r="61" spans="1:9" x14ac:dyDescent="0.3">
      <c r="A61" s="58" t="s">
        <v>107</v>
      </c>
      <c r="B61" s="58" t="s">
        <v>358</v>
      </c>
      <c r="C61" s="58" t="s">
        <v>359</v>
      </c>
      <c r="D61" s="58" t="s">
        <v>364</v>
      </c>
      <c r="G61" s="19" t="s">
        <v>107</v>
      </c>
      <c r="H61" s="60" t="s">
        <v>395</v>
      </c>
      <c r="I61" s="60" t="b">
        <f t="shared" si="0"/>
        <v>1</v>
      </c>
    </row>
    <row r="62" spans="1:9" x14ac:dyDescent="0.3">
      <c r="A62" s="58" t="s">
        <v>108</v>
      </c>
      <c r="B62" s="58" t="s">
        <v>358</v>
      </c>
      <c r="C62" s="58" t="s">
        <v>359</v>
      </c>
      <c r="D62" s="58" t="s">
        <v>364</v>
      </c>
      <c r="G62" s="19" t="s">
        <v>108</v>
      </c>
      <c r="H62" s="60" t="s">
        <v>395</v>
      </c>
      <c r="I62" s="60" t="b">
        <f t="shared" si="0"/>
        <v>1</v>
      </c>
    </row>
    <row r="63" spans="1:9" x14ac:dyDescent="0.3">
      <c r="A63" s="58" t="s">
        <v>109</v>
      </c>
      <c r="B63" s="58" t="s">
        <v>358</v>
      </c>
      <c r="C63" s="58" t="s">
        <v>359</v>
      </c>
      <c r="D63" s="58" t="s">
        <v>364</v>
      </c>
      <c r="G63" s="19" t="s">
        <v>109</v>
      </c>
      <c r="H63" s="60" t="s">
        <v>395</v>
      </c>
      <c r="I63" s="60" t="b">
        <f t="shared" si="0"/>
        <v>1</v>
      </c>
    </row>
    <row r="64" spans="1:9" x14ac:dyDescent="0.3">
      <c r="A64" s="58" t="s">
        <v>110</v>
      </c>
      <c r="B64" s="58" t="s">
        <v>358</v>
      </c>
      <c r="C64" s="58" t="s">
        <v>359</v>
      </c>
      <c r="D64" s="58" t="s">
        <v>364</v>
      </c>
      <c r="G64" s="19" t="s">
        <v>110</v>
      </c>
      <c r="H64" s="60" t="s">
        <v>395</v>
      </c>
      <c r="I64" s="60" t="b">
        <f t="shared" si="0"/>
        <v>1</v>
      </c>
    </row>
    <row r="65" spans="1:9" x14ac:dyDescent="0.3">
      <c r="A65" s="58" t="s">
        <v>111</v>
      </c>
      <c r="B65" s="58" t="s">
        <v>358</v>
      </c>
      <c r="C65" s="58" t="s">
        <v>359</v>
      </c>
      <c r="D65" s="58" t="s">
        <v>364</v>
      </c>
      <c r="G65" s="19" t="s">
        <v>111</v>
      </c>
      <c r="H65" s="60" t="s">
        <v>395</v>
      </c>
      <c r="I65" s="60" t="b">
        <f t="shared" si="0"/>
        <v>1</v>
      </c>
    </row>
    <row r="66" spans="1:9" x14ac:dyDescent="0.3">
      <c r="A66" s="58" t="s">
        <v>112</v>
      </c>
      <c r="B66" s="58" t="s">
        <v>358</v>
      </c>
      <c r="C66" s="58" t="s">
        <v>359</v>
      </c>
      <c r="D66" s="58" t="s">
        <v>364</v>
      </c>
      <c r="G66" s="19" t="s">
        <v>112</v>
      </c>
      <c r="H66" s="60" t="s">
        <v>395</v>
      </c>
      <c r="I66" s="60" t="b">
        <f t="shared" si="0"/>
        <v>1</v>
      </c>
    </row>
    <row r="67" spans="1:9" x14ac:dyDescent="0.3">
      <c r="A67" s="58" t="s">
        <v>113</v>
      </c>
      <c r="B67" s="58" t="s">
        <v>358</v>
      </c>
      <c r="C67" s="58" t="s">
        <v>359</v>
      </c>
      <c r="D67" s="58" t="s">
        <v>364</v>
      </c>
      <c r="G67" s="19" t="s">
        <v>113</v>
      </c>
      <c r="H67" s="60" t="s">
        <v>395</v>
      </c>
      <c r="I67" s="60" t="b">
        <f t="shared" ref="I67:I130" si="1">EXACT(G67,A67)</f>
        <v>1</v>
      </c>
    </row>
    <row r="68" spans="1:9" x14ac:dyDescent="0.3">
      <c r="A68" s="58" t="s">
        <v>367</v>
      </c>
      <c r="B68" s="58" t="s">
        <v>358</v>
      </c>
      <c r="C68" s="58" t="s">
        <v>359</v>
      </c>
      <c r="D68" s="58" t="s">
        <v>364</v>
      </c>
      <c r="G68" s="61" t="s">
        <v>367</v>
      </c>
      <c r="H68" s="60" t="s">
        <v>395</v>
      </c>
      <c r="I68" s="60" t="b">
        <f t="shared" si="1"/>
        <v>1</v>
      </c>
    </row>
    <row r="69" spans="1:9" x14ac:dyDescent="0.3">
      <c r="A69" s="58" t="s">
        <v>114</v>
      </c>
      <c r="B69" s="58" t="s">
        <v>358</v>
      </c>
      <c r="C69" s="58" t="s">
        <v>359</v>
      </c>
      <c r="D69" s="58" t="s">
        <v>364</v>
      </c>
      <c r="G69" s="19" t="s">
        <v>114</v>
      </c>
      <c r="H69" s="60" t="s">
        <v>395</v>
      </c>
      <c r="I69" s="60" t="b">
        <f t="shared" si="1"/>
        <v>1</v>
      </c>
    </row>
    <row r="70" spans="1:9" x14ac:dyDescent="0.3">
      <c r="A70" s="58" t="s">
        <v>163</v>
      </c>
      <c r="B70" s="58" t="s">
        <v>368</v>
      </c>
      <c r="C70" s="58" t="s">
        <v>359</v>
      </c>
      <c r="D70" s="58" t="s">
        <v>360</v>
      </c>
      <c r="G70" s="25" t="s">
        <v>163</v>
      </c>
      <c r="H70" s="60" t="s">
        <v>391</v>
      </c>
      <c r="I70" s="60" t="b">
        <f t="shared" si="1"/>
        <v>1</v>
      </c>
    </row>
    <row r="71" spans="1:9" x14ac:dyDescent="0.3">
      <c r="A71" s="58" t="s">
        <v>164</v>
      </c>
      <c r="B71" s="58" t="s">
        <v>368</v>
      </c>
      <c r="C71" s="58" t="s">
        <v>359</v>
      </c>
      <c r="D71" s="58" t="s">
        <v>360</v>
      </c>
      <c r="G71" s="25" t="s">
        <v>164</v>
      </c>
      <c r="H71" s="60" t="s">
        <v>391</v>
      </c>
      <c r="I71" s="60" t="b">
        <f t="shared" si="1"/>
        <v>1</v>
      </c>
    </row>
    <row r="72" spans="1:9" x14ac:dyDescent="0.3">
      <c r="A72" s="58" t="s">
        <v>165</v>
      </c>
      <c r="B72" s="58" t="s">
        <v>368</v>
      </c>
      <c r="C72" s="58" t="s">
        <v>359</v>
      </c>
      <c r="D72" s="58" t="s">
        <v>360</v>
      </c>
      <c r="G72" s="25" t="s">
        <v>165</v>
      </c>
      <c r="H72" s="60" t="s">
        <v>391</v>
      </c>
      <c r="I72" s="60" t="b">
        <f t="shared" si="1"/>
        <v>1</v>
      </c>
    </row>
    <row r="73" spans="1:9" x14ac:dyDescent="0.3">
      <c r="A73" s="58" t="s">
        <v>166</v>
      </c>
      <c r="B73" s="58" t="s">
        <v>368</v>
      </c>
      <c r="C73" s="58" t="s">
        <v>359</v>
      </c>
      <c r="D73" s="58" t="s">
        <v>360</v>
      </c>
      <c r="G73" s="25" t="s">
        <v>166</v>
      </c>
      <c r="H73" s="60" t="s">
        <v>391</v>
      </c>
      <c r="I73" s="60" t="b">
        <f t="shared" si="1"/>
        <v>1</v>
      </c>
    </row>
    <row r="74" spans="1:9" x14ac:dyDescent="0.3">
      <c r="A74" s="58" t="s">
        <v>167</v>
      </c>
      <c r="B74" s="58" t="s">
        <v>368</v>
      </c>
      <c r="C74" s="58" t="s">
        <v>359</v>
      </c>
      <c r="D74" s="58" t="s">
        <v>360</v>
      </c>
      <c r="G74" s="25" t="s">
        <v>167</v>
      </c>
      <c r="H74" s="60" t="s">
        <v>391</v>
      </c>
      <c r="I74" s="60" t="b">
        <f t="shared" si="1"/>
        <v>1</v>
      </c>
    </row>
    <row r="75" spans="1:9" x14ac:dyDescent="0.3">
      <c r="A75" s="58" t="s">
        <v>168</v>
      </c>
      <c r="B75" s="58" t="s">
        <v>368</v>
      </c>
      <c r="C75" s="58" t="s">
        <v>369</v>
      </c>
      <c r="D75" s="58" t="s">
        <v>360</v>
      </c>
      <c r="G75" s="25" t="s">
        <v>168</v>
      </c>
      <c r="H75" s="60" t="s">
        <v>391</v>
      </c>
      <c r="I75" s="60" t="b">
        <f t="shared" si="1"/>
        <v>1</v>
      </c>
    </row>
    <row r="76" spans="1:9" x14ac:dyDescent="0.3">
      <c r="A76" s="58" t="s">
        <v>169</v>
      </c>
      <c r="B76" s="58" t="s">
        <v>368</v>
      </c>
      <c r="C76" s="58" t="s">
        <v>369</v>
      </c>
      <c r="D76" s="58" t="s">
        <v>360</v>
      </c>
      <c r="G76" s="25" t="s">
        <v>169</v>
      </c>
      <c r="H76" s="60" t="s">
        <v>391</v>
      </c>
      <c r="I76" s="60" t="b">
        <f t="shared" si="1"/>
        <v>1</v>
      </c>
    </row>
    <row r="77" spans="1:9" x14ac:dyDescent="0.3">
      <c r="A77" s="58" t="s">
        <v>170</v>
      </c>
      <c r="B77" s="58" t="s">
        <v>368</v>
      </c>
      <c r="C77" s="58" t="s">
        <v>359</v>
      </c>
      <c r="D77" s="58" t="s">
        <v>360</v>
      </c>
      <c r="G77" s="25" t="s">
        <v>170</v>
      </c>
      <c r="H77" s="60" t="s">
        <v>391</v>
      </c>
      <c r="I77" s="60" t="b">
        <f t="shared" si="1"/>
        <v>1</v>
      </c>
    </row>
    <row r="78" spans="1:9" x14ac:dyDescent="0.3">
      <c r="A78" s="58" t="s">
        <v>171</v>
      </c>
      <c r="B78" s="58" t="s">
        <v>368</v>
      </c>
      <c r="C78" s="58" t="s">
        <v>359</v>
      </c>
      <c r="D78" s="58" t="s">
        <v>360</v>
      </c>
      <c r="G78" s="25" t="s">
        <v>171</v>
      </c>
      <c r="H78" s="60" t="s">
        <v>391</v>
      </c>
      <c r="I78" s="60" t="b">
        <f t="shared" si="1"/>
        <v>1</v>
      </c>
    </row>
    <row r="79" spans="1:9" x14ac:dyDescent="0.3">
      <c r="A79" s="58" t="s">
        <v>172</v>
      </c>
      <c r="B79" s="58" t="s">
        <v>368</v>
      </c>
      <c r="C79" s="58" t="s">
        <v>359</v>
      </c>
      <c r="D79" s="58" t="s">
        <v>360</v>
      </c>
      <c r="G79" s="25" t="s">
        <v>172</v>
      </c>
      <c r="H79" s="60" t="s">
        <v>391</v>
      </c>
      <c r="I79" s="60" t="b">
        <f t="shared" si="1"/>
        <v>1</v>
      </c>
    </row>
    <row r="80" spans="1:9" x14ac:dyDescent="0.3">
      <c r="A80" s="58" t="s">
        <v>173</v>
      </c>
      <c r="B80" s="58" t="s">
        <v>368</v>
      </c>
      <c r="C80" s="58" t="s">
        <v>359</v>
      </c>
      <c r="D80" s="58" t="s">
        <v>360</v>
      </c>
      <c r="G80" s="25" t="s">
        <v>173</v>
      </c>
      <c r="H80" s="60" t="s">
        <v>391</v>
      </c>
      <c r="I80" s="60" t="b">
        <f t="shared" si="1"/>
        <v>1</v>
      </c>
    </row>
    <row r="81" spans="1:9" x14ac:dyDescent="0.3">
      <c r="A81" s="58" t="s">
        <v>174</v>
      </c>
      <c r="B81" s="58" t="s">
        <v>368</v>
      </c>
      <c r="C81" s="58" t="s">
        <v>359</v>
      </c>
      <c r="D81" s="58" t="s">
        <v>360</v>
      </c>
      <c r="G81" s="25" t="s">
        <v>174</v>
      </c>
      <c r="H81" s="60" t="s">
        <v>391</v>
      </c>
      <c r="I81" s="60" t="b">
        <f t="shared" si="1"/>
        <v>1</v>
      </c>
    </row>
    <row r="82" spans="1:9" x14ac:dyDescent="0.3">
      <c r="A82" s="58" t="s">
        <v>175</v>
      </c>
      <c r="B82" s="58" t="s">
        <v>368</v>
      </c>
      <c r="C82" s="58" t="s">
        <v>359</v>
      </c>
      <c r="D82" s="58" t="s">
        <v>360</v>
      </c>
      <c r="G82" s="25" t="s">
        <v>175</v>
      </c>
      <c r="H82" s="60" t="s">
        <v>391</v>
      </c>
      <c r="I82" s="60" t="b">
        <f t="shared" si="1"/>
        <v>1</v>
      </c>
    </row>
    <row r="83" spans="1:9" x14ac:dyDescent="0.3">
      <c r="A83" s="58" t="s">
        <v>176</v>
      </c>
      <c r="B83" s="58" t="s">
        <v>368</v>
      </c>
      <c r="C83" s="58" t="s">
        <v>359</v>
      </c>
      <c r="D83" s="58" t="s">
        <v>360</v>
      </c>
      <c r="G83" s="25" t="s">
        <v>176</v>
      </c>
      <c r="H83" s="60" t="s">
        <v>391</v>
      </c>
      <c r="I83" s="60" t="b">
        <f t="shared" si="1"/>
        <v>1</v>
      </c>
    </row>
    <row r="84" spans="1:9" x14ac:dyDescent="0.3">
      <c r="A84" s="58" t="s">
        <v>177</v>
      </c>
      <c r="B84" s="58" t="s">
        <v>368</v>
      </c>
      <c r="C84" s="58" t="s">
        <v>359</v>
      </c>
      <c r="D84" s="58" t="s">
        <v>360</v>
      </c>
      <c r="G84" s="25" t="s">
        <v>177</v>
      </c>
      <c r="H84" s="60" t="s">
        <v>391</v>
      </c>
      <c r="I84" s="60" t="b">
        <f t="shared" si="1"/>
        <v>1</v>
      </c>
    </row>
    <row r="85" spans="1:9" x14ac:dyDescent="0.3">
      <c r="A85" s="58" t="s">
        <v>178</v>
      </c>
      <c r="B85" s="58" t="s">
        <v>368</v>
      </c>
      <c r="C85" s="58" t="s">
        <v>359</v>
      </c>
      <c r="D85" s="58" t="s">
        <v>360</v>
      </c>
      <c r="G85" s="25" t="s">
        <v>178</v>
      </c>
      <c r="H85" s="60" t="s">
        <v>391</v>
      </c>
      <c r="I85" s="60" t="b">
        <f t="shared" si="1"/>
        <v>1</v>
      </c>
    </row>
    <row r="86" spans="1:9" x14ac:dyDescent="0.3">
      <c r="A86" s="58" t="s">
        <v>179</v>
      </c>
      <c r="B86" s="58" t="s">
        <v>368</v>
      </c>
      <c r="C86" s="58" t="s">
        <v>359</v>
      </c>
      <c r="D86" s="58" t="s">
        <v>360</v>
      </c>
      <c r="G86" s="25" t="s">
        <v>179</v>
      </c>
      <c r="H86" s="60" t="s">
        <v>391</v>
      </c>
      <c r="I86" s="60" t="b">
        <f t="shared" si="1"/>
        <v>1</v>
      </c>
    </row>
    <row r="87" spans="1:9" x14ac:dyDescent="0.3">
      <c r="A87" s="58" t="s">
        <v>180</v>
      </c>
      <c r="B87" s="58" t="s">
        <v>368</v>
      </c>
      <c r="C87" s="58" t="s">
        <v>369</v>
      </c>
      <c r="D87" s="58" t="s">
        <v>360</v>
      </c>
      <c r="G87" s="25" t="s">
        <v>180</v>
      </c>
      <c r="H87" s="60" t="s">
        <v>391</v>
      </c>
      <c r="I87" s="60" t="b">
        <f t="shared" si="1"/>
        <v>1</v>
      </c>
    </row>
    <row r="88" spans="1:9" x14ac:dyDescent="0.3">
      <c r="A88" s="58" t="s">
        <v>181</v>
      </c>
      <c r="B88" s="58" t="s">
        <v>368</v>
      </c>
      <c r="C88" s="58" t="s">
        <v>359</v>
      </c>
      <c r="D88" s="58" t="s">
        <v>360</v>
      </c>
      <c r="G88" s="25" t="s">
        <v>181</v>
      </c>
      <c r="H88" s="60" t="s">
        <v>391</v>
      </c>
      <c r="I88" s="60" t="b">
        <f t="shared" si="1"/>
        <v>1</v>
      </c>
    </row>
    <row r="89" spans="1:9" x14ac:dyDescent="0.3">
      <c r="A89" s="58" t="s">
        <v>182</v>
      </c>
      <c r="B89" s="58" t="s">
        <v>368</v>
      </c>
      <c r="C89" s="58" t="s">
        <v>359</v>
      </c>
      <c r="D89" s="58" t="s">
        <v>360</v>
      </c>
      <c r="G89" s="25" t="s">
        <v>182</v>
      </c>
      <c r="H89" s="60" t="s">
        <v>391</v>
      </c>
      <c r="I89" s="60" t="b">
        <f t="shared" si="1"/>
        <v>1</v>
      </c>
    </row>
    <row r="90" spans="1:9" x14ac:dyDescent="0.3">
      <c r="A90" s="58" t="s">
        <v>183</v>
      </c>
      <c r="B90" s="58" t="s">
        <v>368</v>
      </c>
      <c r="C90" s="58" t="s">
        <v>359</v>
      </c>
      <c r="D90" s="58" t="s">
        <v>360</v>
      </c>
      <c r="G90" s="25" t="s">
        <v>183</v>
      </c>
      <c r="H90" s="60" t="s">
        <v>391</v>
      </c>
      <c r="I90" s="60" t="b">
        <f t="shared" si="1"/>
        <v>1</v>
      </c>
    </row>
    <row r="91" spans="1:9" x14ac:dyDescent="0.3">
      <c r="A91" s="58" t="s">
        <v>184</v>
      </c>
      <c r="B91" s="58" t="s">
        <v>368</v>
      </c>
      <c r="C91" s="58" t="s">
        <v>359</v>
      </c>
      <c r="D91" s="58" t="s">
        <v>360</v>
      </c>
      <c r="G91" s="25" t="s">
        <v>184</v>
      </c>
      <c r="H91" s="60" t="s">
        <v>391</v>
      </c>
      <c r="I91" s="60" t="b">
        <f t="shared" si="1"/>
        <v>1</v>
      </c>
    </row>
    <row r="92" spans="1:9" x14ac:dyDescent="0.3">
      <c r="A92" s="58" t="s">
        <v>185</v>
      </c>
      <c r="B92" s="58" t="s">
        <v>368</v>
      </c>
      <c r="C92" s="58" t="s">
        <v>359</v>
      </c>
      <c r="D92" s="58" t="s">
        <v>360</v>
      </c>
      <c r="G92" s="25" t="s">
        <v>185</v>
      </c>
      <c r="H92" s="60" t="s">
        <v>391</v>
      </c>
      <c r="I92" s="60" t="b">
        <f t="shared" si="1"/>
        <v>1</v>
      </c>
    </row>
    <row r="93" spans="1:9" x14ac:dyDescent="0.3">
      <c r="A93" s="58" t="s">
        <v>186</v>
      </c>
      <c r="B93" s="58" t="s">
        <v>368</v>
      </c>
      <c r="C93" s="58" t="s">
        <v>359</v>
      </c>
      <c r="D93" s="58" t="s">
        <v>360</v>
      </c>
      <c r="G93" s="25" t="s">
        <v>186</v>
      </c>
      <c r="H93" s="60" t="s">
        <v>391</v>
      </c>
      <c r="I93" s="60" t="b">
        <f t="shared" si="1"/>
        <v>1</v>
      </c>
    </row>
    <row r="94" spans="1:9" x14ac:dyDescent="0.3">
      <c r="A94" s="58" t="s">
        <v>187</v>
      </c>
      <c r="B94" s="58" t="s">
        <v>368</v>
      </c>
      <c r="C94" s="58" t="s">
        <v>359</v>
      </c>
      <c r="D94" s="58" t="s">
        <v>360</v>
      </c>
      <c r="G94" s="25" t="s">
        <v>187</v>
      </c>
      <c r="H94" s="60" t="s">
        <v>391</v>
      </c>
      <c r="I94" s="60" t="b">
        <f t="shared" si="1"/>
        <v>1</v>
      </c>
    </row>
    <row r="95" spans="1:9" x14ac:dyDescent="0.3">
      <c r="A95" s="58" t="s">
        <v>188</v>
      </c>
      <c r="B95" s="58" t="s">
        <v>368</v>
      </c>
      <c r="C95" s="58" t="s">
        <v>359</v>
      </c>
      <c r="D95" s="58" t="s">
        <v>360</v>
      </c>
      <c r="G95" s="25" t="s">
        <v>188</v>
      </c>
      <c r="H95" s="60" t="s">
        <v>391</v>
      </c>
      <c r="I95" s="60" t="b">
        <f t="shared" si="1"/>
        <v>1</v>
      </c>
    </row>
    <row r="96" spans="1:9" x14ac:dyDescent="0.3">
      <c r="A96" s="58" t="s">
        <v>189</v>
      </c>
      <c r="B96" s="58" t="s">
        <v>368</v>
      </c>
      <c r="C96" s="58" t="s">
        <v>359</v>
      </c>
      <c r="D96" s="58" t="s">
        <v>360</v>
      </c>
      <c r="G96" s="25" t="s">
        <v>189</v>
      </c>
      <c r="H96" s="60" t="s">
        <v>391</v>
      </c>
      <c r="I96" s="60" t="b">
        <f t="shared" si="1"/>
        <v>1</v>
      </c>
    </row>
    <row r="97" spans="1:10" x14ac:dyDescent="0.3">
      <c r="A97" s="58" t="s">
        <v>190</v>
      </c>
      <c r="B97" s="58" t="s">
        <v>368</v>
      </c>
      <c r="C97" s="58" t="s">
        <v>359</v>
      </c>
      <c r="D97" s="58" t="s">
        <v>360</v>
      </c>
      <c r="G97" s="25" t="s">
        <v>190</v>
      </c>
      <c r="H97" s="60" t="s">
        <v>391</v>
      </c>
      <c r="I97" s="60" t="b">
        <f t="shared" si="1"/>
        <v>1</v>
      </c>
    </row>
    <row r="98" spans="1:10" x14ac:dyDescent="0.3">
      <c r="A98" s="58" t="s">
        <v>191</v>
      </c>
      <c r="B98" s="58" t="s">
        <v>368</v>
      </c>
      <c r="C98" s="58" t="s">
        <v>359</v>
      </c>
      <c r="D98" s="58" t="s">
        <v>360</v>
      </c>
      <c r="G98" s="25" t="s">
        <v>191</v>
      </c>
      <c r="H98" s="60" t="s">
        <v>391</v>
      </c>
      <c r="I98" s="60" t="b">
        <f t="shared" si="1"/>
        <v>1</v>
      </c>
    </row>
    <row r="99" spans="1:10" x14ac:dyDescent="0.3">
      <c r="A99" s="58" t="s">
        <v>192</v>
      </c>
      <c r="B99" s="58" t="s">
        <v>368</v>
      </c>
      <c r="C99" s="58" t="s">
        <v>359</v>
      </c>
      <c r="D99" s="58" t="s">
        <v>360</v>
      </c>
      <c r="G99" s="25" t="s">
        <v>192</v>
      </c>
      <c r="H99" s="60" t="s">
        <v>391</v>
      </c>
      <c r="I99" s="60" t="b">
        <f t="shared" si="1"/>
        <v>1</v>
      </c>
    </row>
    <row r="100" spans="1:10" x14ac:dyDescent="0.3">
      <c r="A100" s="58" t="s">
        <v>193</v>
      </c>
      <c r="B100" s="58" t="s">
        <v>368</v>
      </c>
      <c r="C100" s="58" t="s">
        <v>359</v>
      </c>
      <c r="D100" s="58" t="s">
        <v>360</v>
      </c>
      <c r="G100" s="25" t="s">
        <v>193</v>
      </c>
      <c r="H100" s="60" t="s">
        <v>391</v>
      </c>
      <c r="I100" s="60" t="b">
        <f t="shared" si="1"/>
        <v>1</v>
      </c>
    </row>
    <row r="101" spans="1:10" x14ac:dyDescent="0.3">
      <c r="A101" s="58" t="s">
        <v>194</v>
      </c>
      <c r="B101" s="58" t="s">
        <v>368</v>
      </c>
      <c r="C101" s="58" t="s">
        <v>359</v>
      </c>
      <c r="D101" s="58" t="s">
        <v>360</v>
      </c>
      <c r="G101" s="25" t="s">
        <v>194</v>
      </c>
      <c r="H101" s="60" t="s">
        <v>391</v>
      </c>
      <c r="I101" s="60" t="b">
        <f t="shared" si="1"/>
        <v>1</v>
      </c>
    </row>
    <row r="102" spans="1:10" x14ac:dyDescent="0.3">
      <c r="A102" s="58" t="s">
        <v>195</v>
      </c>
      <c r="B102" s="58" t="s">
        <v>368</v>
      </c>
      <c r="C102" s="58" t="s">
        <v>359</v>
      </c>
      <c r="D102" s="58" t="s">
        <v>360</v>
      </c>
      <c r="G102" s="25" t="s">
        <v>195</v>
      </c>
      <c r="H102" s="60" t="s">
        <v>391</v>
      </c>
      <c r="I102" s="60" t="b">
        <f t="shared" si="1"/>
        <v>1</v>
      </c>
    </row>
    <row r="103" spans="1:10" x14ac:dyDescent="0.3">
      <c r="A103" s="58" t="s">
        <v>196</v>
      </c>
      <c r="B103" s="58" t="s">
        <v>368</v>
      </c>
      <c r="C103" s="58" t="s">
        <v>359</v>
      </c>
      <c r="D103" s="58" t="s">
        <v>360</v>
      </c>
      <c r="G103" s="25" t="s">
        <v>196</v>
      </c>
      <c r="H103" s="60" t="s">
        <v>391</v>
      </c>
      <c r="I103" s="60" t="b">
        <f t="shared" si="1"/>
        <v>1</v>
      </c>
    </row>
    <row r="104" spans="1:10" x14ac:dyDescent="0.3">
      <c r="A104" s="58" t="s">
        <v>197</v>
      </c>
      <c r="B104" s="58" t="s">
        <v>368</v>
      </c>
      <c r="C104" s="58" t="s">
        <v>359</v>
      </c>
      <c r="D104" s="58" t="s">
        <v>360</v>
      </c>
      <c r="G104" s="25" t="s">
        <v>197</v>
      </c>
      <c r="H104" s="60" t="s">
        <v>391</v>
      </c>
      <c r="I104" s="60" t="b">
        <f t="shared" si="1"/>
        <v>1</v>
      </c>
    </row>
    <row r="105" spans="1:10" x14ac:dyDescent="0.3">
      <c r="A105" s="58" t="s">
        <v>198</v>
      </c>
      <c r="B105" s="58" t="s">
        <v>368</v>
      </c>
      <c r="C105" s="58" t="s">
        <v>359</v>
      </c>
      <c r="D105" s="58" t="s">
        <v>360</v>
      </c>
      <c r="G105" s="25" t="s">
        <v>198</v>
      </c>
      <c r="H105" s="60" t="s">
        <v>391</v>
      </c>
      <c r="I105" s="60" t="b">
        <f t="shared" si="1"/>
        <v>1</v>
      </c>
    </row>
    <row r="106" spans="1:10" x14ac:dyDescent="0.3">
      <c r="A106" s="58" t="s">
        <v>199</v>
      </c>
      <c r="B106" s="58" t="s">
        <v>368</v>
      </c>
      <c r="C106" s="58" t="s">
        <v>359</v>
      </c>
      <c r="D106" s="58" t="s">
        <v>360</v>
      </c>
      <c r="G106" s="25" t="s">
        <v>199</v>
      </c>
      <c r="H106" s="60" t="s">
        <v>391</v>
      </c>
      <c r="I106" s="60" t="b">
        <f t="shared" si="1"/>
        <v>1</v>
      </c>
      <c r="J106" s="60"/>
    </row>
    <row r="107" spans="1:10" x14ac:dyDescent="0.3">
      <c r="A107" s="58" t="s">
        <v>200</v>
      </c>
      <c r="B107" s="58" t="s">
        <v>368</v>
      </c>
      <c r="C107" s="58" t="s">
        <v>359</v>
      </c>
      <c r="D107" s="58" t="s">
        <v>360</v>
      </c>
      <c r="G107" s="25" t="s">
        <v>200</v>
      </c>
      <c r="H107" s="60" t="s">
        <v>391</v>
      </c>
      <c r="I107" s="60" t="b">
        <f t="shared" si="1"/>
        <v>1</v>
      </c>
    </row>
    <row r="108" spans="1:10" x14ac:dyDescent="0.3">
      <c r="A108" s="58" t="s">
        <v>370</v>
      </c>
      <c r="B108" s="58" t="s">
        <v>368</v>
      </c>
      <c r="C108" s="58" t="s">
        <v>359</v>
      </c>
      <c r="D108" s="58" t="s">
        <v>360</v>
      </c>
      <c r="G108" s="61" t="s">
        <v>370</v>
      </c>
      <c r="H108" s="60" t="s">
        <v>391</v>
      </c>
      <c r="I108" s="60" t="b">
        <f t="shared" si="1"/>
        <v>1</v>
      </c>
    </row>
    <row r="109" spans="1:10" x14ac:dyDescent="0.3">
      <c r="A109" s="58" t="s">
        <v>201</v>
      </c>
      <c r="B109" s="58" t="s">
        <v>368</v>
      </c>
      <c r="C109" s="58" t="s">
        <v>369</v>
      </c>
      <c r="D109" s="58" t="s">
        <v>360</v>
      </c>
      <c r="G109" s="25" t="s">
        <v>201</v>
      </c>
      <c r="H109" s="60" t="s">
        <v>391</v>
      </c>
      <c r="I109" s="60" t="b">
        <f t="shared" si="1"/>
        <v>1</v>
      </c>
    </row>
    <row r="110" spans="1:10" x14ac:dyDescent="0.3">
      <c r="A110" s="58" t="s">
        <v>202</v>
      </c>
      <c r="B110" s="58" t="s">
        <v>368</v>
      </c>
      <c r="C110" s="58" t="s">
        <v>369</v>
      </c>
      <c r="D110" s="58" t="s">
        <v>360</v>
      </c>
      <c r="G110" s="25" t="s">
        <v>202</v>
      </c>
      <c r="H110" s="60" t="s">
        <v>391</v>
      </c>
      <c r="I110" s="60" t="b">
        <f t="shared" si="1"/>
        <v>1</v>
      </c>
    </row>
    <row r="111" spans="1:10" x14ac:dyDescent="0.3">
      <c r="A111" s="58" t="s">
        <v>203</v>
      </c>
      <c r="B111" s="58" t="s">
        <v>368</v>
      </c>
      <c r="C111" s="58" t="s">
        <v>369</v>
      </c>
      <c r="D111" s="58" t="s">
        <v>360</v>
      </c>
      <c r="G111" s="25" t="s">
        <v>203</v>
      </c>
      <c r="H111" s="60" t="s">
        <v>391</v>
      </c>
      <c r="I111" s="60" t="b">
        <f t="shared" si="1"/>
        <v>1</v>
      </c>
    </row>
    <row r="112" spans="1:10" x14ac:dyDescent="0.3">
      <c r="A112" s="58" t="s">
        <v>204</v>
      </c>
      <c r="B112" s="58" t="s">
        <v>368</v>
      </c>
      <c r="C112" s="58" t="s">
        <v>369</v>
      </c>
      <c r="D112" s="58" t="s">
        <v>360</v>
      </c>
      <c r="G112" s="25" t="s">
        <v>204</v>
      </c>
      <c r="H112" s="60" t="s">
        <v>391</v>
      </c>
      <c r="I112" s="60" t="b">
        <f t="shared" si="1"/>
        <v>1</v>
      </c>
    </row>
    <row r="113" spans="1:10" x14ac:dyDescent="0.3">
      <c r="A113" s="58" t="s">
        <v>205</v>
      </c>
      <c r="B113" s="58" t="s">
        <v>368</v>
      </c>
      <c r="C113" s="58" t="s">
        <v>369</v>
      </c>
      <c r="D113" s="58" t="s">
        <v>360</v>
      </c>
      <c r="G113" s="25" t="s">
        <v>205</v>
      </c>
      <c r="H113" s="60" t="s">
        <v>391</v>
      </c>
      <c r="I113" s="60" t="b">
        <f t="shared" si="1"/>
        <v>1</v>
      </c>
    </row>
    <row r="114" spans="1:10" x14ac:dyDescent="0.3">
      <c r="A114" s="58" t="s">
        <v>206</v>
      </c>
      <c r="B114" s="58" t="s">
        <v>368</v>
      </c>
      <c r="C114" s="58" t="s">
        <v>369</v>
      </c>
      <c r="D114" s="58" t="s">
        <v>360</v>
      </c>
      <c r="G114" s="25" t="s">
        <v>206</v>
      </c>
      <c r="H114" s="60" t="s">
        <v>391</v>
      </c>
      <c r="I114" s="60" t="b">
        <f t="shared" si="1"/>
        <v>1</v>
      </c>
    </row>
    <row r="115" spans="1:10" x14ac:dyDescent="0.3">
      <c r="A115" s="58" t="s">
        <v>207</v>
      </c>
      <c r="B115" s="58" t="s">
        <v>368</v>
      </c>
      <c r="C115" s="58" t="s">
        <v>369</v>
      </c>
      <c r="D115" s="58" t="s">
        <v>360</v>
      </c>
      <c r="G115" s="25" t="s">
        <v>207</v>
      </c>
      <c r="H115" s="60" t="s">
        <v>391</v>
      </c>
      <c r="I115" s="60" t="b">
        <f t="shared" si="1"/>
        <v>1</v>
      </c>
    </row>
    <row r="116" spans="1:10" x14ac:dyDescent="0.3">
      <c r="A116" s="58" t="s">
        <v>208</v>
      </c>
      <c r="B116" s="58" t="s">
        <v>368</v>
      </c>
      <c r="C116" s="58" t="s">
        <v>359</v>
      </c>
      <c r="D116" s="58" t="s">
        <v>360</v>
      </c>
      <c r="G116" s="25" t="s">
        <v>208</v>
      </c>
      <c r="H116" s="60" t="s">
        <v>391</v>
      </c>
      <c r="I116" s="60" t="b">
        <f t="shared" si="1"/>
        <v>1</v>
      </c>
    </row>
    <row r="117" spans="1:10" x14ac:dyDescent="0.3">
      <c r="A117" s="58" t="s">
        <v>209</v>
      </c>
      <c r="B117" s="58" t="s">
        <v>368</v>
      </c>
      <c r="C117" s="58" t="s">
        <v>359</v>
      </c>
      <c r="D117" s="58" t="s">
        <v>360</v>
      </c>
      <c r="G117" s="25" t="s">
        <v>209</v>
      </c>
      <c r="H117" s="60" t="s">
        <v>391</v>
      </c>
      <c r="I117" s="60" t="b">
        <f t="shared" si="1"/>
        <v>1</v>
      </c>
    </row>
    <row r="118" spans="1:10" x14ac:dyDescent="0.3">
      <c r="A118" s="58" t="s">
        <v>210</v>
      </c>
      <c r="B118" s="58" t="s">
        <v>368</v>
      </c>
      <c r="C118" s="58" t="s">
        <v>369</v>
      </c>
      <c r="D118" s="58" t="s">
        <v>360</v>
      </c>
      <c r="G118" s="25" t="s">
        <v>210</v>
      </c>
      <c r="H118" s="60" t="s">
        <v>391</v>
      </c>
      <c r="I118" s="60" t="b">
        <f t="shared" si="1"/>
        <v>1</v>
      </c>
    </row>
    <row r="119" spans="1:10" x14ac:dyDescent="0.3">
      <c r="A119" s="58" t="s">
        <v>211</v>
      </c>
      <c r="B119" s="58" t="s">
        <v>368</v>
      </c>
      <c r="C119" s="58" t="s">
        <v>369</v>
      </c>
      <c r="D119" s="58" t="s">
        <v>360</v>
      </c>
      <c r="G119" s="25" t="s">
        <v>211</v>
      </c>
      <c r="H119" s="60" t="s">
        <v>391</v>
      </c>
      <c r="I119" s="60" t="b">
        <f t="shared" si="1"/>
        <v>1</v>
      </c>
    </row>
    <row r="120" spans="1:10" x14ac:dyDescent="0.3">
      <c r="A120" s="58" t="s">
        <v>212</v>
      </c>
      <c r="B120" s="58" t="s">
        <v>368</v>
      </c>
      <c r="C120" s="58" t="s">
        <v>369</v>
      </c>
      <c r="D120" s="58" t="s">
        <v>360</v>
      </c>
      <c r="G120" s="25" t="s">
        <v>212</v>
      </c>
      <c r="H120" s="60" t="s">
        <v>391</v>
      </c>
      <c r="I120" s="60" t="b">
        <f t="shared" si="1"/>
        <v>1</v>
      </c>
    </row>
    <row r="121" spans="1:10" x14ac:dyDescent="0.3">
      <c r="A121" s="58" t="s">
        <v>213</v>
      </c>
      <c r="B121" s="58" t="s">
        <v>368</v>
      </c>
      <c r="C121" s="58" t="s">
        <v>369</v>
      </c>
      <c r="D121" s="58" t="s">
        <v>360</v>
      </c>
      <c r="G121" s="25" t="s">
        <v>213</v>
      </c>
      <c r="H121" s="60" t="s">
        <v>391</v>
      </c>
      <c r="I121" s="60" t="b">
        <f t="shared" si="1"/>
        <v>1</v>
      </c>
    </row>
    <row r="122" spans="1:10" x14ac:dyDescent="0.3">
      <c r="A122" s="58" t="s">
        <v>214</v>
      </c>
      <c r="B122" s="58" t="s">
        <v>368</v>
      </c>
      <c r="C122" s="58" t="s">
        <v>369</v>
      </c>
      <c r="D122" s="58" t="s">
        <v>360</v>
      </c>
      <c r="G122" s="25" t="s">
        <v>214</v>
      </c>
      <c r="H122" s="60" t="s">
        <v>391</v>
      </c>
      <c r="I122" s="60" t="b">
        <f t="shared" si="1"/>
        <v>1</v>
      </c>
    </row>
    <row r="123" spans="1:10" x14ac:dyDescent="0.3">
      <c r="A123" s="58" t="s">
        <v>215</v>
      </c>
      <c r="B123" s="58" t="s">
        <v>368</v>
      </c>
      <c r="C123" s="58" t="s">
        <v>369</v>
      </c>
      <c r="D123" s="58" t="s">
        <v>360</v>
      </c>
      <c r="G123" s="25" t="s">
        <v>215</v>
      </c>
      <c r="H123" s="60" t="s">
        <v>391</v>
      </c>
      <c r="I123" s="60" t="b">
        <f t="shared" si="1"/>
        <v>1</v>
      </c>
    </row>
    <row r="124" spans="1:10" x14ac:dyDescent="0.3">
      <c r="A124" s="58" t="s">
        <v>216</v>
      </c>
      <c r="B124" s="58" t="s">
        <v>368</v>
      </c>
      <c r="C124" s="58" t="s">
        <v>369</v>
      </c>
      <c r="D124" s="58" t="s">
        <v>360</v>
      </c>
      <c r="G124" s="25" t="s">
        <v>216</v>
      </c>
      <c r="H124" s="60" t="s">
        <v>391</v>
      </c>
      <c r="I124" s="60" t="b">
        <f t="shared" si="1"/>
        <v>1</v>
      </c>
      <c r="J124" s="60"/>
    </row>
    <row r="125" spans="1:10" x14ac:dyDescent="0.3">
      <c r="A125" s="58" t="s">
        <v>217</v>
      </c>
      <c r="B125" s="58" t="s">
        <v>368</v>
      </c>
      <c r="C125" s="58" t="s">
        <v>369</v>
      </c>
      <c r="D125" s="58" t="s">
        <v>360</v>
      </c>
      <c r="G125" s="25" t="s">
        <v>217</v>
      </c>
      <c r="H125" s="60" t="s">
        <v>391</v>
      </c>
      <c r="I125" s="60" t="b">
        <f t="shared" si="1"/>
        <v>1</v>
      </c>
      <c r="J125" s="60"/>
    </row>
    <row r="126" spans="1:10" x14ac:dyDescent="0.3">
      <c r="A126" s="58" t="s">
        <v>371</v>
      </c>
      <c r="B126" s="58" t="s">
        <v>368</v>
      </c>
      <c r="C126" s="58" t="s">
        <v>369</v>
      </c>
      <c r="D126" s="58" t="s">
        <v>360</v>
      </c>
      <c r="G126" s="25" t="s">
        <v>371</v>
      </c>
      <c r="H126" s="60" t="s">
        <v>391</v>
      </c>
      <c r="I126" s="60" t="b">
        <f t="shared" si="1"/>
        <v>1</v>
      </c>
    </row>
    <row r="127" spans="1:10" x14ac:dyDescent="0.3">
      <c r="A127" s="58" t="s">
        <v>372</v>
      </c>
      <c r="B127" s="58" t="s">
        <v>368</v>
      </c>
      <c r="C127" s="58" t="s">
        <v>369</v>
      </c>
      <c r="D127" s="58" t="s">
        <v>360</v>
      </c>
      <c r="G127" s="25" t="s">
        <v>372</v>
      </c>
      <c r="H127" s="60" t="s">
        <v>391</v>
      </c>
      <c r="I127" s="60" t="b">
        <f t="shared" si="1"/>
        <v>1</v>
      </c>
    </row>
    <row r="128" spans="1:10" x14ac:dyDescent="0.3">
      <c r="A128" s="58" t="s">
        <v>218</v>
      </c>
      <c r="B128" s="58" t="s">
        <v>368</v>
      </c>
      <c r="C128" s="58" t="s">
        <v>359</v>
      </c>
      <c r="D128" s="58" t="s">
        <v>360</v>
      </c>
      <c r="G128" s="25" t="s">
        <v>218</v>
      </c>
      <c r="H128" s="60" t="s">
        <v>391</v>
      </c>
      <c r="I128" s="60" t="b">
        <f t="shared" si="1"/>
        <v>1</v>
      </c>
    </row>
    <row r="129" spans="1:9" x14ac:dyDescent="0.3">
      <c r="A129" s="58" t="s">
        <v>219</v>
      </c>
      <c r="B129" s="58" t="s">
        <v>368</v>
      </c>
      <c r="C129" s="58" t="s">
        <v>359</v>
      </c>
      <c r="D129" s="58" t="s">
        <v>360</v>
      </c>
      <c r="G129" s="25" t="s">
        <v>219</v>
      </c>
      <c r="H129" s="60" t="s">
        <v>391</v>
      </c>
      <c r="I129" s="60" t="b">
        <f t="shared" si="1"/>
        <v>1</v>
      </c>
    </row>
    <row r="130" spans="1:9" x14ac:dyDescent="0.3">
      <c r="A130" s="58" t="s">
        <v>220</v>
      </c>
      <c r="B130" s="58" t="s">
        <v>368</v>
      </c>
      <c r="C130" s="58" t="s">
        <v>359</v>
      </c>
      <c r="D130" s="58" t="s">
        <v>360</v>
      </c>
      <c r="G130" s="25" t="s">
        <v>220</v>
      </c>
      <c r="H130" s="60" t="s">
        <v>391</v>
      </c>
      <c r="I130" s="60" t="b">
        <f t="shared" si="1"/>
        <v>1</v>
      </c>
    </row>
    <row r="131" spans="1:9" x14ac:dyDescent="0.3">
      <c r="A131" s="58" t="s">
        <v>221</v>
      </c>
      <c r="B131" s="58" t="s">
        <v>368</v>
      </c>
      <c r="C131" s="58" t="s">
        <v>369</v>
      </c>
      <c r="D131" s="58" t="s">
        <v>360</v>
      </c>
      <c r="G131" s="25" t="s">
        <v>221</v>
      </c>
      <c r="H131" s="60" t="s">
        <v>391</v>
      </c>
      <c r="I131" s="60" t="b">
        <f t="shared" ref="I131:I194" si="2">EXACT(G131,A131)</f>
        <v>1</v>
      </c>
    </row>
    <row r="132" spans="1:9" x14ac:dyDescent="0.3">
      <c r="A132" s="58" t="s">
        <v>222</v>
      </c>
      <c r="B132" s="58" t="s">
        <v>368</v>
      </c>
      <c r="C132" s="58" t="s">
        <v>369</v>
      </c>
      <c r="D132" s="58" t="s">
        <v>360</v>
      </c>
      <c r="G132" s="25" t="s">
        <v>222</v>
      </c>
      <c r="H132" s="60" t="s">
        <v>391</v>
      </c>
      <c r="I132" s="60" t="b">
        <f t="shared" si="2"/>
        <v>1</v>
      </c>
    </row>
    <row r="133" spans="1:9" x14ac:dyDescent="0.3">
      <c r="A133" s="58" t="s">
        <v>223</v>
      </c>
      <c r="B133" s="58" t="s">
        <v>368</v>
      </c>
      <c r="C133" s="58" t="s">
        <v>369</v>
      </c>
      <c r="D133" s="58" t="s">
        <v>360</v>
      </c>
      <c r="G133" s="25" t="s">
        <v>223</v>
      </c>
      <c r="H133" s="60" t="s">
        <v>391</v>
      </c>
      <c r="I133" s="60" t="b">
        <f t="shared" si="2"/>
        <v>1</v>
      </c>
    </row>
    <row r="134" spans="1:9" x14ac:dyDescent="0.3">
      <c r="A134" s="58" t="s">
        <v>224</v>
      </c>
      <c r="B134" s="58" t="s">
        <v>368</v>
      </c>
      <c r="C134" s="58" t="s">
        <v>369</v>
      </c>
      <c r="D134" s="58" t="s">
        <v>360</v>
      </c>
      <c r="G134" s="25" t="s">
        <v>224</v>
      </c>
      <c r="H134" s="60" t="s">
        <v>391</v>
      </c>
      <c r="I134" s="60" t="b">
        <f t="shared" si="2"/>
        <v>1</v>
      </c>
    </row>
    <row r="135" spans="1:9" x14ac:dyDescent="0.3">
      <c r="A135" s="58" t="s">
        <v>225</v>
      </c>
      <c r="B135" s="58" t="s">
        <v>368</v>
      </c>
      <c r="C135" s="58" t="s">
        <v>369</v>
      </c>
      <c r="D135" s="58" t="s">
        <v>360</v>
      </c>
      <c r="G135" s="25" t="s">
        <v>225</v>
      </c>
      <c r="H135" s="60" t="s">
        <v>391</v>
      </c>
      <c r="I135" s="60" t="b">
        <f t="shared" si="2"/>
        <v>1</v>
      </c>
    </row>
    <row r="136" spans="1:9" x14ac:dyDescent="0.3">
      <c r="A136" s="58" t="s">
        <v>226</v>
      </c>
      <c r="B136" s="58" t="s">
        <v>368</v>
      </c>
      <c r="C136" s="58" t="s">
        <v>359</v>
      </c>
      <c r="D136" s="58" t="s">
        <v>360</v>
      </c>
      <c r="G136" s="25" t="s">
        <v>226</v>
      </c>
      <c r="H136" s="60" t="s">
        <v>391</v>
      </c>
      <c r="I136" s="60" t="b">
        <f t="shared" si="2"/>
        <v>1</v>
      </c>
    </row>
    <row r="137" spans="1:9" x14ac:dyDescent="0.3">
      <c r="A137" s="58" t="s">
        <v>266</v>
      </c>
      <c r="B137" s="58" t="s">
        <v>368</v>
      </c>
      <c r="C137" s="58" t="s">
        <v>359</v>
      </c>
      <c r="D137" s="58" t="s">
        <v>364</v>
      </c>
      <c r="G137" s="10" t="s">
        <v>266</v>
      </c>
      <c r="H137" t="s">
        <v>390</v>
      </c>
      <c r="I137" s="60" t="b">
        <f t="shared" si="2"/>
        <v>1</v>
      </c>
    </row>
    <row r="138" spans="1:9" x14ac:dyDescent="0.3">
      <c r="A138" s="58" t="s">
        <v>267</v>
      </c>
      <c r="B138" s="58" t="s">
        <v>368</v>
      </c>
      <c r="C138" s="58" t="s">
        <v>359</v>
      </c>
      <c r="D138" s="58" t="s">
        <v>364</v>
      </c>
      <c r="G138" s="10" t="s">
        <v>267</v>
      </c>
      <c r="H138" s="60" t="s">
        <v>390</v>
      </c>
      <c r="I138" s="60" t="b">
        <f t="shared" si="2"/>
        <v>1</v>
      </c>
    </row>
    <row r="139" spans="1:9" x14ac:dyDescent="0.3">
      <c r="A139" s="58" t="s">
        <v>268</v>
      </c>
      <c r="B139" s="58" t="s">
        <v>368</v>
      </c>
      <c r="C139" s="58" t="s">
        <v>359</v>
      </c>
      <c r="D139" s="58" t="s">
        <v>364</v>
      </c>
      <c r="G139" s="10" t="s">
        <v>268</v>
      </c>
      <c r="H139" s="60" t="s">
        <v>390</v>
      </c>
      <c r="I139" s="60" t="b">
        <f t="shared" si="2"/>
        <v>1</v>
      </c>
    </row>
    <row r="140" spans="1:9" x14ac:dyDescent="0.3">
      <c r="A140" s="58" t="s">
        <v>269</v>
      </c>
      <c r="B140" s="58" t="s">
        <v>368</v>
      </c>
      <c r="C140" s="58" t="s">
        <v>359</v>
      </c>
      <c r="D140" s="58" t="s">
        <v>364</v>
      </c>
      <c r="G140" s="10" t="s">
        <v>269</v>
      </c>
      <c r="H140" s="60" t="s">
        <v>390</v>
      </c>
      <c r="I140" s="60" t="b">
        <f t="shared" si="2"/>
        <v>1</v>
      </c>
    </row>
    <row r="141" spans="1:9" x14ac:dyDescent="0.3">
      <c r="A141" s="58" t="s">
        <v>270</v>
      </c>
      <c r="B141" s="58" t="s">
        <v>368</v>
      </c>
      <c r="C141" s="58" t="s">
        <v>359</v>
      </c>
      <c r="D141" s="58" t="s">
        <v>364</v>
      </c>
      <c r="G141" s="10" t="s">
        <v>270</v>
      </c>
      <c r="H141" s="60" t="s">
        <v>390</v>
      </c>
      <c r="I141" s="60" t="b">
        <f t="shared" si="2"/>
        <v>1</v>
      </c>
    </row>
    <row r="142" spans="1:9" x14ac:dyDescent="0.3">
      <c r="A142" s="58" t="s">
        <v>271</v>
      </c>
      <c r="B142" s="58" t="s">
        <v>368</v>
      </c>
      <c r="C142" s="58" t="s">
        <v>369</v>
      </c>
      <c r="D142" s="58" t="s">
        <v>364</v>
      </c>
      <c r="G142" s="10" t="s">
        <v>271</v>
      </c>
      <c r="H142" s="60" t="s">
        <v>390</v>
      </c>
      <c r="I142" s="60" t="b">
        <f t="shared" si="2"/>
        <v>1</v>
      </c>
    </row>
    <row r="143" spans="1:9" x14ac:dyDescent="0.3">
      <c r="A143" s="58" t="s">
        <v>272</v>
      </c>
      <c r="B143" s="58" t="s">
        <v>368</v>
      </c>
      <c r="C143" s="58" t="s">
        <v>369</v>
      </c>
      <c r="D143" s="58" t="s">
        <v>364</v>
      </c>
      <c r="G143" s="10" t="s">
        <v>272</v>
      </c>
      <c r="H143" s="60" t="s">
        <v>390</v>
      </c>
      <c r="I143" s="60" t="b">
        <f t="shared" si="2"/>
        <v>1</v>
      </c>
    </row>
    <row r="144" spans="1:9" x14ac:dyDescent="0.3">
      <c r="A144" s="58" t="s">
        <v>273</v>
      </c>
      <c r="B144" s="58" t="s">
        <v>368</v>
      </c>
      <c r="C144" s="58" t="s">
        <v>359</v>
      </c>
      <c r="D144" s="58" t="s">
        <v>364</v>
      </c>
      <c r="G144" s="10" t="s">
        <v>273</v>
      </c>
      <c r="H144" s="60" t="s">
        <v>390</v>
      </c>
      <c r="I144" s="60" t="b">
        <f t="shared" si="2"/>
        <v>1</v>
      </c>
    </row>
    <row r="145" spans="1:9" x14ac:dyDescent="0.3">
      <c r="A145" s="58" t="s">
        <v>274</v>
      </c>
      <c r="B145" s="58" t="s">
        <v>368</v>
      </c>
      <c r="C145" s="58" t="s">
        <v>359</v>
      </c>
      <c r="D145" s="58" t="s">
        <v>364</v>
      </c>
      <c r="G145" s="10" t="s">
        <v>274</v>
      </c>
      <c r="H145" s="60" t="s">
        <v>390</v>
      </c>
      <c r="I145" s="60" t="b">
        <f t="shared" si="2"/>
        <v>1</v>
      </c>
    </row>
    <row r="146" spans="1:9" x14ac:dyDescent="0.3">
      <c r="A146" s="58" t="s">
        <v>275</v>
      </c>
      <c r="B146" s="58" t="s">
        <v>368</v>
      </c>
      <c r="C146" s="58" t="s">
        <v>359</v>
      </c>
      <c r="D146" s="58" t="s">
        <v>364</v>
      </c>
      <c r="G146" s="10" t="s">
        <v>275</v>
      </c>
      <c r="H146" s="60" t="s">
        <v>390</v>
      </c>
      <c r="I146" s="60" t="b">
        <f t="shared" si="2"/>
        <v>1</v>
      </c>
    </row>
    <row r="147" spans="1:9" x14ac:dyDescent="0.3">
      <c r="A147" s="58" t="s">
        <v>276</v>
      </c>
      <c r="B147" s="58" t="s">
        <v>368</v>
      </c>
      <c r="C147" s="58" t="s">
        <v>359</v>
      </c>
      <c r="D147" s="58" t="s">
        <v>364</v>
      </c>
      <c r="G147" s="10" t="s">
        <v>276</v>
      </c>
      <c r="H147" s="60" t="s">
        <v>390</v>
      </c>
      <c r="I147" s="60" t="b">
        <f t="shared" si="2"/>
        <v>1</v>
      </c>
    </row>
    <row r="148" spans="1:9" x14ac:dyDescent="0.3">
      <c r="A148" s="58" t="s">
        <v>277</v>
      </c>
      <c r="B148" s="58" t="s">
        <v>368</v>
      </c>
      <c r="C148" s="58" t="s">
        <v>359</v>
      </c>
      <c r="D148" s="58" t="s">
        <v>364</v>
      </c>
      <c r="G148" s="10" t="s">
        <v>277</v>
      </c>
      <c r="H148" s="60" t="s">
        <v>390</v>
      </c>
      <c r="I148" s="60" t="b">
        <f t="shared" si="2"/>
        <v>1</v>
      </c>
    </row>
    <row r="149" spans="1:9" x14ac:dyDescent="0.3">
      <c r="A149" s="58" t="s">
        <v>278</v>
      </c>
      <c r="B149" s="58" t="s">
        <v>368</v>
      </c>
      <c r="C149" s="58" t="s">
        <v>359</v>
      </c>
      <c r="D149" s="58" t="s">
        <v>364</v>
      </c>
      <c r="G149" s="10" t="s">
        <v>278</v>
      </c>
      <c r="H149" s="60" t="s">
        <v>390</v>
      </c>
      <c r="I149" s="60" t="b">
        <f t="shared" si="2"/>
        <v>1</v>
      </c>
    </row>
    <row r="150" spans="1:9" x14ac:dyDescent="0.3">
      <c r="A150" s="58" t="s">
        <v>279</v>
      </c>
      <c r="B150" s="58" t="s">
        <v>368</v>
      </c>
      <c r="C150" s="58" t="s">
        <v>359</v>
      </c>
      <c r="D150" s="58" t="s">
        <v>364</v>
      </c>
      <c r="G150" s="10" t="s">
        <v>279</v>
      </c>
      <c r="H150" s="60" t="s">
        <v>390</v>
      </c>
      <c r="I150" s="60" t="b">
        <f t="shared" si="2"/>
        <v>1</v>
      </c>
    </row>
    <row r="151" spans="1:9" x14ac:dyDescent="0.3">
      <c r="A151" s="58" t="s">
        <v>280</v>
      </c>
      <c r="B151" s="58" t="s">
        <v>368</v>
      </c>
      <c r="C151" s="58" t="s">
        <v>359</v>
      </c>
      <c r="D151" s="58" t="s">
        <v>364</v>
      </c>
      <c r="G151" s="10" t="s">
        <v>280</v>
      </c>
      <c r="H151" s="60" t="s">
        <v>390</v>
      </c>
      <c r="I151" s="60" t="b">
        <f t="shared" si="2"/>
        <v>1</v>
      </c>
    </row>
    <row r="152" spans="1:9" x14ac:dyDescent="0.3">
      <c r="A152" s="58" t="s">
        <v>281</v>
      </c>
      <c r="B152" s="58" t="s">
        <v>368</v>
      </c>
      <c r="C152" s="58" t="s">
        <v>359</v>
      </c>
      <c r="D152" s="58" t="s">
        <v>364</v>
      </c>
      <c r="G152" s="10" t="s">
        <v>281</v>
      </c>
      <c r="H152" s="60" t="s">
        <v>390</v>
      </c>
      <c r="I152" s="60" t="b">
        <f t="shared" si="2"/>
        <v>1</v>
      </c>
    </row>
    <row r="153" spans="1:9" x14ac:dyDescent="0.3">
      <c r="A153" s="58" t="s">
        <v>282</v>
      </c>
      <c r="B153" s="58" t="s">
        <v>368</v>
      </c>
      <c r="C153" s="58" t="s">
        <v>359</v>
      </c>
      <c r="D153" s="58" t="s">
        <v>364</v>
      </c>
      <c r="G153" s="10" t="s">
        <v>282</v>
      </c>
      <c r="H153" s="60" t="s">
        <v>390</v>
      </c>
      <c r="I153" s="60" t="b">
        <f t="shared" si="2"/>
        <v>1</v>
      </c>
    </row>
    <row r="154" spans="1:9" x14ac:dyDescent="0.3">
      <c r="A154" s="58" t="s">
        <v>283</v>
      </c>
      <c r="B154" s="58" t="s">
        <v>368</v>
      </c>
      <c r="C154" s="58" t="s">
        <v>369</v>
      </c>
      <c r="D154" s="58" t="s">
        <v>364</v>
      </c>
      <c r="G154" s="10" t="s">
        <v>283</v>
      </c>
      <c r="H154" s="60" t="s">
        <v>390</v>
      </c>
      <c r="I154" s="60" t="b">
        <f t="shared" si="2"/>
        <v>1</v>
      </c>
    </row>
    <row r="155" spans="1:9" x14ac:dyDescent="0.3">
      <c r="A155" s="58" t="s">
        <v>284</v>
      </c>
      <c r="B155" s="58" t="s">
        <v>368</v>
      </c>
      <c r="C155" s="58" t="s">
        <v>359</v>
      </c>
      <c r="D155" s="58" t="s">
        <v>364</v>
      </c>
      <c r="G155" s="10" t="s">
        <v>284</v>
      </c>
      <c r="H155" s="60" t="s">
        <v>390</v>
      </c>
      <c r="I155" s="60" t="b">
        <f t="shared" si="2"/>
        <v>1</v>
      </c>
    </row>
    <row r="156" spans="1:9" x14ac:dyDescent="0.3">
      <c r="A156" s="58" t="s">
        <v>285</v>
      </c>
      <c r="B156" s="58" t="s">
        <v>368</v>
      </c>
      <c r="C156" s="58" t="s">
        <v>359</v>
      </c>
      <c r="D156" s="58" t="s">
        <v>364</v>
      </c>
      <c r="G156" s="10" t="s">
        <v>285</v>
      </c>
      <c r="H156" s="60" t="s">
        <v>390</v>
      </c>
      <c r="I156" s="60" t="b">
        <f t="shared" si="2"/>
        <v>1</v>
      </c>
    </row>
    <row r="157" spans="1:9" x14ac:dyDescent="0.3">
      <c r="A157" s="58" t="s">
        <v>286</v>
      </c>
      <c r="B157" s="58" t="s">
        <v>368</v>
      </c>
      <c r="C157" s="58" t="s">
        <v>359</v>
      </c>
      <c r="D157" s="58" t="s">
        <v>364</v>
      </c>
      <c r="G157" s="10" t="s">
        <v>286</v>
      </c>
      <c r="H157" s="60" t="s">
        <v>390</v>
      </c>
      <c r="I157" s="60" t="b">
        <f t="shared" si="2"/>
        <v>1</v>
      </c>
    </row>
    <row r="158" spans="1:9" x14ac:dyDescent="0.3">
      <c r="A158" s="58" t="s">
        <v>287</v>
      </c>
      <c r="B158" s="58" t="s">
        <v>368</v>
      </c>
      <c r="C158" s="58" t="s">
        <v>359</v>
      </c>
      <c r="D158" s="58" t="s">
        <v>364</v>
      </c>
      <c r="G158" s="10" t="s">
        <v>287</v>
      </c>
      <c r="H158" s="60" t="s">
        <v>390</v>
      </c>
      <c r="I158" s="60" t="b">
        <f t="shared" si="2"/>
        <v>1</v>
      </c>
    </row>
    <row r="159" spans="1:9" x14ac:dyDescent="0.3">
      <c r="A159" s="58" t="s">
        <v>288</v>
      </c>
      <c r="B159" s="58" t="s">
        <v>368</v>
      </c>
      <c r="C159" s="58" t="s">
        <v>359</v>
      </c>
      <c r="D159" s="58" t="s">
        <v>364</v>
      </c>
      <c r="G159" s="10" t="s">
        <v>288</v>
      </c>
      <c r="H159" s="60" t="s">
        <v>390</v>
      </c>
      <c r="I159" s="60" t="b">
        <f t="shared" si="2"/>
        <v>1</v>
      </c>
    </row>
    <row r="160" spans="1:9" x14ac:dyDescent="0.3">
      <c r="A160" s="58" t="s">
        <v>289</v>
      </c>
      <c r="B160" s="58" t="s">
        <v>368</v>
      </c>
      <c r="C160" s="58" t="s">
        <v>359</v>
      </c>
      <c r="D160" s="58" t="s">
        <v>364</v>
      </c>
      <c r="G160" s="10" t="s">
        <v>289</v>
      </c>
      <c r="H160" s="60" t="s">
        <v>390</v>
      </c>
      <c r="I160" s="60" t="b">
        <f t="shared" si="2"/>
        <v>1</v>
      </c>
    </row>
    <row r="161" spans="1:9" x14ac:dyDescent="0.3">
      <c r="A161" s="58" t="s">
        <v>290</v>
      </c>
      <c r="B161" s="58" t="s">
        <v>368</v>
      </c>
      <c r="C161" s="58" t="s">
        <v>359</v>
      </c>
      <c r="D161" s="58" t="s">
        <v>364</v>
      </c>
      <c r="G161" s="10" t="s">
        <v>290</v>
      </c>
      <c r="H161" s="60" t="s">
        <v>390</v>
      </c>
      <c r="I161" s="60" t="b">
        <f t="shared" si="2"/>
        <v>1</v>
      </c>
    </row>
    <row r="162" spans="1:9" x14ac:dyDescent="0.3">
      <c r="A162" s="58" t="s">
        <v>291</v>
      </c>
      <c r="B162" s="58" t="s">
        <v>368</v>
      </c>
      <c r="C162" s="58" t="s">
        <v>359</v>
      </c>
      <c r="D162" s="58" t="s">
        <v>364</v>
      </c>
      <c r="G162" s="10" t="s">
        <v>291</v>
      </c>
      <c r="H162" s="60" t="s">
        <v>390</v>
      </c>
      <c r="I162" s="60" t="b">
        <f t="shared" si="2"/>
        <v>1</v>
      </c>
    </row>
    <row r="163" spans="1:9" x14ac:dyDescent="0.3">
      <c r="A163" s="58" t="s">
        <v>292</v>
      </c>
      <c r="B163" s="58" t="s">
        <v>368</v>
      </c>
      <c r="C163" s="58" t="s">
        <v>359</v>
      </c>
      <c r="D163" s="58" t="s">
        <v>364</v>
      </c>
      <c r="G163" s="10" t="s">
        <v>292</v>
      </c>
      <c r="H163" s="60" t="s">
        <v>390</v>
      </c>
      <c r="I163" s="60" t="b">
        <f t="shared" si="2"/>
        <v>1</v>
      </c>
    </row>
    <row r="164" spans="1:9" x14ac:dyDescent="0.3">
      <c r="A164" s="58" t="s">
        <v>293</v>
      </c>
      <c r="B164" s="58" t="s">
        <v>368</v>
      </c>
      <c r="C164" s="58" t="s">
        <v>359</v>
      </c>
      <c r="D164" s="58" t="s">
        <v>364</v>
      </c>
      <c r="G164" s="10" t="s">
        <v>293</v>
      </c>
      <c r="H164" s="60" t="s">
        <v>390</v>
      </c>
      <c r="I164" s="60" t="b">
        <f t="shared" si="2"/>
        <v>1</v>
      </c>
    </row>
    <row r="165" spans="1:9" x14ac:dyDescent="0.3">
      <c r="A165" s="58" t="s">
        <v>294</v>
      </c>
      <c r="B165" s="58" t="s">
        <v>368</v>
      </c>
      <c r="C165" s="58" t="s">
        <v>359</v>
      </c>
      <c r="D165" s="58" t="s">
        <v>364</v>
      </c>
      <c r="G165" s="10" t="s">
        <v>294</v>
      </c>
      <c r="H165" s="60" t="s">
        <v>390</v>
      </c>
      <c r="I165" s="60" t="b">
        <f t="shared" si="2"/>
        <v>1</v>
      </c>
    </row>
    <row r="166" spans="1:9" x14ac:dyDescent="0.3">
      <c r="A166" s="58" t="s">
        <v>295</v>
      </c>
      <c r="B166" s="58" t="s">
        <v>368</v>
      </c>
      <c r="C166" s="58" t="s">
        <v>359</v>
      </c>
      <c r="D166" s="58" t="s">
        <v>364</v>
      </c>
      <c r="G166" s="10" t="s">
        <v>295</v>
      </c>
      <c r="H166" s="60" t="s">
        <v>390</v>
      </c>
      <c r="I166" s="60" t="b">
        <f t="shared" si="2"/>
        <v>1</v>
      </c>
    </row>
    <row r="167" spans="1:9" x14ac:dyDescent="0.3">
      <c r="A167" s="58" t="s">
        <v>296</v>
      </c>
      <c r="B167" s="58" t="s">
        <v>368</v>
      </c>
      <c r="C167" s="58" t="s">
        <v>359</v>
      </c>
      <c r="D167" s="58" t="s">
        <v>364</v>
      </c>
      <c r="G167" s="10" t="s">
        <v>296</v>
      </c>
      <c r="H167" s="60" t="s">
        <v>390</v>
      </c>
      <c r="I167" s="60" t="b">
        <f t="shared" si="2"/>
        <v>1</v>
      </c>
    </row>
    <row r="168" spans="1:9" x14ac:dyDescent="0.3">
      <c r="A168" s="58" t="s">
        <v>297</v>
      </c>
      <c r="B168" s="58" t="s">
        <v>368</v>
      </c>
      <c r="C168" s="58" t="s">
        <v>359</v>
      </c>
      <c r="D168" s="58" t="s">
        <v>364</v>
      </c>
      <c r="G168" s="10" t="s">
        <v>297</v>
      </c>
      <c r="H168" s="60" t="s">
        <v>390</v>
      </c>
      <c r="I168" s="60" t="b">
        <f t="shared" si="2"/>
        <v>1</v>
      </c>
    </row>
    <row r="169" spans="1:9" x14ac:dyDescent="0.3">
      <c r="A169" s="58" t="s">
        <v>298</v>
      </c>
      <c r="B169" s="58" t="s">
        <v>368</v>
      </c>
      <c r="C169" s="58" t="s">
        <v>359</v>
      </c>
      <c r="D169" s="58" t="s">
        <v>364</v>
      </c>
      <c r="G169" s="10" t="s">
        <v>298</v>
      </c>
      <c r="H169" s="60" t="s">
        <v>390</v>
      </c>
      <c r="I169" s="60" t="b">
        <f t="shared" si="2"/>
        <v>1</v>
      </c>
    </row>
    <row r="170" spans="1:9" x14ac:dyDescent="0.3">
      <c r="A170" s="58" t="s">
        <v>299</v>
      </c>
      <c r="B170" s="58" t="s">
        <v>368</v>
      </c>
      <c r="C170" s="58" t="s">
        <v>359</v>
      </c>
      <c r="D170" s="58" t="s">
        <v>364</v>
      </c>
      <c r="G170" s="10" t="s">
        <v>299</v>
      </c>
      <c r="H170" s="60" t="s">
        <v>390</v>
      </c>
      <c r="I170" s="60" t="b">
        <f t="shared" si="2"/>
        <v>1</v>
      </c>
    </row>
    <row r="171" spans="1:9" x14ac:dyDescent="0.3">
      <c r="A171" s="58" t="s">
        <v>300</v>
      </c>
      <c r="B171" s="58" t="s">
        <v>368</v>
      </c>
      <c r="C171" s="58" t="s">
        <v>359</v>
      </c>
      <c r="D171" s="58" t="s">
        <v>364</v>
      </c>
      <c r="G171" s="10" t="s">
        <v>300</v>
      </c>
      <c r="H171" s="60" t="s">
        <v>390</v>
      </c>
      <c r="I171" s="60" t="b">
        <f t="shared" si="2"/>
        <v>1</v>
      </c>
    </row>
    <row r="172" spans="1:9" x14ac:dyDescent="0.3">
      <c r="A172" s="58" t="s">
        <v>301</v>
      </c>
      <c r="B172" s="58" t="s">
        <v>368</v>
      </c>
      <c r="C172" s="58" t="s">
        <v>359</v>
      </c>
      <c r="D172" s="58" t="s">
        <v>364</v>
      </c>
      <c r="G172" s="10" t="s">
        <v>301</v>
      </c>
      <c r="H172" s="60" t="s">
        <v>390</v>
      </c>
      <c r="I172" s="60" t="b">
        <f t="shared" si="2"/>
        <v>1</v>
      </c>
    </row>
    <row r="173" spans="1:9" x14ac:dyDescent="0.3">
      <c r="A173" s="58" t="s">
        <v>302</v>
      </c>
      <c r="B173" s="58" t="s">
        <v>368</v>
      </c>
      <c r="C173" s="58" t="s">
        <v>359</v>
      </c>
      <c r="D173" s="58" t="s">
        <v>364</v>
      </c>
      <c r="G173" s="10" t="s">
        <v>302</v>
      </c>
      <c r="H173" s="60" t="s">
        <v>390</v>
      </c>
      <c r="I173" s="60" t="b">
        <f t="shared" si="2"/>
        <v>1</v>
      </c>
    </row>
    <row r="174" spans="1:9" x14ac:dyDescent="0.3">
      <c r="A174" s="58" t="s">
        <v>303</v>
      </c>
      <c r="B174" s="58" t="s">
        <v>368</v>
      </c>
      <c r="C174" s="58" t="s">
        <v>359</v>
      </c>
      <c r="D174" s="58" t="s">
        <v>364</v>
      </c>
      <c r="G174" s="10" t="s">
        <v>303</v>
      </c>
      <c r="H174" s="60" t="s">
        <v>390</v>
      </c>
      <c r="I174" s="60" t="b">
        <f t="shared" si="2"/>
        <v>1</v>
      </c>
    </row>
    <row r="175" spans="1:9" x14ac:dyDescent="0.3">
      <c r="A175" s="58" t="s">
        <v>373</v>
      </c>
      <c r="B175" s="58" t="s">
        <v>368</v>
      </c>
      <c r="C175" s="58" t="s">
        <v>359</v>
      </c>
      <c r="D175" s="58" t="s">
        <v>364</v>
      </c>
      <c r="G175" s="61" t="s">
        <v>373</v>
      </c>
      <c r="H175" s="60" t="s">
        <v>390</v>
      </c>
      <c r="I175" s="60" t="b">
        <f t="shared" si="2"/>
        <v>1</v>
      </c>
    </row>
    <row r="176" spans="1:9" x14ac:dyDescent="0.3">
      <c r="A176" s="58" t="s">
        <v>304</v>
      </c>
      <c r="B176" s="58" t="s">
        <v>368</v>
      </c>
      <c r="C176" s="58" t="s">
        <v>369</v>
      </c>
      <c r="D176" s="58" t="s">
        <v>364</v>
      </c>
      <c r="G176" s="10" t="s">
        <v>304</v>
      </c>
      <c r="H176" s="60" t="s">
        <v>390</v>
      </c>
      <c r="I176" s="60" t="b">
        <f t="shared" si="2"/>
        <v>1</v>
      </c>
    </row>
    <row r="177" spans="1:9" x14ac:dyDescent="0.3">
      <c r="A177" s="58" t="s">
        <v>305</v>
      </c>
      <c r="B177" s="58" t="s">
        <v>368</v>
      </c>
      <c r="C177" s="58" t="s">
        <v>369</v>
      </c>
      <c r="D177" s="58" t="s">
        <v>364</v>
      </c>
      <c r="G177" s="10" t="s">
        <v>305</v>
      </c>
      <c r="H177" s="60" t="s">
        <v>390</v>
      </c>
      <c r="I177" s="60" t="b">
        <f t="shared" si="2"/>
        <v>1</v>
      </c>
    </row>
    <row r="178" spans="1:9" x14ac:dyDescent="0.3">
      <c r="A178" s="58" t="s">
        <v>306</v>
      </c>
      <c r="B178" s="58" t="s">
        <v>368</v>
      </c>
      <c r="C178" s="58" t="s">
        <v>369</v>
      </c>
      <c r="D178" s="58" t="s">
        <v>364</v>
      </c>
      <c r="G178" s="10" t="s">
        <v>306</v>
      </c>
      <c r="H178" s="60" t="s">
        <v>390</v>
      </c>
      <c r="I178" s="60" t="b">
        <f t="shared" si="2"/>
        <v>1</v>
      </c>
    </row>
    <row r="179" spans="1:9" x14ac:dyDescent="0.3">
      <c r="A179" s="58" t="s">
        <v>307</v>
      </c>
      <c r="B179" s="58" t="s">
        <v>368</v>
      </c>
      <c r="C179" s="58" t="s">
        <v>369</v>
      </c>
      <c r="D179" s="58" t="s">
        <v>364</v>
      </c>
      <c r="G179" s="10" t="s">
        <v>307</v>
      </c>
      <c r="H179" s="60" t="s">
        <v>390</v>
      </c>
      <c r="I179" s="60" t="b">
        <f t="shared" si="2"/>
        <v>1</v>
      </c>
    </row>
    <row r="180" spans="1:9" x14ac:dyDescent="0.3">
      <c r="A180" s="58" t="s">
        <v>308</v>
      </c>
      <c r="B180" s="58" t="s">
        <v>368</v>
      </c>
      <c r="C180" s="58" t="s">
        <v>369</v>
      </c>
      <c r="D180" s="58" t="s">
        <v>364</v>
      </c>
      <c r="G180" s="10" t="s">
        <v>308</v>
      </c>
      <c r="H180" s="60" t="s">
        <v>390</v>
      </c>
      <c r="I180" s="60" t="b">
        <f t="shared" si="2"/>
        <v>1</v>
      </c>
    </row>
    <row r="181" spans="1:9" x14ac:dyDescent="0.3">
      <c r="A181" s="58" t="s">
        <v>309</v>
      </c>
      <c r="B181" s="58" t="s">
        <v>368</v>
      </c>
      <c r="C181" s="58" t="s">
        <v>369</v>
      </c>
      <c r="D181" s="58" t="s">
        <v>364</v>
      </c>
      <c r="G181" s="10" t="s">
        <v>309</v>
      </c>
      <c r="H181" s="60" t="s">
        <v>390</v>
      </c>
      <c r="I181" s="60" t="b">
        <f t="shared" si="2"/>
        <v>1</v>
      </c>
    </row>
    <row r="182" spans="1:9" x14ac:dyDescent="0.3">
      <c r="A182" s="58" t="s">
        <v>310</v>
      </c>
      <c r="B182" s="58" t="s">
        <v>368</v>
      </c>
      <c r="C182" s="58" t="s">
        <v>369</v>
      </c>
      <c r="D182" s="58" t="s">
        <v>364</v>
      </c>
      <c r="G182" s="10" t="s">
        <v>310</v>
      </c>
      <c r="H182" s="60" t="s">
        <v>390</v>
      </c>
      <c r="I182" s="60" t="b">
        <f t="shared" si="2"/>
        <v>1</v>
      </c>
    </row>
    <row r="183" spans="1:9" x14ac:dyDescent="0.3">
      <c r="A183" s="58" t="s">
        <v>311</v>
      </c>
      <c r="B183" s="58" t="s">
        <v>368</v>
      </c>
      <c r="C183" s="58" t="s">
        <v>369</v>
      </c>
      <c r="D183" s="58" t="s">
        <v>364</v>
      </c>
      <c r="G183" s="10" t="s">
        <v>311</v>
      </c>
      <c r="H183" s="60" t="s">
        <v>390</v>
      </c>
      <c r="I183" s="60" t="b">
        <f t="shared" si="2"/>
        <v>1</v>
      </c>
    </row>
    <row r="184" spans="1:9" x14ac:dyDescent="0.3">
      <c r="A184" s="58" t="s">
        <v>312</v>
      </c>
      <c r="B184" s="58" t="s">
        <v>368</v>
      </c>
      <c r="C184" s="58" t="s">
        <v>359</v>
      </c>
      <c r="D184" s="58" t="s">
        <v>364</v>
      </c>
      <c r="G184" s="10" t="s">
        <v>312</v>
      </c>
      <c r="H184" s="60" t="s">
        <v>390</v>
      </c>
      <c r="I184" s="60" t="b">
        <f t="shared" si="2"/>
        <v>1</v>
      </c>
    </row>
    <row r="185" spans="1:9" x14ac:dyDescent="0.3">
      <c r="A185" s="58" t="s">
        <v>313</v>
      </c>
      <c r="B185" s="58" t="s">
        <v>368</v>
      </c>
      <c r="C185" s="58" t="s">
        <v>359</v>
      </c>
      <c r="D185" s="58" t="s">
        <v>364</v>
      </c>
      <c r="G185" s="10" t="s">
        <v>313</v>
      </c>
      <c r="H185" s="60" t="s">
        <v>390</v>
      </c>
      <c r="I185" s="60" t="b">
        <f t="shared" si="2"/>
        <v>1</v>
      </c>
    </row>
    <row r="186" spans="1:9" x14ac:dyDescent="0.3">
      <c r="A186" s="58" t="s">
        <v>314</v>
      </c>
      <c r="B186" s="58" t="s">
        <v>368</v>
      </c>
      <c r="C186" s="58" t="s">
        <v>369</v>
      </c>
      <c r="D186" s="58" t="s">
        <v>364</v>
      </c>
      <c r="G186" s="10" t="s">
        <v>314</v>
      </c>
      <c r="H186" s="60" t="s">
        <v>390</v>
      </c>
      <c r="I186" s="60" t="b">
        <f t="shared" si="2"/>
        <v>1</v>
      </c>
    </row>
    <row r="187" spans="1:9" x14ac:dyDescent="0.3">
      <c r="A187" s="58" t="s">
        <v>315</v>
      </c>
      <c r="B187" s="58" t="s">
        <v>368</v>
      </c>
      <c r="C187" s="58" t="s">
        <v>369</v>
      </c>
      <c r="D187" s="58" t="s">
        <v>364</v>
      </c>
      <c r="G187" s="10" t="s">
        <v>315</v>
      </c>
      <c r="H187" s="60" t="s">
        <v>390</v>
      </c>
      <c r="I187" s="60" t="b">
        <f t="shared" si="2"/>
        <v>1</v>
      </c>
    </row>
    <row r="188" spans="1:9" x14ac:dyDescent="0.3">
      <c r="A188" s="58" t="s">
        <v>316</v>
      </c>
      <c r="B188" s="58" t="s">
        <v>368</v>
      </c>
      <c r="C188" s="58" t="s">
        <v>369</v>
      </c>
      <c r="D188" s="58" t="s">
        <v>364</v>
      </c>
      <c r="G188" s="10" t="s">
        <v>316</v>
      </c>
      <c r="H188" s="60" t="s">
        <v>390</v>
      </c>
      <c r="I188" s="60" t="b">
        <f t="shared" si="2"/>
        <v>1</v>
      </c>
    </row>
    <row r="189" spans="1:9" x14ac:dyDescent="0.3">
      <c r="A189" s="58" t="s">
        <v>317</v>
      </c>
      <c r="B189" s="58" t="s">
        <v>368</v>
      </c>
      <c r="C189" s="58" t="s">
        <v>369</v>
      </c>
      <c r="D189" s="58" t="s">
        <v>364</v>
      </c>
      <c r="G189" s="10" t="s">
        <v>317</v>
      </c>
      <c r="H189" s="60" t="s">
        <v>390</v>
      </c>
      <c r="I189" s="60" t="b">
        <f t="shared" si="2"/>
        <v>1</v>
      </c>
    </row>
    <row r="190" spans="1:9" x14ac:dyDescent="0.3">
      <c r="A190" s="58" t="s">
        <v>318</v>
      </c>
      <c r="B190" s="58" t="s">
        <v>368</v>
      </c>
      <c r="C190" s="58" t="s">
        <v>369</v>
      </c>
      <c r="D190" s="58" t="s">
        <v>364</v>
      </c>
      <c r="G190" s="10" t="s">
        <v>318</v>
      </c>
      <c r="H190" s="60" t="s">
        <v>390</v>
      </c>
      <c r="I190" s="60" t="b">
        <f t="shared" si="2"/>
        <v>1</v>
      </c>
    </row>
    <row r="191" spans="1:9" x14ac:dyDescent="0.3">
      <c r="A191" s="58" t="s">
        <v>319</v>
      </c>
      <c r="B191" s="58" t="s">
        <v>368</v>
      </c>
      <c r="C191" s="58" t="s">
        <v>369</v>
      </c>
      <c r="D191" s="58" t="s">
        <v>364</v>
      </c>
      <c r="G191" s="10" t="s">
        <v>319</v>
      </c>
      <c r="H191" s="60" t="s">
        <v>390</v>
      </c>
      <c r="I191" s="60" t="b">
        <f t="shared" si="2"/>
        <v>1</v>
      </c>
    </row>
    <row r="192" spans="1:9" x14ac:dyDescent="0.3">
      <c r="A192" s="58" t="s">
        <v>320</v>
      </c>
      <c r="B192" s="58" t="s">
        <v>368</v>
      </c>
      <c r="C192" s="58" t="s">
        <v>369</v>
      </c>
      <c r="D192" s="58" t="s">
        <v>364</v>
      </c>
      <c r="G192" s="10" t="s">
        <v>320</v>
      </c>
      <c r="H192" s="60" t="s">
        <v>390</v>
      </c>
      <c r="I192" s="60" t="b">
        <f t="shared" si="2"/>
        <v>1</v>
      </c>
    </row>
    <row r="193" spans="1:9" x14ac:dyDescent="0.3">
      <c r="A193" s="58" t="s">
        <v>321</v>
      </c>
      <c r="B193" s="58" t="s">
        <v>368</v>
      </c>
      <c r="C193" s="58" t="s">
        <v>369</v>
      </c>
      <c r="D193" s="58" t="s">
        <v>364</v>
      </c>
      <c r="G193" s="10" t="s">
        <v>321</v>
      </c>
      <c r="H193" s="60" t="s">
        <v>390</v>
      </c>
      <c r="I193" s="60" t="b">
        <f t="shared" si="2"/>
        <v>1</v>
      </c>
    </row>
    <row r="194" spans="1:9" x14ac:dyDescent="0.3">
      <c r="A194" s="58" t="s">
        <v>374</v>
      </c>
      <c r="B194" s="58" t="s">
        <v>368</v>
      </c>
      <c r="C194" s="58" t="s">
        <v>369</v>
      </c>
      <c r="D194" s="58" t="s">
        <v>364</v>
      </c>
      <c r="G194" s="61" t="s">
        <v>374</v>
      </c>
      <c r="H194" s="60" t="s">
        <v>390</v>
      </c>
      <c r="I194" s="60" t="b">
        <f t="shared" si="2"/>
        <v>1</v>
      </c>
    </row>
    <row r="195" spans="1:9" x14ac:dyDescent="0.3">
      <c r="A195" s="58" t="s">
        <v>375</v>
      </c>
      <c r="B195" s="58" t="s">
        <v>368</v>
      </c>
      <c r="C195" s="58" t="s">
        <v>369</v>
      </c>
      <c r="D195" s="58" t="s">
        <v>364</v>
      </c>
      <c r="G195" s="61" t="s">
        <v>375</v>
      </c>
      <c r="H195" s="60" t="s">
        <v>390</v>
      </c>
      <c r="I195" s="60" t="b">
        <f t="shared" ref="I195:I258" si="3">EXACT(G195,A195)</f>
        <v>1</v>
      </c>
    </row>
    <row r="196" spans="1:9" x14ac:dyDescent="0.3">
      <c r="A196" s="58" t="s">
        <v>322</v>
      </c>
      <c r="B196" s="58" t="s">
        <v>368</v>
      </c>
      <c r="C196" s="58" t="s">
        <v>359</v>
      </c>
      <c r="D196" s="58" t="s">
        <v>364</v>
      </c>
      <c r="G196" s="10" t="s">
        <v>322</v>
      </c>
      <c r="H196" s="60" t="s">
        <v>390</v>
      </c>
      <c r="I196" s="60" t="b">
        <f t="shared" si="3"/>
        <v>1</v>
      </c>
    </row>
    <row r="197" spans="1:9" x14ac:dyDescent="0.3">
      <c r="A197" s="58" t="s">
        <v>323</v>
      </c>
      <c r="B197" s="58" t="s">
        <v>368</v>
      </c>
      <c r="C197" s="58" t="s">
        <v>359</v>
      </c>
      <c r="D197" s="58" t="s">
        <v>364</v>
      </c>
      <c r="G197" s="10" t="s">
        <v>323</v>
      </c>
      <c r="H197" s="60" t="s">
        <v>390</v>
      </c>
      <c r="I197" s="60" t="b">
        <f t="shared" si="3"/>
        <v>1</v>
      </c>
    </row>
    <row r="198" spans="1:9" x14ac:dyDescent="0.3">
      <c r="A198" s="58" t="s">
        <v>324</v>
      </c>
      <c r="B198" s="58" t="s">
        <v>368</v>
      </c>
      <c r="C198" s="58" t="s">
        <v>359</v>
      </c>
      <c r="D198" s="58" t="s">
        <v>364</v>
      </c>
      <c r="G198" s="10" t="s">
        <v>324</v>
      </c>
      <c r="H198" s="60" t="s">
        <v>390</v>
      </c>
      <c r="I198" s="60" t="b">
        <f t="shared" si="3"/>
        <v>1</v>
      </c>
    </row>
    <row r="199" spans="1:9" x14ac:dyDescent="0.3">
      <c r="A199" s="58" t="s">
        <v>325</v>
      </c>
      <c r="B199" s="58" t="s">
        <v>368</v>
      </c>
      <c r="C199" s="58" t="s">
        <v>369</v>
      </c>
      <c r="D199" s="58" t="s">
        <v>364</v>
      </c>
      <c r="G199" s="10" t="s">
        <v>325</v>
      </c>
      <c r="H199" s="60" t="s">
        <v>390</v>
      </c>
      <c r="I199" s="60" t="b">
        <f t="shared" si="3"/>
        <v>1</v>
      </c>
    </row>
    <row r="200" spans="1:9" x14ac:dyDescent="0.3">
      <c r="A200" s="58" t="s">
        <v>326</v>
      </c>
      <c r="B200" s="58" t="s">
        <v>368</v>
      </c>
      <c r="C200" s="58" t="s">
        <v>369</v>
      </c>
      <c r="D200" s="58" t="s">
        <v>364</v>
      </c>
      <c r="G200" s="10" t="s">
        <v>326</v>
      </c>
      <c r="H200" s="60" t="s">
        <v>390</v>
      </c>
      <c r="I200" s="60" t="b">
        <f t="shared" si="3"/>
        <v>1</v>
      </c>
    </row>
    <row r="201" spans="1:9" x14ac:dyDescent="0.3">
      <c r="A201" s="58" t="s">
        <v>327</v>
      </c>
      <c r="B201" s="58" t="s">
        <v>368</v>
      </c>
      <c r="C201" s="58" t="s">
        <v>369</v>
      </c>
      <c r="D201" s="58" t="s">
        <v>364</v>
      </c>
      <c r="G201" s="10" t="s">
        <v>327</v>
      </c>
      <c r="H201" s="60" t="s">
        <v>390</v>
      </c>
      <c r="I201" s="60" t="b">
        <f t="shared" si="3"/>
        <v>1</v>
      </c>
    </row>
    <row r="202" spans="1:9" x14ac:dyDescent="0.3">
      <c r="A202" s="58" t="s">
        <v>328</v>
      </c>
      <c r="B202" s="58" t="s">
        <v>368</v>
      </c>
      <c r="C202" s="58" t="s">
        <v>369</v>
      </c>
      <c r="D202" s="58" t="s">
        <v>364</v>
      </c>
      <c r="G202" s="10" t="s">
        <v>328</v>
      </c>
      <c r="H202" s="60" t="s">
        <v>390</v>
      </c>
      <c r="I202" s="60" t="b">
        <f t="shared" si="3"/>
        <v>1</v>
      </c>
    </row>
    <row r="203" spans="1:9" x14ac:dyDescent="0.3">
      <c r="A203" s="58" t="s">
        <v>329</v>
      </c>
      <c r="B203" s="58" t="s">
        <v>368</v>
      </c>
      <c r="C203" s="58" t="s">
        <v>369</v>
      </c>
      <c r="D203" s="58" t="s">
        <v>364</v>
      </c>
      <c r="G203" s="10" t="s">
        <v>329</v>
      </c>
      <c r="H203" s="60" t="s">
        <v>390</v>
      </c>
      <c r="I203" s="60" t="b">
        <f t="shared" si="3"/>
        <v>1</v>
      </c>
    </row>
    <row r="204" spans="1:9" x14ac:dyDescent="0.3">
      <c r="A204" s="58" t="s">
        <v>330</v>
      </c>
      <c r="B204" s="58" t="s">
        <v>368</v>
      </c>
      <c r="C204" s="58" t="s">
        <v>359</v>
      </c>
      <c r="D204" s="58" t="s">
        <v>364</v>
      </c>
      <c r="G204" s="10" t="s">
        <v>330</v>
      </c>
      <c r="H204" s="60" t="s">
        <v>390</v>
      </c>
      <c r="I204" s="60" t="b">
        <f t="shared" si="3"/>
        <v>1</v>
      </c>
    </row>
    <row r="205" spans="1:9" x14ac:dyDescent="0.3">
      <c r="A205" s="58" t="s">
        <v>331</v>
      </c>
      <c r="B205" s="58" t="s">
        <v>368</v>
      </c>
      <c r="C205" s="58" t="s">
        <v>369</v>
      </c>
      <c r="D205" s="58" t="s">
        <v>364</v>
      </c>
      <c r="G205" s="10" t="s">
        <v>331</v>
      </c>
      <c r="H205" s="60" t="s">
        <v>390</v>
      </c>
      <c r="I205" s="60" t="b">
        <f t="shared" si="3"/>
        <v>1</v>
      </c>
    </row>
    <row r="206" spans="1:9" x14ac:dyDescent="0.3">
      <c r="A206" s="58" t="s">
        <v>118</v>
      </c>
      <c r="B206" s="58" t="s">
        <v>376</v>
      </c>
      <c r="C206" s="58" t="s">
        <v>359</v>
      </c>
      <c r="D206" s="58" t="s">
        <v>360</v>
      </c>
      <c r="G206" s="10" t="s">
        <v>118</v>
      </c>
      <c r="H206" s="60" t="s">
        <v>396</v>
      </c>
      <c r="I206" s="60" t="b">
        <f t="shared" si="3"/>
        <v>1</v>
      </c>
    </row>
    <row r="207" spans="1:9" x14ac:dyDescent="0.3">
      <c r="A207" s="58" t="s">
        <v>119</v>
      </c>
      <c r="B207" s="58" t="s">
        <v>376</v>
      </c>
      <c r="C207" s="58" t="s">
        <v>359</v>
      </c>
      <c r="D207" s="58" t="s">
        <v>360</v>
      </c>
      <c r="G207" s="10" t="s">
        <v>119</v>
      </c>
      <c r="H207" s="60" t="s">
        <v>396</v>
      </c>
      <c r="I207" s="60" t="b">
        <f t="shared" si="3"/>
        <v>1</v>
      </c>
    </row>
    <row r="208" spans="1:9" x14ac:dyDescent="0.3">
      <c r="A208" s="58" t="s">
        <v>120</v>
      </c>
      <c r="B208" s="58" t="s">
        <v>376</v>
      </c>
      <c r="C208" s="58" t="s">
        <v>359</v>
      </c>
      <c r="D208" s="58" t="s">
        <v>360</v>
      </c>
      <c r="G208" s="10" t="s">
        <v>120</v>
      </c>
      <c r="H208" s="60" t="s">
        <v>396</v>
      </c>
      <c r="I208" s="60" t="b">
        <f t="shared" si="3"/>
        <v>1</v>
      </c>
    </row>
    <row r="209" spans="1:9" x14ac:dyDescent="0.3">
      <c r="A209" s="58" t="s">
        <v>121</v>
      </c>
      <c r="B209" s="58" t="s">
        <v>376</v>
      </c>
      <c r="C209" s="58" t="s">
        <v>359</v>
      </c>
      <c r="D209" s="58" t="s">
        <v>360</v>
      </c>
      <c r="G209" s="10" t="s">
        <v>121</v>
      </c>
      <c r="H209" s="60" t="s">
        <v>396</v>
      </c>
      <c r="I209" s="60" t="b">
        <f t="shared" si="3"/>
        <v>1</v>
      </c>
    </row>
    <row r="210" spans="1:9" x14ac:dyDescent="0.3">
      <c r="A210" s="58" t="s">
        <v>122</v>
      </c>
      <c r="B210" s="58" t="s">
        <v>376</v>
      </c>
      <c r="C210" s="58" t="s">
        <v>359</v>
      </c>
      <c r="D210" s="58" t="s">
        <v>360</v>
      </c>
      <c r="G210" s="10" t="s">
        <v>122</v>
      </c>
      <c r="H210" s="60" t="s">
        <v>396</v>
      </c>
      <c r="I210" s="60" t="b">
        <f t="shared" si="3"/>
        <v>1</v>
      </c>
    </row>
    <row r="211" spans="1:9" x14ac:dyDescent="0.3">
      <c r="A211" s="58" t="s">
        <v>123</v>
      </c>
      <c r="B211" s="58" t="s">
        <v>376</v>
      </c>
      <c r="C211" s="58" t="s">
        <v>359</v>
      </c>
      <c r="D211" s="58" t="s">
        <v>360</v>
      </c>
      <c r="G211" s="10" t="s">
        <v>123</v>
      </c>
      <c r="H211" s="60" t="s">
        <v>396</v>
      </c>
      <c r="I211" s="60" t="b">
        <f t="shared" si="3"/>
        <v>1</v>
      </c>
    </row>
    <row r="212" spans="1:9" x14ac:dyDescent="0.3">
      <c r="A212" s="58" t="s">
        <v>124</v>
      </c>
      <c r="B212" s="58" t="s">
        <v>376</v>
      </c>
      <c r="C212" s="58" t="s">
        <v>359</v>
      </c>
      <c r="D212" s="58" t="s">
        <v>360</v>
      </c>
      <c r="G212" s="10" t="s">
        <v>124</v>
      </c>
      <c r="H212" s="60" t="s">
        <v>396</v>
      </c>
      <c r="I212" s="60" t="b">
        <f t="shared" si="3"/>
        <v>1</v>
      </c>
    </row>
    <row r="213" spans="1:9" x14ac:dyDescent="0.3">
      <c r="A213" s="58" t="s">
        <v>125</v>
      </c>
      <c r="B213" s="58" t="s">
        <v>376</v>
      </c>
      <c r="C213" s="58" t="s">
        <v>359</v>
      </c>
      <c r="D213" s="58" t="s">
        <v>360</v>
      </c>
      <c r="G213" s="10" t="s">
        <v>125</v>
      </c>
      <c r="H213" s="60" t="s">
        <v>396</v>
      </c>
      <c r="I213" s="60" t="b">
        <f t="shared" si="3"/>
        <v>1</v>
      </c>
    </row>
    <row r="214" spans="1:9" x14ac:dyDescent="0.3">
      <c r="A214" s="58" t="s">
        <v>126</v>
      </c>
      <c r="B214" s="58" t="s">
        <v>376</v>
      </c>
      <c r="C214" s="58" t="s">
        <v>359</v>
      </c>
      <c r="D214" s="58" t="s">
        <v>360</v>
      </c>
      <c r="G214" s="10" t="s">
        <v>126</v>
      </c>
      <c r="H214" s="60" t="s">
        <v>396</v>
      </c>
      <c r="I214" s="60" t="b">
        <f t="shared" si="3"/>
        <v>1</v>
      </c>
    </row>
    <row r="215" spans="1:9" x14ac:dyDescent="0.3">
      <c r="A215" s="58" t="s">
        <v>127</v>
      </c>
      <c r="B215" s="58" t="s">
        <v>376</v>
      </c>
      <c r="C215" s="58" t="s">
        <v>359</v>
      </c>
      <c r="D215" s="58" t="s">
        <v>360</v>
      </c>
      <c r="G215" s="10" t="s">
        <v>127</v>
      </c>
      <c r="H215" s="60" t="s">
        <v>396</v>
      </c>
      <c r="I215" s="60" t="b">
        <f t="shared" si="3"/>
        <v>1</v>
      </c>
    </row>
    <row r="216" spans="1:9" x14ac:dyDescent="0.3">
      <c r="A216" s="58" t="s">
        <v>128</v>
      </c>
      <c r="B216" s="58" t="s">
        <v>376</v>
      </c>
      <c r="C216" s="58" t="s">
        <v>359</v>
      </c>
      <c r="D216" s="58" t="s">
        <v>360</v>
      </c>
      <c r="G216" s="10" t="s">
        <v>128</v>
      </c>
      <c r="H216" s="60" t="s">
        <v>396</v>
      </c>
      <c r="I216" s="60" t="b">
        <f t="shared" si="3"/>
        <v>1</v>
      </c>
    </row>
    <row r="217" spans="1:9" x14ac:dyDescent="0.3">
      <c r="A217" s="58" t="s">
        <v>129</v>
      </c>
      <c r="B217" s="58" t="s">
        <v>376</v>
      </c>
      <c r="C217" s="58" t="s">
        <v>359</v>
      </c>
      <c r="D217" s="58" t="s">
        <v>360</v>
      </c>
      <c r="G217" s="10" t="s">
        <v>129</v>
      </c>
      <c r="H217" s="60" t="s">
        <v>396</v>
      </c>
      <c r="I217" s="60" t="b">
        <f t="shared" si="3"/>
        <v>1</v>
      </c>
    </row>
    <row r="218" spans="1:9" x14ac:dyDescent="0.3">
      <c r="A218" s="58" t="s">
        <v>130</v>
      </c>
      <c r="B218" s="58" t="s">
        <v>376</v>
      </c>
      <c r="C218" s="58" t="s">
        <v>359</v>
      </c>
      <c r="D218" s="58" t="s">
        <v>360</v>
      </c>
      <c r="G218" s="10" t="s">
        <v>130</v>
      </c>
      <c r="H218" s="60" t="s">
        <v>396</v>
      </c>
      <c r="I218" s="60" t="b">
        <f t="shared" si="3"/>
        <v>1</v>
      </c>
    </row>
    <row r="219" spans="1:9" x14ac:dyDescent="0.3">
      <c r="A219" s="58" t="s">
        <v>131</v>
      </c>
      <c r="B219" s="58" t="s">
        <v>376</v>
      </c>
      <c r="C219" s="58" t="s">
        <v>359</v>
      </c>
      <c r="D219" s="58" t="s">
        <v>360</v>
      </c>
      <c r="G219" s="10" t="s">
        <v>131</v>
      </c>
      <c r="H219" s="60" t="s">
        <v>396</v>
      </c>
      <c r="I219" s="60" t="b">
        <f t="shared" si="3"/>
        <v>1</v>
      </c>
    </row>
    <row r="220" spans="1:9" x14ac:dyDescent="0.3">
      <c r="A220" s="58" t="s">
        <v>132</v>
      </c>
      <c r="B220" s="58" t="s">
        <v>376</v>
      </c>
      <c r="C220" s="58" t="s">
        <v>359</v>
      </c>
      <c r="D220" s="58" t="s">
        <v>360</v>
      </c>
      <c r="G220" s="10" t="s">
        <v>132</v>
      </c>
      <c r="H220" s="60" t="s">
        <v>396</v>
      </c>
      <c r="I220" s="60" t="b">
        <f t="shared" si="3"/>
        <v>1</v>
      </c>
    </row>
    <row r="221" spans="1:9" x14ac:dyDescent="0.3">
      <c r="A221" s="58" t="s">
        <v>133</v>
      </c>
      <c r="B221" s="58" t="s">
        <v>376</v>
      </c>
      <c r="C221" s="58" t="s">
        <v>359</v>
      </c>
      <c r="D221" s="58" t="s">
        <v>360</v>
      </c>
      <c r="G221" s="10" t="s">
        <v>133</v>
      </c>
      <c r="H221" s="60" t="s">
        <v>396</v>
      </c>
      <c r="I221" s="60" t="b">
        <f t="shared" si="3"/>
        <v>1</v>
      </c>
    </row>
    <row r="222" spans="1:9" x14ac:dyDescent="0.3">
      <c r="A222" s="58" t="s">
        <v>134</v>
      </c>
      <c r="B222" s="58" t="s">
        <v>376</v>
      </c>
      <c r="C222" s="58" t="s">
        <v>359</v>
      </c>
      <c r="D222" s="58" t="s">
        <v>360</v>
      </c>
      <c r="G222" s="10" t="s">
        <v>134</v>
      </c>
      <c r="H222" s="60" t="s">
        <v>396</v>
      </c>
      <c r="I222" s="60" t="b">
        <f t="shared" si="3"/>
        <v>1</v>
      </c>
    </row>
    <row r="223" spans="1:9" x14ac:dyDescent="0.3">
      <c r="A223" s="58" t="s">
        <v>135</v>
      </c>
      <c r="B223" s="58" t="s">
        <v>376</v>
      </c>
      <c r="C223" s="58" t="s">
        <v>359</v>
      </c>
      <c r="D223" s="58" t="s">
        <v>360</v>
      </c>
      <c r="G223" s="10" t="s">
        <v>135</v>
      </c>
      <c r="H223" s="60" t="s">
        <v>396</v>
      </c>
      <c r="I223" s="60" t="b">
        <f t="shared" si="3"/>
        <v>1</v>
      </c>
    </row>
    <row r="224" spans="1:9" x14ac:dyDescent="0.3">
      <c r="A224" s="58" t="s">
        <v>136</v>
      </c>
      <c r="B224" s="58" t="s">
        <v>376</v>
      </c>
      <c r="C224" s="58" t="s">
        <v>359</v>
      </c>
      <c r="D224" s="58" t="s">
        <v>360</v>
      </c>
      <c r="G224" s="10" t="s">
        <v>136</v>
      </c>
      <c r="H224" s="60" t="s">
        <v>396</v>
      </c>
      <c r="I224" s="60" t="b">
        <f t="shared" si="3"/>
        <v>1</v>
      </c>
    </row>
    <row r="225" spans="1:9" x14ac:dyDescent="0.3">
      <c r="A225" s="58" t="s">
        <v>137</v>
      </c>
      <c r="B225" s="58" t="s">
        <v>376</v>
      </c>
      <c r="C225" s="58" t="s">
        <v>359</v>
      </c>
      <c r="D225" s="58" t="s">
        <v>360</v>
      </c>
      <c r="G225" s="10" t="s">
        <v>137</v>
      </c>
      <c r="H225" s="60" t="s">
        <v>396</v>
      </c>
      <c r="I225" s="60" t="b">
        <f t="shared" si="3"/>
        <v>1</v>
      </c>
    </row>
    <row r="226" spans="1:9" x14ac:dyDescent="0.3">
      <c r="A226" s="58" t="s">
        <v>138</v>
      </c>
      <c r="B226" s="58" t="s">
        <v>376</v>
      </c>
      <c r="C226" s="58" t="s">
        <v>359</v>
      </c>
      <c r="D226" s="58" t="s">
        <v>360</v>
      </c>
      <c r="G226" s="10" t="s">
        <v>138</v>
      </c>
      <c r="H226" s="60" t="s">
        <v>396</v>
      </c>
      <c r="I226" s="60" t="b">
        <f t="shared" si="3"/>
        <v>1</v>
      </c>
    </row>
    <row r="227" spans="1:9" x14ac:dyDescent="0.3">
      <c r="A227" s="58" t="s">
        <v>139</v>
      </c>
      <c r="B227" s="58" t="s">
        <v>376</v>
      </c>
      <c r="C227" s="58" t="s">
        <v>359</v>
      </c>
      <c r="D227" s="58" t="s">
        <v>360</v>
      </c>
      <c r="G227" s="10" t="s">
        <v>139</v>
      </c>
      <c r="H227" s="60" t="s">
        <v>396</v>
      </c>
      <c r="I227" s="60" t="b">
        <f t="shared" si="3"/>
        <v>1</v>
      </c>
    </row>
    <row r="228" spans="1:9" x14ac:dyDescent="0.3">
      <c r="A228" s="58" t="s">
        <v>140</v>
      </c>
      <c r="B228" s="58" t="s">
        <v>376</v>
      </c>
      <c r="C228" s="58" t="s">
        <v>359</v>
      </c>
      <c r="D228" s="58" t="s">
        <v>360</v>
      </c>
      <c r="G228" s="10" t="s">
        <v>140</v>
      </c>
      <c r="H228" s="60" t="s">
        <v>396</v>
      </c>
      <c r="I228" s="60" t="b">
        <f t="shared" si="3"/>
        <v>1</v>
      </c>
    </row>
    <row r="229" spans="1:9" x14ac:dyDescent="0.3">
      <c r="A229" s="58" t="s">
        <v>141</v>
      </c>
      <c r="B229" s="58" t="s">
        <v>376</v>
      </c>
      <c r="C229" s="58" t="s">
        <v>359</v>
      </c>
      <c r="D229" s="58" t="s">
        <v>360</v>
      </c>
      <c r="G229" s="10" t="s">
        <v>141</v>
      </c>
      <c r="H229" s="60" t="s">
        <v>396</v>
      </c>
      <c r="I229" s="60" t="b">
        <f t="shared" si="3"/>
        <v>1</v>
      </c>
    </row>
    <row r="230" spans="1:9" x14ac:dyDescent="0.3">
      <c r="A230" s="58" t="s">
        <v>142</v>
      </c>
      <c r="B230" s="58" t="s">
        <v>376</v>
      </c>
      <c r="C230" s="58" t="s">
        <v>359</v>
      </c>
      <c r="D230" s="58" t="s">
        <v>360</v>
      </c>
      <c r="G230" s="10" t="s">
        <v>142</v>
      </c>
      <c r="H230" s="60" t="s">
        <v>396</v>
      </c>
      <c r="I230" s="60" t="b">
        <f t="shared" si="3"/>
        <v>1</v>
      </c>
    </row>
    <row r="231" spans="1:9" x14ac:dyDescent="0.3">
      <c r="A231" s="58" t="s">
        <v>143</v>
      </c>
      <c r="B231" s="58" t="s">
        <v>376</v>
      </c>
      <c r="C231" s="58" t="s">
        <v>359</v>
      </c>
      <c r="D231" s="58" t="s">
        <v>360</v>
      </c>
      <c r="G231" s="10" t="s">
        <v>143</v>
      </c>
      <c r="H231" s="60" t="s">
        <v>396</v>
      </c>
      <c r="I231" s="60" t="b">
        <f t="shared" si="3"/>
        <v>1</v>
      </c>
    </row>
    <row r="232" spans="1:9" x14ac:dyDescent="0.3">
      <c r="A232" s="58" t="s">
        <v>144</v>
      </c>
      <c r="B232" s="58" t="s">
        <v>376</v>
      </c>
      <c r="C232" s="58" t="s">
        <v>359</v>
      </c>
      <c r="D232" s="58" t="s">
        <v>360</v>
      </c>
      <c r="G232" s="10" t="s">
        <v>144</v>
      </c>
      <c r="H232" s="60" t="s">
        <v>396</v>
      </c>
      <c r="I232" s="60" t="b">
        <f t="shared" si="3"/>
        <v>1</v>
      </c>
    </row>
    <row r="233" spans="1:9" x14ac:dyDescent="0.3">
      <c r="A233" s="58" t="s">
        <v>145</v>
      </c>
      <c r="B233" s="58" t="s">
        <v>376</v>
      </c>
      <c r="C233" s="58" t="s">
        <v>359</v>
      </c>
      <c r="D233" s="58" t="s">
        <v>360</v>
      </c>
      <c r="G233" s="10" t="s">
        <v>145</v>
      </c>
      <c r="H233" s="60" t="s">
        <v>396</v>
      </c>
      <c r="I233" s="60" t="b">
        <f t="shared" si="3"/>
        <v>1</v>
      </c>
    </row>
    <row r="234" spans="1:9" x14ac:dyDescent="0.3">
      <c r="A234" s="58" t="s">
        <v>146</v>
      </c>
      <c r="B234" s="58" t="s">
        <v>376</v>
      </c>
      <c r="C234" s="58" t="s">
        <v>359</v>
      </c>
      <c r="D234" s="58" t="s">
        <v>360</v>
      </c>
      <c r="G234" s="10" t="s">
        <v>146</v>
      </c>
      <c r="H234" s="60" t="s">
        <v>396</v>
      </c>
      <c r="I234" s="60" t="b">
        <f t="shared" si="3"/>
        <v>1</v>
      </c>
    </row>
    <row r="235" spans="1:9" x14ac:dyDescent="0.3">
      <c r="A235" s="58" t="s">
        <v>147</v>
      </c>
      <c r="B235" s="58" t="s">
        <v>376</v>
      </c>
      <c r="C235" s="58" t="s">
        <v>359</v>
      </c>
      <c r="D235" s="58" t="s">
        <v>360</v>
      </c>
      <c r="G235" s="10" t="s">
        <v>147</v>
      </c>
      <c r="H235" s="60" t="s">
        <v>396</v>
      </c>
      <c r="I235" s="60" t="b">
        <f t="shared" si="3"/>
        <v>1</v>
      </c>
    </row>
    <row r="236" spans="1:9" x14ac:dyDescent="0.3">
      <c r="A236" s="58" t="s">
        <v>148</v>
      </c>
      <c r="B236" s="58" t="s">
        <v>376</v>
      </c>
      <c r="C236" s="58" t="s">
        <v>359</v>
      </c>
      <c r="D236" s="58" t="s">
        <v>360</v>
      </c>
      <c r="G236" s="10" t="s">
        <v>148</v>
      </c>
      <c r="H236" s="60" t="s">
        <v>396</v>
      </c>
      <c r="I236" s="60" t="b">
        <f t="shared" si="3"/>
        <v>1</v>
      </c>
    </row>
    <row r="237" spans="1:9" x14ac:dyDescent="0.3">
      <c r="A237" s="58" t="s">
        <v>149</v>
      </c>
      <c r="B237" s="58" t="s">
        <v>376</v>
      </c>
      <c r="C237" s="58" t="s">
        <v>359</v>
      </c>
      <c r="D237" s="58" t="s">
        <v>360</v>
      </c>
      <c r="G237" s="10" t="s">
        <v>149</v>
      </c>
      <c r="H237" s="60" t="s">
        <v>396</v>
      </c>
      <c r="I237" s="60" t="b">
        <f t="shared" si="3"/>
        <v>1</v>
      </c>
    </row>
    <row r="238" spans="1:9" x14ac:dyDescent="0.3">
      <c r="A238" s="58" t="s">
        <v>150</v>
      </c>
      <c r="B238" s="58" t="s">
        <v>376</v>
      </c>
      <c r="C238" s="58" t="s">
        <v>359</v>
      </c>
      <c r="D238" s="58" t="s">
        <v>360</v>
      </c>
      <c r="G238" s="10" t="s">
        <v>150</v>
      </c>
      <c r="H238" s="60" t="s">
        <v>396</v>
      </c>
      <c r="I238" s="60" t="b">
        <f t="shared" si="3"/>
        <v>1</v>
      </c>
    </row>
    <row r="239" spans="1:9" x14ac:dyDescent="0.3">
      <c r="A239" s="58" t="s">
        <v>151</v>
      </c>
      <c r="B239" s="58" t="s">
        <v>376</v>
      </c>
      <c r="C239" s="58" t="s">
        <v>359</v>
      </c>
      <c r="D239" s="58" t="s">
        <v>360</v>
      </c>
      <c r="G239" s="10" t="s">
        <v>151</v>
      </c>
      <c r="H239" s="60" t="s">
        <v>396</v>
      </c>
      <c r="I239" s="60" t="b">
        <f t="shared" si="3"/>
        <v>1</v>
      </c>
    </row>
    <row r="240" spans="1:9" x14ac:dyDescent="0.3">
      <c r="A240" s="58" t="s">
        <v>152</v>
      </c>
      <c r="B240" s="58" t="s">
        <v>376</v>
      </c>
      <c r="C240" s="58" t="s">
        <v>359</v>
      </c>
      <c r="D240" s="58" t="s">
        <v>360</v>
      </c>
      <c r="G240" s="10" t="s">
        <v>152</v>
      </c>
      <c r="H240" s="60" t="s">
        <v>396</v>
      </c>
      <c r="I240" s="60" t="b">
        <f t="shared" si="3"/>
        <v>1</v>
      </c>
    </row>
    <row r="241" spans="1:9" x14ac:dyDescent="0.3">
      <c r="A241" s="58" t="s">
        <v>153</v>
      </c>
      <c r="B241" s="58" t="s">
        <v>376</v>
      </c>
      <c r="C241" s="58" t="s">
        <v>359</v>
      </c>
      <c r="D241" s="58" t="s">
        <v>360</v>
      </c>
      <c r="G241" s="10" t="s">
        <v>153</v>
      </c>
      <c r="H241" s="60" t="s">
        <v>396</v>
      </c>
      <c r="I241" s="60" t="b">
        <f t="shared" si="3"/>
        <v>1</v>
      </c>
    </row>
    <row r="242" spans="1:9" x14ac:dyDescent="0.3">
      <c r="A242" s="58" t="s">
        <v>154</v>
      </c>
      <c r="B242" s="58" t="s">
        <v>376</v>
      </c>
      <c r="C242" s="58" t="s">
        <v>359</v>
      </c>
      <c r="D242" s="58" t="s">
        <v>360</v>
      </c>
      <c r="G242" s="10" t="s">
        <v>154</v>
      </c>
      <c r="H242" s="60" t="s">
        <v>396</v>
      </c>
      <c r="I242" s="60" t="b">
        <f t="shared" si="3"/>
        <v>1</v>
      </c>
    </row>
    <row r="243" spans="1:9" x14ac:dyDescent="0.3">
      <c r="A243" s="58" t="s">
        <v>155</v>
      </c>
      <c r="B243" s="58" t="s">
        <v>376</v>
      </c>
      <c r="C243" s="58" t="s">
        <v>359</v>
      </c>
      <c r="D243" s="58" t="s">
        <v>360</v>
      </c>
      <c r="G243" s="10" t="s">
        <v>155</v>
      </c>
      <c r="H243" s="60" t="s">
        <v>396</v>
      </c>
      <c r="I243" s="60" t="b">
        <f t="shared" si="3"/>
        <v>1</v>
      </c>
    </row>
    <row r="244" spans="1:9" x14ac:dyDescent="0.3">
      <c r="A244" s="58" t="s">
        <v>156</v>
      </c>
      <c r="B244" s="58" t="s">
        <v>376</v>
      </c>
      <c r="C244" s="58" t="s">
        <v>359</v>
      </c>
      <c r="D244" s="58" t="s">
        <v>360</v>
      </c>
      <c r="G244" s="10" t="s">
        <v>156</v>
      </c>
      <c r="H244" s="60" t="s">
        <v>396</v>
      </c>
      <c r="I244" s="60" t="b">
        <f t="shared" si="3"/>
        <v>1</v>
      </c>
    </row>
    <row r="245" spans="1:9" x14ac:dyDescent="0.3">
      <c r="A245" s="58" t="s">
        <v>157</v>
      </c>
      <c r="B245" s="58" t="s">
        <v>376</v>
      </c>
      <c r="C245" s="58" t="s">
        <v>359</v>
      </c>
      <c r="D245" s="58" t="s">
        <v>360</v>
      </c>
      <c r="G245" s="10" t="s">
        <v>157</v>
      </c>
      <c r="H245" s="60" t="s">
        <v>396</v>
      </c>
      <c r="I245" s="60" t="b">
        <f t="shared" si="3"/>
        <v>1</v>
      </c>
    </row>
    <row r="246" spans="1:9" x14ac:dyDescent="0.3">
      <c r="A246" s="58" t="s">
        <v>158</v>
      </c>
      <c r="B246" s="58" t="s">
        <v>376</v>
      </c>
      <c r="C246" s="58" t="s">
        <v>359</v>
      </c>
      <c r="D246" s="58" t="s">
        <v>360</v>
      </c>
      <c r="G246" s="10" t="s">
        <v>158</v>
      </c>
      <c r="H246" s="60" t="s">
        <v>396</v>
      </c>
      <c r="I246" s="60" t="b">
        <f t="shared" si="3"/>
        <v>1</v>
      </c>
    </row>
    <row r="247" spans="1:9" x14ac:dyDescent="0.3">
      <c r="A247" s="58" t="s">
        <v>159</v>
      </c>
      <c r="B247" s="58" t="s">
        <v>376</v>
      </c>
      <c r="C247" s="58" t="s">
        <v>359</v>
      </c>
      <c r="D247" s="58" t="s">
        <v>360</v>
      </c>
      <c r="G247" s="10" t="s">
        <v>159</v>
      </c>
      <c r="H247" s="60" t="s">
        <v>396</v>
      </c>
      <c r="I247" s="60" t="b">
        <f t="shared" si="3"/>
        <v>1</v>
      </c>
    </row>
    <row r="248" spans="1:9" x14ac:dyDescent="0.3">
      <c r="A248" s="58" t="s">
        <v>160</v>
      </c>
      <c r="B248" s="58" t="s">
        <v>376</v>
      </c>
      <c r="C248" s="58" t="s">
        <v>359</v>
      </c>
      <c r="D248" s="58" t="s">
        <v>360</v>
      </c>
      <c r="G248" s="10" t="s">
        <v>160</v>
      </c>
      <c r="H248" s="60" t="s">
        <v>396</v>
      </c>
      <c r="I248" s="60" t="b">
        <f t="shared" si="3"/>
        <v>1</v>
      </c>
    </row>
    <row r="249" spans="1:9" x14ac:dyDescent="0.3">
      <c r="A249" s="58" t="s">
        <v>161</v>
      </c>
      <c r="B249" s="58" t="s">
        <v>376</v>
      </c>
      <c r="C249" s="58" t="s">
        <v>359</v>
      </c>
      <c r="D249" s="58" t="s">
        <v>360</v>
      </c>
      <c r="G249" s="10" t="s">
        <v>161</v>
      </c>
      <c r="H249" s="60" t="s">
        <v>396</v>
      </c>
      <c r="I249" s="60" t="b">
        <f t="shared" si="3"/>
        <v>1</v>
      </c>
    </row>
    <row r="250" spans="1:9" x14ac:dyDescent="0.3">
      <c r="A250" s="58" t="s">
        <v>162</v>
      </c>
      <c r="B250" s="58" t="s">
        <v>376</v>
      </c>
      <c r="C250" s="58" t="s">
        <v>359</v>
      </c>
      <c r="D250" s="58" t="s">
        <v>360</v>
      </c>
      <c r="G250" s="10" t="s">
        <v>162</v>
      </c>
      <c r="H250" s="60" t="s">
        <v>396</v>
      </c>
      <c r="I250" s="60" t="b">
        <f t="shared" si="3"/>
        <v>1</v>
      </c>
    </row>
    <row r="251" spans="1:9" x14ac:dyDescent="0.3">
      <c r="A251" s="58" t="s">
        <v>227</v>
      </c>
      <c r="B251" s="58" t="s">
        <v>376</v>
      </c>
      <c r="C251" s="58" t="s">
        <v>359</v>
      </c>
      <c r="D251" s="58" t="s">
        <v>364</v>
      </c>
      <c r="G251" s="25" t="s">
        <v>227</v>
      </c>
      <c r="H251" s="60" t="s">
        <v>397</v>
      </c>
      <c r="I251" s="60" t="b">
        <f t="shared" si="3"/>
        <v>1</v>
      </c>
    </row>
    <row r="252" spans="1:9" x14ac:dyDescent="0.3">
      <c r="A252" s="58" t="s">
        <v>228</v>
      </c>
      <c r="B252" s="58" t="s">
        <v>376</v>
      </c>
      <c r="C252" s="58" t="s">
        <v>359</v>
      </c>
      <c r="D252" s="58" t="s">
        <v>364</v>
      </c>
      <c r="G252" s="25" t="s">
        <v>228</v>
      </c>
      <c r="H252" s="60" t="s">
        <v>397</v>
      </c>
      <c r="I252" s="60" t="b">
        <f t="shared" si="3"/>
        <v>1</v>
      </c>
    </row>
    <row r="253" spans="1:9" x14ac:dyDescent="0.3">
      <c r="A253" s="58" t="s">
        <v>229</v>
      </c>
      <c r="B253" s="58" t="s">
        <v>376</v>
      </c>
      <c r="C253" s="58" t="s">
        <v>359</v>
      </c>
      <c r="D253" s="58" t="s">
        <v>364</v>
      </c>
      <c r="G253" s="25" t="s">
        <v>229</v>
      </c>
      <c r="H253" s="60" t="s">
        <v>397</v>
      </c>
      <c r="I253" s="60" t="b">
        <f t="shared" si="3"/>
        <v>1</v>
      </c>
    </row>
    <row r="254" spans="1:9" x14ac:dyDescent="0.3">
      <c r="A254" s="58" t="s">
        <v>230</v>
      </c>
      <c r="B254" s="58" t="s">
        <v>376</v>
      </c>
      <c r="C254" s="58" t="s">
        <v>359</v>
      </c>
      <c r="D254" s="58" t="s">
        <v>364</v>
      </c>
      <c r="G254" s="25" t="s">
        <v>230</v>
      </c>
      <c r="H254" s="60" t="s">
        <v>397</v>
      </c>
      <c r="I254" s="60" t="b">
        <f t="shared" si="3"/>
        <v>1</v>
      </c>
    </row>
    <row r="255" spans="1:9" x14ac:dyDescent="0.3">
      <c r="A255" s="58" t="s">
        <v>231</v>
      </c>
      <c r="B255" s="58" t="s">
        <v>376</v>
      </c>
      <c r="C255" s="58" t="s">
        <v>359</v>
      </c>
      <c r="D255" s="58" t="s">
        <v>364</v>
      </c>
      <c r="G255" s="25" t="s">
        <v>231</v>
      </c>
      <c r="H255" s="60" t="s">
        <v>397</v>
      </c>
      <c r="I255" s="60" t="b">
        <f t="shared" si="3"/>
        <v>1</v>
      </c>
    </row>
    <row r="256" spans="1:9" x14ac:dyDescent="0.3">
      <c r="A256" s="58" t="s">
        <v>232</v>
      </c>
      <c r="B256" s="58" t="s">
        <v>376</v>
      </c>
      <c r="C256" s="58" t="s">
        <v>359</v>
      </c>
      <c r="D256" s="58" t="s">
        <v>364</v>
      </c>
      <c r="G256" s="25" t="s">
        <v>232</v>
      </c>
      <c r="H256" s="60" t="s">
        <v>397</v>
      </c>
      <c r="I256" s="60" t="b">
        <f t="shared" si="3"/>
        <v>1</v>
      </c>
    </row>
    <row r="257" spans="1:9" x14ac:dyDescent="0.3">
      <c r="A257" s="58" t="s">
        <v>233</v>
      </c>
      <c r="B257" s="58" t="s">
        <v>376</v>
      </c>
      <c r="C257" s="58" t="s">
        <v>359</v>
      </c>
      <c r="D257" s="58" t="s">
        <v>364</v>
      </c>
      <c r="G257" s="25" t="s">
        <v>233</v>
      </c>
      <c r="H257" s="60" t="s">
        <v>397</v>
      </c>
      <c r="I257" s="60" t="b">
        <f t="shared" si="3"/>
        <v>1</v>
      </c>
    </row>
    <row r="258" spans="1:9" x14ac:dyDescent="0.3">
      <c r="A258" s="58" t="s">
        <v>234</v>
      </c>
      <c r="B258" s="58" t="s">
        <v>376</v>
      </c>
      <c r="C258" s="58" t="s">
        <v>359</v>
      </c>
      <c r="D258" s="58" t="s">
        <v>364</v>
      </c>
      <c r="G258" s="25" t="s">
        <v>234</v>
      </c>
      <c r="H258" s="60" t="s">
        <v>397</v>
      </c>
      <c r="I258" s="60" t="b">
        <f t="shared" si="3"/>
        <v>1</v>
      </c>
    </row>
    <row r="259" spans="1:9" x14ac:dyDescent="0.3">
      <c r="A259" s="58" t="s">
        <v>235</v>
      </c>
      <c r="B259" s="58" t="s">
        <v>376</v>
      </c>
      <c r="C259" s="58" t="s">
        <v>359</v>
      </c>
      <c r="D259" s="58" t="s">
        <v>364</v>
      </c>
      <c r="G259" s="25" t="s">
        <v>235</v>
      </c>
      <c r="H259" s="60" t="s">
        <v>397</v>
      </c>
      <c r="I259" s="60" t="b">
        <f t="shared" ref="I259:I290" si="4">EXACT(G259,A259)</f>
        <v>1</v>
      </c>
    </row>
    <row r="260" spans="1:9" x14ac:dyDescent="0.3">
      <c r="A260" s="58" t="s">
        <v>236</v>
      </c>
      <c r="B260" s="58" t="s">
        <v>376</v>
      </c>
      <c r="C260" s="58" t="s">
        <v>359</v>
      </c>
      <c r="D260" s="58" t="s">
        <v>364</v>
      </c>
      <c r="G260" s="25" t="s">
        <v>236</v>
      </c>
      <c r="H260" s="60" t="s">
        <v>397</v>
      </c>
      <c r="I260" s="60" t="b">
        <f t="shared" si="4"/>
        <v>1</v>
      </c>
    </row>
    <row r="261" spans="1:9" x14ac:dyDescent="0.3">
      <c r="A261" s="58" t="s">
        <v>237</v>
      </c>
      <c r="B261" s="58" t="s">
        <v>376</v>
      </c>
      <c r="C261" s="58" t="s">
        <v>359</v>
      </c>
      <c r="D261" s="58" t="s">
        <v>364</v>
      </c>
      <c r="G261" s="25" t="s">
        <v>237</v>
      </c>
      <c r="H261" s="60" t="s">
        <v>397</v>
      </c>
      <c r="I261" s="60" t="b">
        <f t="shared" si="4"/>
        <v>1</v>
      </c>
    </row>
    <row r="262" spans="1:9" x14ac:dyDescent="0.3">
      <c r="A262" s="58" t="s">
        <v>238</v>
      </c>
      <c r="B262" s="58" t="s">
        <v>376</v>
      </c>
      <c r="C262" s="58" t="s">
        <v>359</v>
      </c>
      <c r="D262" s="58" t="s">
        <v>364</v>
      </c>
      <c r="G262" s="25" t="s">
        <v>238</v>
      </c>
      <c r="H262" s="60" t="s">
        <v>397</v>
      </c>
      <c r="I262" s="60" t="b">
        <f t="shared" si="4"/>
        <v>1</v>
      </c>
    </row>
    <row r="263" spans="1:9" x14ac:dyDescent="0.3">
      <c r="A263" s="58" t="s">
        <v>239</v>
      </c>
      <c r="B263" s="58" t="s">
        <v>376</v>
      </c>
      <c r="C263" s="58" t="s">
        <v>359</v>
      </c>
      <c r="D263" s="58" t="s">
        <v>364</v>
      </c>
      <c r="G263" s="25" t="s">
        <v>239</v>
      </c>
      <c r="H263" s="60" t="s">
        <v>397</v>
      </c>
      <c r="I263" s="60" t="b">
        <f t="shared" si="4"/>
        <v>1</v>
      </c>
    </row>
    <row r="264" spans="1:9" x14ac:dyDescent="0.3">
      <c r="A264" s="58" t="s">
        <v>240</v>
      </c>
      <c r="B264" s="58" t="s">
        <v>376</v>
      </c>
      <c r="C264" s="58" t="s">
        <v>359</v>
      </c>
      <c r="D264" s="58" t="s">
        <v>364</v>
      </c>
      <c r="G264" s="25" t="s">
        <v>240</v>
      </c>
      <c r="H264" s="60" t="s">
        <v>397</v>
      </c>
      <c r="I264" s="60" t="b">
        <f t="shared" si="4"/>
        <v>1</v>
      </c>
    </row>
    <row r="265" spans="1:9" x14ac:dyDescent="0.3">
      <c r="A265" s="58" t="s">
        <v>241</v>
      </c>
      <c r="B265" s="58" t="s">
        <v>376</v>
      </c>
      <c r="C265" s="58" t="s">
        <v>359</v>
      </c>
      <c r="D265" s="58" t="s">
        <v>364</v>
      </c>
      <c r="G265" s="25" t="s">
        <v>241</v>
      </c>
      <c r="H265" s="60" t="s">
        <v>397</v>
      </c>
      <c r="I265" s="60" t="b">
        <f t="shared" si="4"/>
        <v>1</v>
      </c>
    </row>
    <row r="266" spans="1:9" x14ac:dyDescent="0.3">
      <c r="A266" s="58" t="s">
        <v>242</v>
      </c>
      <c r="B266" s="58" t="s">
        <v>376</v>
      </c>
      <c r="C266" s="58" t="s">
        <v>359</v>
      </c>
      <c r="D266" s="58" t="s">
        <v>364</v>
      </c>
      <c r="G266" s="25" t="s">
        <v>242</v>
      </c>
      <c r="H266" s="60" t="s">
        <v>397</v>
      </c>
      <c r="I266" s="60" t="b">
        <f t="shared" si="4"/>
        <v>1</v>
      </c>
    </row>
    <row r="267" spans="1:9" x14ac:dyDescent="0.3">
      <c r="A267" s="58" t="s">
        <v>243</v>
      </c>
      <c r="B267" s="58" t="s">
        <v>376</v>
      </c>
      <c r="C267" s="58" t="s">
        <v>359</v>
      </c>
      <c r="D267" s="58" t="s">
        <v>364</v>
      </c>
      <c r="G267" s="25" t="s">
        <v>243</v>
      </c>
      <c r="H267" s="60" t="s">
        <v>397</v>
      </c>
      <c r="I267" s="60" t="b">
        <f t="shared" si="4"/>
        <v>1</v>
      </c>
    </row>
    <row r="268" spans="1:9" x14ac:dyDescent="0.3">
      <c r="A268" s="58" t="s">
        <v>244</v>
      </c>
      <c r="B268" s="58" t="s">
        <v>376</v>
      </c>
      <c r="C268" s="58" t="s">
        <v>359</v>
      </c>
      <c r="D268" s="58" t="s">
        <v>364</v>
      </c>
      <c r="G268" s="25" t="s">
        <v>244</v>
      </c>
      <c r="H268" s="60" t="s">
        <v>397</v>
      </c>
      <c r="I268" s="60" t="b">
        <f t="shared" si="4"/>
        <v>1</v>
      </c>
    </row>
    <row r="269" spans="1:9" x14ac:dyDescent="0.3">
      <c r="A269" s="58" t="s">
        <v>245</v>
      </c>
      <c r="B269" s="58" t="s">
        <v>376</v>
      </c>
      <c r="C269" s="58" t="s">
        <v>359</v>
      </c>
      <c r="D269" s="58" t="s">
        <v>364</v>
      </c>
      <c r="G269" s="25" t="s">
        <v>245</v>
      </c>
      <c r="H269" s="60" t="s">
        <v>397</v>
      </c>
      <c r="I269" s="60" t="b">
        <f t="shared" si="4"/>
        <v>1</v>
      </c>
    </row>
    <row r="270" spans="1:9" x14ac:dyDescent="0.3">
      <c r="A270" s="58" t="s">
        <v>246</v>
      </c>
      <c r="B270" s="58" t="s">
        <v>376</v>
      </c>
      <c r="C270" s="58" t="s">
        <v>359</v>
      </c>
      <c r="D270" s="58" t="s">
        <v>364</v>
      </c>
      <c r="G270" s="25" t="s">
        <v>246</v>
      </c>
      <c r="H270" s="60" t="s">
        <v>397</v>
      </c>
      <c r="I270" s="60" t="b">
        <f t="shared" si="4"/>
        <v>1</v>
      </c>
    </row>
    <row r="271" spans="1:9" x14ac:dyDescent="0.3">
      <c r="A271" s="58" t="s">
        <v>247</v>
      </c>
      <c r="B271" s="58" t="s">
        <v>376</v>
      </c>
      <c r="C271" s="58" t="s">
        <v>359</v>
      </c>
      <c r="D271" s="58" t="s">
        <v>364</v>
      </c>
      <c r="G271" s="25" t="s">
        <v>247</v>
      </c>
      <c r="H271" s="60" t="s">
        <v>397</v>
      </c>
      <c r="I271" s="60" t="b">
        <f t="shared" si="4"/>
        <v>1</v>
      </c>
    </row>
    <row r="272" spans="1:9" x14ac:dyDescent="0.3">
      <c r="A272" s="58" t="s">
        <v>248</v>
      </c>
      <c r="B272" s="58" t="s">
        <v>376</v>
      </c>
      <c r="C272" s="58" t="s">
        <v>359</v>
      </c>
      <c r="D272" s="58" t="s">
        <v>364</v>
      </c>
      <c r="G272" s="25" t="s">
        <v>248</v>
      </c>
      <c r="H272" s="60" t="s">
        <v>397</v>
      </c>
      <c r="I272" s="60" t="b">
        <f t="shared" si="4"/>
        <v>1</v>
      </c>
    </row>
    <row r="273" spans="1:9" x14ac:dyDescent="0.3">
      <c r="A273" s="58" t="s">
        <v>249</v>
      </c>
      <c r="B273" s="58" t="s">
        <v>376</v>
      </c>
      <c r="C273" s="58" t="s">
        <v>359</v>
      </c>
      <c r="D273" s="58" t="s">
        <v>364</v>
      </c>
      <c r="G273" s="25" t="s">
        <v>249</v>
      </c>
      <c r="H273" s="60" t="s">
        <v>397</v>
      </c>
      <c r="I273" s="60" t="b">
        <f t="shared" si="4"/>
        <v>1</v>
      </c>
    </row>
    <row r="274" spans="1:9" x14ac:dyDescent="0.3">
      <c r="A274" s="58" t="s">
        <v>250</v>
      </c>
      <c r="B274" s="58" t="s">
        <v>376</v>
      </c>
      <c r="C274" s="58" t="s">
        <v>359</v>
      </c>
      <c r="D274" s="58" t="s">
        <v>364</v>
      </c>
      <c r="G274" s="25" t="s">
        <v>250</v>
      </c>
      <c r="H274" s="60" t="s">
        <v>397</v>
      </c>
      <c r="I274" s="60" t="b">
        <f t="shared" si="4"/>
        <v>1</v>
      </c>
    </row>
    <row r="275" spans="1:9" x14ac:dyDescent="0.3">
      <c r="A275" s="58" t="s">
        <v>251</v>
      </c>
      <c r="B275" s="58" t="s">
        <v>376</v>
      </c>
      <c r="C275" s="58" t="s">
        <v>359</v>
      </c>
      <c r="D275" s="58" t="s">
        <v>364</v>
      </c>
      <c r="G275" s="25" t="s">
        <v>251</v>
      </c>
      <c r="H275" s="60" t="s">
        <v>397</v>
      </c>
      <c r="I275" s="60" t="b">
        <f t="shared" si="4"/>
        <v>1</v>
      </c>
    </row>
    <row r="276" spans="1:9" x14ac:dyDescent="0.3">
      <c r="A276" s="58" t="s">
        <v>252</v>
      </c>
      <c r="B276" s="58" t="s">
        <v>376</v>
      </c>
      <c r="C276" s="58" t="s">
        <v>359</v>
      </c>
      <c r="D276" s="58" t="s">
        <v>364</v>
      </c>
      <c r="G276" s="25" t="s">
        <v>252</v>
      </c>
      <c r="H276" s="60" t="s">
        <v>397</v>
      </c>
      <c r="I276" s="60" t="b">
        <f t="shared" si="4"/>
        <v>1</v>
      </c>
    </row>
    <row r="277" spans="1:9" x14ac:dyDescent="0.3">
      <c r="A277" s="58" t="s">
        <v>253</v>
      </c>
      <c r="B277" s="58" t="s">
        <v>376</v>
      </c>
      <c r="C277" s="58" t="s">
        <v>359</v>
      </c>
      <c r="D277" s="58" t="s">
        <v>364</v>
      </c>
      <c r="G277" s="25" t="s">
        <v>253</v>
      </c>
      <c r="H277" s="60" t="s">
        <v>397</v>
      </c>
      <c r="I277" s="60" t="b">
        <f t="shared" si="4"/>
        <v>1</v>
      </c>
    </row>
    <row r="278" spans="1:9" x14ac:dyDescent="0.3">
      <c r="A278" s="58" t="s">
        <v>254</v>
      </c>
      <c r="B278" s="58" t="s">
        <v>376</v>
      </c>
      <c r="C278" s="58" t="s">
        <v>359</v>
      </c>
      <c r="D278" s="58" t="s">
        <v>364</v>
      </c>
      <c r="G278" s="25" t="s">
        <v>254</v>
      </c>
      <c r="H278" s="60" t="s">
        <v>397</v>
      </c>
      <c r="I278" s="60" t="b">
        <f t="shared" si="4"/>
        <v>1</v>
      </c>
    </row>
    <row r="279" spans="1:9" x14ac:dyDescent="0.3">
      <c r="A279" s="58" t="s">
        <v>255</v>
      </c>
      <c r="B279" s="58" t="s">
        <v>376</v>
      </c>
      <c r="C279" s="58" t="s">
        <v>359</v>
      </c>
      <c r="D279" s="58" t="s">
        <v>364</v>
      </c>
      <c r="G279" s="25" t="s">
        <v>255</v>
      </c>
      <c r="H279" s="60" t="s">
        <v>397</v>
      </c>
      <c r="I279" s="60" t="b">
        <f t="shared" si="4"/>
        <v>1</v>
      </c>
    </row>
    <row r="280" spans="1:9" x14ac:dyDescent="0.3">
      <c r="A280" s="58" t="s">
        <v>256</v>
      </c>
      <c r="B280" s="58" t="s">
        <v>376</v>
      </c>
      <c r="C280" s="58" t="s">
        <v>359</v>
      </c>
      <c r="D280" s="58" t="s">
        <v>364</v>
      </c>
      <c r="G280" s="25" t="s">
        <v>256</v>
      </c>
      <c r="H280" s="60" t="s">
        <v>397</v>
      </c>
      <c r="I280" s="60" t="b">
        <f t="shared" si="4"/>
        <v>1</v>
      </c>
    </row>
    <row r="281" spans="1:9" x14ac:dyDescent="0.3">
      <c r="A281" s="58" t="s">
        <v>257</v>
      </c>
      <c r="B281" s="58" t="s">
        <v>376</v>
      </c>
      <c r="C281" s="58" t="s">
        <v>359</v>
      </c>
      <c r="D281" s="58" t="s">
        <v>364</v>
      </c>
      <c r="G281" s="25" t="s">
        <v>257</v>
      </c>
      <c r="H281" s="60" t="s">
        <v>397</v>
      </c>
      <c r="I281" s="60" t="b">
        <f t="shared" si="4"/>
        <v>1</v>
      </c>
    </row>
    <row r="282" spans="1:9" x14ac:dyDescent="0.3">
      <c r="A282" s="58" t="s">
        <v>258</v>
      </c>
      <c r="B282" s="58" t="s">
        <v>376</v>
      </c>
      <c r="C282" s="58" t="s">
        <v>359</v>
      </c>
      <c r="D282" s="58" t="s">
        <v>364</v>
      </c>
      <c r="G282" s="25" t="s">
        <v>258</v>
      </c>
      <c r="H282" s="60" t="s">
        <v>397</v>
      </c>
      <c r="I282" s="60" t="b">
        <f t="shared" si="4"/>
        <v>1</v>
      </c>
    </row>
    <row r="283" spans="1:9" x14ac:dyDescent="0.3">
      <c r="A283" s="58" t="s">
        <v>259</v>
      </c>
      <c r="B283" s="58" t="s">
        <v>376</v>
      </c>
      <c r="C283" s="58" t="s">
        <v>359</v>
      </c>
      <c r="D283" s="58" t="s">
        <v>364</v>
      </c>
      <c r="G283" s="25" t="s">
        <v>259</v>
      </c>
      <c r="H283" s="60" t="s">
        <v>397</v>
      </c>
      <c r="I283" s="60" t="b">
        <f t="shared" si="4"/>
        <v>1</v>
      </c>
    </row>
    <row r="284" spans="1:9" x14ac:dyDescent="0.3">
      <c r="A284" s="58" t="s">
        <v>260</v>
      </c>
      <c r="B284" s="58" t="s">
        <v>376</v>
      </c>
      <c r="C284" s="58" t="s">
        <v>359</v>
      </c>
      <c r="D284" s="58" t="s">
        <v>364</v>
      </c>
      <c r="G284" s="25" t="s">
        <v>260</v>
      </c>
      <c r="H284" s="60" t="s">
        <v>397</v>
      </c>
      <c r="I284" s="60" t="b">
        <f t="shared" si="4"/>
        <v>1</v>
      </c>
    </row>
    <row r="285" spans="1:9" x14ac:dyDescent="0.3">
      <c r="A285" s="58" t="s">
        <v>261</v>
      </c>
      <c r="B285" s="58" t="s">
        <v>376</v>
      </c>
      <c r="C285" s="58" t="s">
        <v>359</v>
      </c>
      <c r="D285" s="58" t="s">
        <v>364</v>
      </c>
      <c r="G285" s="25" t="s">
        <v>261</v>
      </c>
      <c r="H285" s="60" t="s">
        <v>397</v>
      </c>
      <c r="I285" s="60" t="b">
        <f t="shared" si="4"/>
        <v>1</v>
      </c>
    </row>
    <row r="286" spans="1:9" x14ac:dyDescent="0.3">
      <c r="A286" s="58" t="s">
        <v>262</v>
      </c>
      <c r="B286" s="58" t="s">
        <v>376</v>
      </c>
      <c r="C286" s="58" t="s">
        <v>359</v>
      </c>
      <c r="D286" s="58" t="s">
        <v>364</v>
      </c>
      <c r="G286" s="25" t="s">
        <v>262</v>
      </c>
      <c r="H286" s="60" t="s">
        <v>397</v>
      </c>
      <c r="I286" s="60" t="b">
        <f t="shared" si="4"/>
        <v>1</v>
      </c>
    </row>
    <row r="287" spans="1:9" x14ac:dyDescent="0.3">
      <c r="A287" s="58" t="s">
        <v>263</v>
      </c>
      <c r="B287" s="58" t="s">
        <v>376</v>
      </c>
      <c r="C287" s="58" t="s">
        <v>359</v>
      </c>
      <c r="D287" s="58" t="s">
        <v>364</v>
      </c>
      <c r="G287" s="25" t="s">
        <v>263</v>
      </c>
      <c r="H287" s="60" t="s">
        <v>397</v>
      </c>
      <c r="I287" s="60" t="b">
        <f t="shared" si="4"/>
        <v>1</v>
      </c>
    </row>
    <row r="288" spans="1:9" x14ac:dyDescent="0.3">
      <c r="A288" s="58" t="s">
        <v>264</v>
      </c>
      <c r="B288" s="58" t="s">
        <v>376</v>
      </c>
      <c r="C288" s="58" t="s">
        <v>359</v>
      </c>
      <c r="D288" s="58" t="s">
        <v>364</v>
      </c>
      <c r="G288" s="25" t="s">
        <v>264</v>
      </c>
      <c r="H288" s="60" t="s">
        <v>397</v>
      </c>
      <c r="I288" s="60" t="b">
        <f t="shared" si="4"/>
        <v>1</v>
      </c>
    </row>
    <row r="289" spans="1:9" x14ac:dyDescent="0.3">
      <c r="A289" s="58" t="s">
        <v>265</v>
      </c>
      <c r="B289" s="58" t="s">
        <v>376</v>
      </c>
      <c r="C289" s="58" t="s">
        <v>359</v>
      </c>
      <c r="D289" s="58" t="s">
        <v>364</v>
      </c>
      <c r="G289" s="25" t="s">
        <v>265</v>
      </c>
      <c r="H289" s="60" t="s">
        <v>397</v>
      </c>
      <c r="I289" s="60" t="b">
        <f t="shared" si="4"/>
        <v>1</v>
      </c>
    </row>
    <row r="290" spans="1:9" x14ac:dyDescent="0.3">
      <c r="A290" s="58" t="s">
        <v>377</v>
      </c>
      <c r="B290" s="58" t="s">
        <v>378</v>
      </c>
      <c r="C290" s="58" t="s">
        <v>359</v>
      </c>
      <c r="D290" s="58" t="s">
        <v>360</v>
      </c>
      <c r="G290" s="62" t="s">
        <v>377</v>
      </c>
      <c r="H290" t="s">
        <v>392</v>
      </c>
      <c r="I290" s="60" t="b">
        <f t="shared" si="4"/>
        <v>1</v>
      </c>
    </row>
    <row r="291" spans="1:9" x14ac:dyDescent="0.3">
      <c r="A291" s="58" t="s">
        <v>49</v>
      </c>
      <c r="B291" s="58" t="s">
        <v>378</v>
      </c>
      <c r="C291" s="58" t="s">
        <v>359</v>
      </c>
      <c r="D291" s="58" t="s">
        <v>360</v>
      </c>
      <c r="G291" s="25" t="s">
        <v>49</v>
      </c>
      <c r="H291" s="60" t="s">
        <v>392</v>
      </c>
      <c r="I291" s="60" t="b">
        <f t="shared" ref="I291:I327" si="5">EXACT(G291,A291)</f>
        <v>1</v>
      </c>
    </row>
    <row r="292" spans="1:9" x14ac:dyDescent="0.3">
      <c r="A292" s="58" t="s">
        <v>50</v>
      </c>
      <c r="B292" s="58" t="s">
        <v>378</v>
      </c>
      <c r="C292" s="58" t="s">
        <v>359</v>
      </c>
      <c r="D292" s="58" t="s">
        <v>360</v>
      </c>
      <c r="G292" s="25" t="s">
        <v>50</v>
      </c>
      <c r="H292" s="60" t="s">
        <v>392</v>
      </c>
      <c r="I292" s="60" t="b">
        <f t="shared" si="5"/>
        <v>1</v>
      </c>
    </row>
    <row r="293" spans="1:9" x14ac:dyDescent="0.3">
      <c r="A293" s="58" t="s">
        <v>379</v>
      </c>
      <c r="B293" s="58" t="s">
        <v>378</v>
      </c>
      <c r="C293" s="58" t="s">
        <v>359</v>
      </c>
      <c r="D293" s="58" t="s">
        <v>364</v>
      </c>
      <c r="G293" s="62" t="s">
        <v>379</v>
      </c>
      <c r="H293" s="60" t="s">
        <v>393</v>
      </c>
      <c r="I293" s="60" t="b">
        <f t="shared" si="5"/>
        <v>1</v>
      </c>
    </row>
    <row r="294" spans="1:9" x14ac:dyDescent="0.3">
      <c r="A294" s="58" t="s">
        <v>51</v>
      </c>
      <c r="B294" s="58" t="s">
        <v>378</v>
      </c>
      <c r="C294" s="58" t="s">
        <v>359</v>
      </c>
      <c r="D294" s="58" t="s">
        <v>364</v>
      </c>
      <c r="G294" s="25" t="s">
        <v>51</v>
      </c>
      <c r="H294" s="60" t="s">
        <v>393</v>
      </c>
      <c r="I294" s="60" t="b">
        <f t="shared" si="5"/>
        <v>1</v>
      </c>
    </row>
    <row r="295" spans="1:9" x14ac:dyDescent="0.3">
      <c r="A295" s="58" t="s">
        <v>52</v>
      </c>
      <c r="B295" s="58" t="s">
        <v>378</v>
      </c>
      <c r="C295" s="58" t="s">
        <v>359</v>
      </c>
      <c r="D295" s="58" t="s">
        <v>364</v>
      </c>
      <c r="G295" s="25" t="s">
        <v>52</v>
      </c>
      <c r="H295" s="60" t="s">
        <v>393</v>
      </c>
      <c r="I295" s="60" t="b">
        <f t="shared" si="5"/>
        <v>1</v>
      </c>
    </row>
    <row r="296" spans="1:9" x14ac:dyDescent="0.3">
      <c r="A296" s="58" t="s">
        <v>11</v>
      </c>
      <c r="B296" s="58" t="s">
        <v>380</v>
      </c>
      <c r="C296" s="58" t="s">
        <v>359</v>
      </c>
      <c r="D296" s="58" t="s">
        <v>360</v>
      </c>
      <c r="G296" s="25" t="s">
        <v>11</v>
      </c>
      <c r="H296" t="s">
        <v>388</v>
      </c>
      <c r="I296" s="60" t="b">
        <f t="shared" si="5"/>
        <v>1</v>
      </c>
    </row>
    <row r="297" spans="1:9" x14ac:dyDescent="0.3">
      <c r="A297" s="58" t="s">
        <v>12</v>
      </c>
      <c r="B297" s="58" t="s">
        <v>380</v>
      </c>
      <c r="C297" s="58" t="s">
        <v>359</v>
      </c>
      <c r="D297" s="58" t="s">
        <v>360</v>
      </c>
      <c r="G297" s="25" t="s">
        <v>12</v>
      </c>
      <c r="H297" s="60" t="s">
        <v>388</v>
      </c>
      <c r="I297" s="60" t="b">
        <f t="shared" si="5"/>
        <v>1</v>
      </c>
    </row>
    <row r="298" spans="1:9" x14ac:dyDescent="0.3">
      <c r="A298" s="58" t="s">
        <v>13</v>
      </c>
      <c r="B298" s="58" t="s">
        <v>380</v>
      </c>
      <c r="C298" s="58" t="s">
        <v>359</v>
      </c>
      <c r="D298" s="58" t="s">
        <v>360</v>
      </c>
      <c r="G298" s="25" t="s">
        <v>13</v>
      </c>
      <c r="H298" s="60" t="s">
        <v>388</v>
      </c>
      <c r="I298" s="60" t="b">
        <f t="shared" si="5"/>
        <v>1</v>
      </c>
    </row>
    <row r="299" spans="1:9" x14ac:dyDescent="0.3">
      <c r="A299" s="58" t="s">
        <v>14</v>
      </c>
      <c r="B299" s="58" t="s">
        <v>380</v>
      </c>
      <c r="C299" s="58" t="s">
        <v>359</v>
      </c>
      <c r="D299" s="58" t="s">
        <v>360</v>
      </c>
      <c r="G299" s="25" t="s">
        <v>14</v>
      </c>
      <c r="H299" s="60" t="s">
        <v>388</v>
      </c>
      <c r="I299" s="60" t="b">
        <f t="shared" si="5"/>
        <v>1</v>
      </c>
    </row>
    <row r="300" spans="1:9" x14ac:dyDescent="0.3">
      <c r="A300" s="58" t="s">
        <v>15</v>
      </c>
      <c r="B300" s="58" t="s">
        <v>380</v>
      </c>
      <c r="C300" s="58" t="s">
        <v>359</v>
      </c>
      <c r="D300" s="58" t="s">
        <v>360</v>
      </c>
      <c r="G300" s="25" t="s">
        <v>15</v>
      </c>
      <c r="H300" s="60" t="s">
        <v>388</v>
      </c>
      <c r="I300" s="60" t="b">
        <f t="shared" si="5"/>
        <v>1</v>
      </c>
    </row>
    <row r="301" spans="1:9" x14ac:dyDescent="0.3">
      <c r="A301" s="58" t="s">
        <v>16</v>
      </c>
      <c r="B301" s="58" t="s">
        <v>380</v>
      </c>
      <c r="C301" s="58" t="s">
        <v>359</v>
      </c>
      <c r="D301" s="58" t="s">
        <v>360</v>
      </c>
      <c r="G301" s="25" t="s">
        <v>16</v>
      </c>
      <c r="H301" s="60" t="s">
        <v>388</v>
      </c>
      <c r="I301" s="60" t="b">
        <f t="shared" si="5"/>
        <v>1</v>
      </c>
    </row>
    <row r="302" spans="1:9" x14ac:dyDescent="0.3">
      <c r="A302" s="58" t="s">
        <v>17</v>
      </c>
      <c r="B302" s="58" t="s">
        <v>380</v>
      </c>
      <c r="C302" s="58" t="s">
        <v>359</v>
      </c>
      <c r="D302" s="58" t="s">
        <v>360</v>
      </c>
      <c r="G302" s="25" t="s">
        <v>17</v>
      </c>
      <c r="H302" s="60" t="s">
        <v>388</v>
      </c>
      <c r="I302" s="60" t="b">
        <f t="shared" si="5"/>
        <v>1</v>
      </c>
    </row>
    <row r="303" spans="1:9" x14ac:dyDescent="0.3">
      <c r="A303" s="58" t="s">
        <v>18</v>
      </c>
      <c r="B303" s="58" t="s">
        <v>380</v>
      </c>
      <c r="C303" s="58" t="s">
        <v>359</v>
      </c>
      <c r="D303" s="58" t="s">
        <v>360</v>
      </c>
      <c r="G303" s="25" t="s">
        <v>18</v>
      </c>
      <c r="H303" s="60" t="s">
        <v>388</v>
      </c>
      <c r="I303" s="60" t="b">
        <f t="shared" si="5"/>
        <v>1</v>
      </c>
    </row>
    <row r="304" spans="1:9" x14ac:dyDescent="0.3">
      <c r="A304" s="58" t="s">
        <v>19</v>
      </c>
      <c r="B304" s="58" t="s">
        <v>380</v>
      </c>
      <c r="C304" s="58" t="s">
        <v>359</v>
      </c>
      <c r="D304" s="58" t="s">
        <v>360</v>
      </c>
      <c r="G304" s="25" t="s">
        <v>19</v>
      </c>
      <c r="H304" s="60" t="s">
        <v>388</v>
      </c>
      <c r="I304" s="60" t="b">
        <f t="shared" si="5"/>
        <v>1</v>
      </c>
    </row>
    <row r="305" spans="1:9" x14ac:dyDescent="0.3">
      <c r="A305" s="58" t="s">
        <v>20</v>
      </c>
      <c r="B305" s="58" t="s">
        <v>380</v>
      </c>
      <c r="C305" s="58" t="s">
        <v>359</v>
      </c>
      <c r="D305" s="58" t="s">
        <v>360</v>
      </c>
      <c r="G305" s="25" t="s">
        <v>20</v>
      </c>
      <c r="H305" s="60" t="s">
        <v>388</v>
      </c>
      <c r="I305" s="60" t="b">
        <f t="shared" si="5"/>
        <v>1</v>
      </c>
    </row>
    <row r="306" spans="1:9" x14ac:dyDescent="0.3">
      <c r="A306" s="58" t="s">
        <v>21</v>
      </c>
      <c r="B306" s="58" t="s">
        <v>380</v>
      </c>
      <c r="C306" s="58" t="s">
        <v>359</v>
      </c>
      <c r="D306" s="58" t="s">
        <v>360</v>
      </c>
      <c r="G306" s="25" t="s">
        <v>21</v>
      </c>
      <c r="H306" s="60" t="s">
        <v>388</v>
      </c>
      <c r="I306" s="60" t="b">
        <f t="shared" si="5"/>
        <v>1</v>
      </c>
    </row>
    <row r="307" spans="1:9" x14ac:dyDescent="0.3">
      <c r="A307" s="58" t="s">
        <v>22</v>
      </c>
      <c r="B307" s="58" t="s">
        <v>380</v>
      </c>
      <c r="C307" s="58" t="s">
        <v>369</v>
      </c>
      <c r="D307" s="58" t="s">
        <v>360</v>
      </c>
      <c r="G307" s="25" t="s">
        <v>22</v>
      </c>
      <c r="H307" s="60" t="s">
        <v>388</v>
      </c>
      <c r="I307" s="60" t="b">
        <f t="shared" si="5"/>
        <v>1</v>
      </c>
    </row>
    <row r="308" spans="1:9" x14ac:dyDescent="0.3">
      <c r="A308" s="58" t="s">
        <v>23</v>
      </c>
      <c r="B308" s="58" t="s">
        <v>380</v>
      </c>
      <c r="C308" s="58" t="s">
        <v>369</v>
      </c>
      <c r="D308" s="58" t="s">
        <v>360</v>
      </c>
      <c r="G308" s="25" t="s">
        <v>23</v>
      </c>
      <c r="H308" s="60" t="s">
        <v>388</v>
      </c>
      <c r="I308" s="60" t="b">
        <f t="shared" si="5"/>
        <v>1</v>
      </c>
    </row>
    <row r="309" spans="1:9" x14ac:dyDescent="0.3">
      <c r="A309" s="58" t="s">
        <v>24</v>
      </c>
      <c r="B309" s="58" t="s">
        <v>380</v>
      </c>
      <c r="C309" s="58" t="s">
        <v>359</v>
      </c>
      <c r="D309" s="58" t="s">
        <v>360</v>
      </c>
      <c r="G309" s="25" t="s">
        <v>24</v>
      </c>
      <c r="H309" s="60" t="s">
        <v>388</v>
      </c>
      <c r="I309" s="60" t="b">
        <f t="shared" si="5"/>
        <v>1</v>
      </c>
    </row>
    <row r="310" spans="1:9" x14ac:dyDescent="0.3">
      <c r="A310" s="58" t="s">
        <v>25</v>
      </c>
      <c r="B310" s="58" t="s">
        <v>380</v>
      </c>
      <c r="C310" s="58" t="s">
        <v>359</v>
      </c>
      <c r="D310" s="58" t="s">
        <v>360</v>
      </c>
      <c r="G310" s="25" t="s">
        <v>25</v>
      </c>
      <c r="H310" s="60" t="s">
        <v>388</v>
      </c>
      <c r="I310" s="60" t="b">
        <f t="shared" si="5"/>
        <v>1</v>
      </c>
    </row>
    <row r="311" spans="1:9" x14ac:dyDescent="0.3">
      <c r="A311" s="58" t="s">
        <v>26</v>
      </c>
      <c r="B311" s="58" t="s">
        <v>380</v>
      </c>
      <c r="C311" s="58" t="s">
        <v>359</v>
      </c>
      <c r="D311" s="58" t="s">
        <v>360</v>
      </c>
      <c r="G311" s="25" t="s">
        <v>26</v>
      </c>
      <c r="H311" s="60" t="s">
        <v>388</v>
      </c>
      <c r="I311" s="60" t="b">
        <f t="shared" si="5"/>
        <v>1</v>
      </c>
    </row>
    <row r="312" spans="1:9" x14ac:dyDescent="0.3">
      <c r="A312" s="58" t="s">
        <v>30</v>
      </c>
      <c r="B312" s="58" t="s">
        <v>380</v>
      </c>
      <c r="C312" s="58" t="s">
        <v>359</v>
      </c>
      <c r="D312" s="58" t="s">
        <v>364</v>
      </c>
      <c r="G312" s="25" t="s">
        <v>30</v>
      </c>
      <c r="H312" t="s">
        <v>389</v>
      </c>
      <c r="I312" s="60" t="b">
        <f t="shared" si="5"/>
        <v>1</v>
      </c>
    </row>
    <row r="313" spans="1:9" x14ac:dyDescent="0.3">
      <c r="A313" s="58" t="s">
        <v>31</v>
      </c>
      <c r="B313" s="58" t="s">
        <v>380</v>
      </c>
      <c r="C313" s="58" t="s">
        <v>359</v>
      </c>
      <c r="D313" s="58" t="s">
        <v>364</v>
      </c>
      <c r="G313" s="25" t="s">
        <v>31</v>
      </c>
      <c r="H313" s="60" t="s">
        <v>389</v>
      </c>
      <c r="I313" s="60" t="b">
        <f t="shared" si="5"/>
        <v>1</v>
      </c>
    </row>
    <row r="314" spans="1:9" x14ac:dyDescent="0.3">
      <c r="A314" s="58" t="s">
        <v>32</v>
      </c>
      <c r="B314" s="58" t="s">
        <v>380</v>
      </c>
      <c r="C314" s="58" t="s">
        <v>359</v>
      </c>
      <c r="D314" s="58" t="s">
        <v>364</v>
      </c>
      <c r="G314" s="25" t="s">
        <v>32</v>
      </c>
      <c r="H314" s="60" t="s">
        <v>389</v>
      </c>
      <c r="I314" s="60" t="b">
        <f t="shared" si="5"/>
        <v>1</v>
      </c>
    </row>
    <row r="315" spans="1:9" x14ac:dyDescent="0.3">
      <c r="A315" s="58" t="s">
        <v>33</v>
      </c>
      <c r="B315" s="58" t="s">
        <v>380</v>
      </c>
      <c r="C315" s="58" t="s">
        <v>359</v>
      </c>
      <c r="D315" s="58" t="s">
        <v>364</v>
      </c>
      <c r="G315" s="25" t="s">
        <v>33</v>
      </c>
      <c r="H315" s="60" t="s">
        <v>389</v>
      </c>
      <c r="I315" s="60" t="b">
        <f t="shared" si="5"/>
        <v>1</v>
      </c>
    </row>
    <row r="316" spans="1:9" x14ac:dyDescent="0.3">
      <c r="A316" s="58" t="s">
        <v>34</v>
      </c>
      <c r="B316" s="58" t="s">
        <v>380</v>
      </c>
      <c r="C316" s="58" t="s">
        <v>359</v>
      </c>
      <c r="D316" s="58" t="s">
        <v>364</v>
      </c>
      <c r="G316" s="25" t="s">
        <v>34</v>
      </c>
      <c r="H316" s="60" t="s">
        <v>389</v>
      </c>
      <c r="I316" s="60" t="b">
        <f t="shared" si="5"/>
        <v>1</v>
      </c>
    </row>
    <row r="317" spans="1:9" x14ac:dyDescent="0.3">
      <c r="A317" s="58" t="s">
        <v>35</v>
      </c>
      <c r="B317" s="58" t="s">
        <v>380</v>
      </c>
      <c r="C317" s="58" t="s">
        <v>359</v>
      </c>
      <c r="D317" s="58" t="s">
        <v>364</v>
      </c>
      <c r="G317" s="25" t="s">
        <v>35</v>
      </c>
      <c r="H317" s="60" t="s">
        <v>389</v>
      </c>
      <c r="I317" s="60" t="b">
        <f t="shared" si="5"/>
        <v>1</v>
      </c>
    </row>
    <row r="318" spans="1:9" x14ac:dyDescent="0.3">
      <c r="A318" s="58" t="s">
        <v>36</v>
      </c>
      <c r="B318" s="58" t="s">
        <v>380</v>
      </c>
      <c r="C318" s="58" t="s">
        <v>359</v>
      </c>
      <c r="D318" s="58" t="s">
        <v>364</v>
      </c>
      <c r="G318" s="25" t="s">
        <v>36</v>
      </c>
      <c r="H318" s="60" t="s">
        <v>389</v>
      </c>
      <c r="I318" s="60" t="b">
        <f t="shared" si="5"/>
        <v>1</v>
      </c>
    </row>
    <row r="319" spans="1:9" x14ac:dyDescent="0.3">
      <c r="A319" s="58" t="s">
        <v>37</v>
      </c>
      <c r="B319" s="58" t="s">
        <v>380</v>
      </c>
      <c r="C319" s="58" t="s">
        <v>359</v>
      </c>
      <c r="D319" s="58" t="s">
        <v>364</v>
      </c>
      <c r="G319" s="25" t="s">
        <v>37</v>
      </c>
      <c r="H319" s="60" t="s">
        <v>389</v>
      </c>
      <c r="I319" s="60" t="b">
        <f t="shared" si="5"/>
        <v>1</v>
      </c>
    </row>
    <row r="320" spans="1:9" x14ac:dyDescent="0.3">
      <c r="A320" s="58" t="s">
        <v>38</v>
      </c>
      <c r="B320" s="58" t="s">
        <v>380</v>
      </c>
      <c r="C320" s="58" t="s">
        <v>359</v>
      </c>
      <c r="D320" s="58" t="s">
        <v>364</v>
      </c>
      <c r="G320" s="25" t="s">
        <v>38</v>
      </c>
      <c r="H320" s="60" t="s">
        <v>389</v>
      </c>
      <c r="I320" s="60" t="b">
        <f t="shared" si="5"/>
        <v>1</v>
      </c>
    </row>
    <row r="321" spans="1:9" x14ac:dyDescent="0.3">
      <c r="A321" s="58" t="s">
        <v>39</v>
      </c>
      <c r="B321" s="58" t="s">
        <v>380</v>
      </c>
      <c r="C321" s="58" t="s">
        <v>359</v>
      </c>
      <c r="D321" s="58" t="s">
        <v>364</v>
      </c>
      <c r="G321" s="25" t="s">
        <v>39</v>
      </c>
      <c r="H321" s="60" t="s">
        <v>389</v>
      </c>
      <c r="I321" s="60" t="b">
        <f t="shared" si="5"/>
        <v>1</v>
      </c>
    </row>
    <row r="322" spans="1:9" x14ac:dyDescent="0.3">
      <c r="A322" s="58" t="s">
        <v>40</v>
      </c>
      <c r="B322" s="58" t="s">
        <v>380</v>
      </c>
      <c r="C322" s="58" t="s">
        <v>359</v>
      </c>
      <c r="D322" s="58" t="s">
        <v>364</v>
      </c>
      <c r="G322" s="25" t="s">
        <v>40</v>
      </c>
      <c r="H322" s="60" t="s">
        <v>389</v>
      </c>
      <c r="I322" s="60" t="b">
        <f t="shared" si="5"/>
        <v>1</v>
      </c>
    </row>
    <row r="323" spans="1:9" x14ac:dyDescent="0.3">
      <c r="A323" s="58" t="s">
        <v>41</v>
      </c>
      <c r="B323" s="58" t="s">
        <v>380</v>
      </c>
      <c r="C323" s="58" t="s">
        <v>369</v>
      </c>
      <c r="D323" s="58" t="s">
        <v>364</v>
      </c>
      <c r="G323" s="25" t="s">
        <v>41</v>
      </c>
      <c r="H323" s="60" t="s">
        <v>389</v>
      </c>
      <c r="I323" s="60" t="b">
        <f t="shared" si="5"/>
        <v>1</v>
      </c>
    </row>
    <row r="324" spans="1:9" x14ac:dyDescent="0.3">
      <c r="A324" s="58" t="s">
        <v>42</v>
      </c>
      <c r="B324" s="58" t="s">
        <v>380</v>
      </c>
      <c r="C324" s="58" t="s">
        <v>369</v>
      </c>
      <c r="D324" s="58" t="s">
        <v>364</v>
      </c>
      <c r="G324" s="25" t="s">
        <v>42</v>
      </c>
      <c r="H324" s="60" t="s">
        <v>389</v>
      </c>
      <c r="I324" s="60" t="b">
        <f t="shared" si="5"/>
        <v>1</v>
      </c>
    </row>
    <row r="325" spans="1:9" x14ac:dyDescent="0.3">
      <c r="A325" s="58" t="s">
        <v>43</v>
      </c>
      <c r="B325" s="58" t="s">
        <v>380</v>
      </c>
      <c r="C325" s="58" t="s">
        <v>359</v>
      </c>
      <c r="D325" s="58" t="s">
        <v>364</v>
      </c>
      <c r="G325" s="25" t="s">
        <v>43</v>
      </c>
      <c r="H325" s="60" t="s">
        <v>389</v>
      </c>
      <c r="I325" s="60" t="b">
        <f t="shared" si="5"/>
        <v>1</v>
      </c>
    </row>
    <row r="326" spans="1:9" x14ac:dyDescent="0.3">
      <c r="A326" s="58" t="s">
        <v>44</v>
      </c>
      <c r="B326" s="58" t="s">
        <v>380</v>
      </c>
      <c r="C326" s="58" t="s">
        <v>359</v>
      </c>
      <c r="D326" s="58" t="s">
        <v>364</v>
      </c>
      <c r="G326" s="25" t="s">
        <v>44</v>
      </c>
      <c r="H326" s="60" t="s">
        <v>389</v>
      </c>
      <c r="I326" s="60" t="b">
        <f t="shared" si="5"/>
        <v>1</v>
      </c>
    </row>
    <row r="327" spans="1:9" x14ac:dyDescent="0.3">
      <c r="A327" s="58" t="s">
        <v>45</v>
      </c>
      <c r="B327" s="58" t="s">
        <v>380</v>
      </c>
      <c r="C327" s="58" t="s">
        <v>359</v>
      </c>
      <c r="D327" s="58" t="s">
        <v>364</v>
      </c>
      <c r="G327" s="25" t="s">
        <v>45</v>
      </c>
      <c r="H327" s="60" t="s">
        <v>389</v>
      </c>
      <c r="I327" s="60" t="b">
        <f t="shared" si="5"/>
        <v>1</v>
      </c>
    </row>
  </sheetData>
  <sortState xmlns:xlrd2="http://schemas.microsoft.com/office/spreadsheetml/2017/richdata2" ref="A2:E327">
    <sortCondition ref="B2:B327"/>
  </sortState>
  <pageMargins left="0.7" right="0.7" top="0.75" bottom="0.75" header="0.3" footer="0.3"/>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B1:O25"/>
  <sheetViews>
    <sheetView showRowColHeaders="0" workbookViewId="0">
      <selection activeCell="B2" sqref="B2:E3"/>
    </sheetView>
  </sheetViews>
  <sheetFormatPr defaultColWidth="9.109375" defaultRowHeight="14.4" x14ac:dyDescent="0.3"/>
  <cols>
    <col min="1" max="1" width="1.6640625" style="96" customWidth="1"/>
    <col min="2" max="16384" width="9.109375" style="96"/>
  </cols>
  <sheetData>
    <row r="1" spans="2:15" ht="15" thickBot="1" x14ac:dyDescent="0.35"/>
    <row r="2" spans="2:15" ht="15" customHeight="1" x14ac:dyDescent="0.3">
      <c r="B2" s="159" t="s">
        <v>347</v>
      </c>
      <c r="C2" s="160"/>
      <c r="D2" s="160"/>
      <c r="E2" s="161"/>
    </row>
    <row r="3" spans="2:15" ht="15.75" customHeight="1" thickBot="1" x14ac:dyDescent="0.35">
      <c r="B3" s="162"/>
      <c r="C3" s="163"/>
      <c r="D3" s="163"/>
      <c r="E3" s="164"/>
    </row>
    <row r="5" spans="2:15" x14ac:dyDescent="0.3">
      <c r="B5" s="165" t="s">
        <v>398</v>
      </c>
      <c r="C5" s="165"/>
      <c r="D5" s="165"/>
      <c r="E5" s="165"/>
      <c r="F5" s="165"/>
      <c r="G5" s="165"/>
      <c r="H5" s="165"/>
      <c r="I5" s="165"/>
      <c r="J5" s="165"/>
      <c r="K5" s="165"/>
      <c r="L5" s="165"/>
      <c r="M5" s="165"/>
      <c r="N5" s="165"/>
    </row>
    <row r="7" spans="2:15" ht="15" customHeight="1" x14ac:dyDescent="0.3">
      <c r="B7" s="166" t="s">
        <v>399</v>
      </c>
      <c r="C7" s="166"/>
      <c r="D7" s="166"/>
      <c r="E7" s="166"/>
      <c r="F7" s="166"/>
      <c r="G7" s="166"/>
      <c r="H7" s="166"/>
      <c r="I7" s="166"/>
      <c r="J7" s="166"/>
      <c r="K7" s="166"/>
      <c r="L7" s="166"/>
      <c r="M7" s="166"/>
      <c r="N7" s="166"/>
      <c r="O7" s="166"/>
    </row>
    <row r="8" spans="2:15" x14ac:dyDescent="0.3">
      <c r="B8" s="166"/>
      <c r="C8" s="166"/>
      <c r="D8" s="166"/>
      <c r="E8" s="166"/>
      <c r="F8" s="166"/>
      <c r="G8" s="166"/>
      <c r="H8" s="166"/>
      <c r="I8" s="166"/>
      <c r="J8" s="166"/>
      <c r="K8" s="166"/>
      <c r="L8" s="166"/>
      <c r="M8" s="166"/>
      <c r="N8" s="166"/>
      <c r="O8" s="166"/>
    </row>
    <row r="9" spans="2:15" x14ac:dyDescent="0.3">
      <c r="B9" s="166"/>
      <c r="C9" s="166"/>
      <c r="D9" s="166"/>
      <c r="E9" s="166"/>
      <c r="F9" s="166"/>
      <c r="G9" s="166"/>
      <c r="H9" s="166"/>
      <c r="I9" s="166"/>
      <c r="J9" s="166"/>
      <c r="K9" s="166"/>
      <c r="L9" s="166"/>
      <c r="M9" s="166"/>
      <c r="N9" s="166"/>
      <c r="O9" s="166"/>
    </row>
    <row r="10" spans="2:15" x14ac:dyDescent="0.3">
      <c r="B10" s="166"/>
      <c r="C10" s="166"/>
      <c r="D10" s="166"/>
      <c r="E10" s="166"/>
      <c r="F10" s="166"/>
      <c r="G10" s="166"/>
      <c r="H10" s="166"/>
      <c r="I10" s="166"/>
      <c r="J10" s="166"/>
      <c r="K10" s="166"/>
      <c r="L10" s="166"/>
      <c r="M10" s="166"/>
      <c r="N10" s="166"/>
      <c r="O10" s="166"/>
    </row>
    <row r="11" spans="2:15" x14ac:dyDescent="0.3">
      <c r="B11" s="166"/>
      <c r="C11" s="166"/>
      <c r="D11" s="166"/>
      <c r="E11" s="166"/>
      <c r="F11" s="166"/>
      <c r="G11" s="166"/>
      <c r="H11" s="166"/>
      <c r="I11" s="166"/>
      <c r="J11" s="166"/>
      <c r="K11" s="166"/>
      <c r="L11" s="166"/>
      <c r="M11" s="166"/>
      <c r="N11" s="166"/>
      <c r="O11" s="166"/>
    </row>
    <row r="12" spans="2:15" x14ac:dyDescent="0.3">
      <c r="B12" s="166"/>
      <c r="C12" s="166"/>
      <c r="D12" s="166"/>
      <c r="E12" s="166"/>
      <c r="F12" s="166"/>
      <c r="G12" s="166"/>
      <c r="H12" s="166"/>
      <c r="I12" s="166"/>
      <c r="J12" s="166"/>
      <c r="K12" s="166"/>
      <c r="L12" s="166"/>
      <c r="M12" s="166"/>
      <c r="N12" s="166"/>
      <c r="O12" s="166"/>
    </row>
    <row r="13" spans="2:15" x14ac:dyDescent="0.3">
      <c r="B13" s="166"/>
      <c r="C13" s="166"/>
      <c r="D13" s="166"/>
      <c r="E13" s="166"/>
      <c r="F13" s="166"/>
      <c r="G13" s="166"/>
      <c r="H13" s="166"/>
      <c r="I13" s="166"/>
      <c r="J13" s="166"/>
      <c r="K13" s="166"/>
      <c r="L13" s="166"/>
      <c r="M13" s="166"/>
      <c r="N13" s="166"/>
      <c r="O13" s="166"/>
    </row>
    <row r="14" spans="2:15" x14ac:dyDescent="0.3">
      <c r="B14" s="166"/>
      <c r="C14" s="166"/>
      <c r="D14" s="166"/>
      <c r="E14" s="166"/>
      <c r="F14" s="166"/>
      <c r="G14" s="166"/>
      <c r="H14" s="166"/>
      <c r="I14" s="166"/>
      <c r="J14" s="166"/>
      <c r="K14" s="166"/>
      <c r="L14" s="166"/>
      <c r="M14" s="166"/>
      <c r="N14" s="166"/>
      <c r="O14" s="166"/>
    </row>
    <row r="15" spans="2:15" x14ac:dyDescent="0.3">
      <c r="B15" s="166"/>
      <c r="C15" s="166"/>
      <c r="D15" s="166"/>
      <c r="E15" s="166"/>
      <c r="F15" s="166"/>
      <c r="G15" s="166"/>
      <c r="H15" s="166"/>
      <c r="I15" s="166"/>
      <c r="J15" s="166"/>
      <c r="K15" s="166"/>
      <c r="L15" s="166"/>
      <c r="M15" s="166"/>
      <c r="N15" s="166"/>
      <c r="O15" s="166"/>
    </row>
    <row r="16" spans="2:15" x14ac:dyDescent="0.3">
      <c r="B16" s="166"/>
      <c r="C16" s="166"/>
      <c r="D16" s="166"/>
      <c r="E16" s="166"/>
      <c r="F16" s="166"/>
      <c r="G16" s="166"/>
      <c r="H16" s="166"/>
      <c r="I16" s="166"/>
      <c r="J16" s="166"/>
      <c r="K16" s="166"/>
      <c r="L16" s="166"/>
      <c r="M16" s="166"/>
      <c r="N16" s="166"/>
      <c r="O16" s="166"/>
    </row>
    <row r="17" spans="2:15" x14ac:dyDescent="0.3">
      <c r="B17" s="166"/>
      <c r="C17" s="166"/>
      <c r="D17" s="166"/>
      <c r="E17" s="166"/>
      <c r="F17" s="166"/>
      <c r="G17" s="166"/>
      <c r="H17" s="166"/>
      <c r="I17" s="166"/>
      <c r="J17" s="166"/>
      <c r="K17" s="166"/>
      <c r="L17" s="166"/>
      <c r="M17" s="166"/>
      <c r="N17" s="166"/>
      <c r="O17" s="166"/>
    </row>
    <row r="18" spans="2:15" x14ac:dyDescent="0.3">
      <c r="B18" s="166"/>
      <c r="C18" s="166"/>
      <c r="D18" s="166"/>
      <c r="E18" s="166"/>
      <c r="F18" s="166"/>
      <c r="G18" s="166"/>
      <c r="H18" s="166"/>
      <c r="I18" s="166"/>
      <c r="J18" s="166"/>
      <c r="K18" s="166"/>
      <c r="L18" s="166"/>
      <c r="M18" s="166"/>
      <c r="N18" s="166"/>
      <c r="O18" s="166"/>
    </row>
    <row r="19" spans="2:15" x14ac:dyDescent="0.3">
      <c r="B19" s="166"/>
      <c r="C19" s="166"/>
      <c r="D19" s="166"/>
      <c r="E19" s="166"/>
      <c r="F19" s="166"/>
      <c r="G19" s="166"/>
      <c r="H19" s="166"/>
      <c r="I19" s="166"/>
      <c r="J19" s="166"/>
      <c r="K19" s="166"/>
      <c r="L19" s="166"/>
      <c r="M19" s="166"/>
      <c r="N19" s="166"/>
      <c r="O19" s="166"/>
    </row>
    <row r="20" spans="2:15" x14ac:dyDescent="0.3">
      <c r="B20" s="166"/>
      <c r="C20" s="166"/>
      <c r="D20" s="166"/>
      <c r="E20" s="166"/>
      <c r="F20" s="166"/>
      <c r="G20" s="166"/>
      <c r="H20" s="166"/>
      <c r="I20" s="166"/>
      <c r="J20" s="166"/>
      <c r="K20" s="166"/>
      <c r="L20" s="166"/>
      <c r="M20" s="166"/>
      <c r="N20" s="166"/>
      <c r="O20" s="166"/>
    </row>
    <row r="21" spans="2:15" x14ac:dyDescent="0.3">
      <c r="B21" s="97"/>
      <c r="C21" s="97"/>
      <c r="D21" s="97"/>
      <c r="E21" s="97"/>
      <c r="F21" s="97"/>
      <c r="G21" s="97"/>
      <c r="H21" s="97"/>
      <c r="I21" s="97"/>
      <c r="J21" s="97"/>
      <c r="K21" s="97"/>
      <c r="L21" s="97"/>
      <c r="M21" s="97"/>
      <c r="N21" s="97"/>
      <c r="O21" s="97"/>
    </row>
    <row r="22" spans="2:15" ht="15" customHeight="1" x14ac:dyDescent="0.3">
      <c r="B22" s="167" t="s">
        <v>400</v>
      </c>
      <c r="C22" s="167"/>
      <c r="D22" s="167"/>
      <c r="E22" s="167"/>
      <c r="F22" s="167"/>
      <c r="G22" s="167"/>
      <c r="H22" s="167"/>
      <c r="I22" s="167"/>
      <c r="J22" s="167"/>
      <c r="K22" s="167"/>
      <c r="L22" s="167"/>
      <c r="M22" s="167"/>
      <c r="N22" s="167"/>
      <c r="O22" s="167"/>
    </row>
    <row r="23" spans="2:15" x14ac:dyDescent="0.3">
      <c r="B23" s="167"/>
      <c r="C23" s="167"/>
      <c r="D23" s="167"/>
      <c r="E23" s="167"/>
      <c r="F23" s="167"/>
      <c r="G23" s="167"/>
      <c r="H23" s="167"/>
      <c r="I23" s="167"/>
      <c r="J23" s="167"/>
      <c r="K23" s="167"/>
      <c r="L23" s="167"/>
      <c r="M23" s="167"/>
      <c r="N23" s="167"/>
      <c r="O23" s="167"/>
    </row>
    <row r="24" spans="2:15" x14ac:dyDescent="0.3">
      <c r="B24" s="167"/>
      <c r="C24" s="167"/>
      <c r="D24" s="167"/>
      <c r="E24" s="167"/>
      <c r="F24" s="167"/>
      <c r="G24" s="167"/>
      <c r="H24" s="167"/>
      <c r="I24" s="167"/>
      <c r="J24" s="167"/>
      <c r="K24" s="167"/>
      <c r="L24" s="167"/>
      <c r="M24" s="167"/>
      <c r="N24" s="167"/>
      <c r="O24" s="167"/>
    </row>
    <row r="25" spans="2:15" x14ac:dyDescent="0.3">
      <c r="B25" s="97"/>
      <c r="C25" s="97"/>
      <c r="D25" s="97"/>
      <c r="E25" s="97"/>
      <c r="F25" s="97"/>
      <c r="G25" s="97"/>
      <c r="H25" s="97"/>
      <c r="I25" s="97"/>
      <c r="J25" s="97"/>
      <c r="K25" s="97"/>
      <c r="L25" s="97"/>
      <c r="M25" s="97"/>
      <c r="N25" s="97"/>
      <c r="O25" s="97"/>
    </row>
  </sheetData>
  <sheetProtection algorithmName="SHA-512" hashValue="NCQ5x8eUB9XEK0eGAFaZmFwd2Q8oyTzgjsl6y9Ef4Fz0n/ym9kwSmF4z+jo3TkFnVE+Kp/V0swom0uX1Lnj0Yw==" saltValue="qZxSlg+Gt9AFYIqzswSFXA==" spinCount="100000" sheet="1" objects="1" scenarios="1"/>
  <mergeCells count="4">
    <mergeCell ref="B2:E3"/>
    <mergeCell ref="B5:N5"/>
    <mergeCell ref="B7:O20"/>
    <mergeCell ref="B22:O24"/>
  </mergeCells>
  <hyperlinks>
    <hyperlink ref="B5:N5" r:id="rId1" display="Click Here to read the Disclosure as per SECURITIES AND EXCHANGE BOARD OF INDIA (RESEARCH ANALYSTS) REGULATIONS, 2014 " xr:uid="{00000000-0004-0000-0F00-000000000000}"/>
    <hyperlink ref="B2" location="Index!A1" display="Back To Index" xr:uid="{00000000-0004-0000-0F00-000001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0DD88-B23B-4760-AC78-B6120EFC51A8}">
  <dimension ref="A1:T22"/>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1673</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1284</v>
      </c>
      <c r="B8" s="64">
        <f>VLOOKUP($A8,'Return Data'!$B$7:$R$1700,3,0)</f>
        <v>44026</v>
      </c>
      <c r="C8" s="65">
        <f>VLOOKUP($A8,'Return Data'!$B$7:$R$1700,4,0)</f>
        <v>20.447399999999998</v>
      </c>
      <c r="D8" s="65">
        <f>VLOOKUP($A8,'Return Data'!$B$7:$R$1700,10,0)</f>
        <v>11.0535</v>
      </c>
      <c r="E8" s="66">
        <f t="shared" ref="E8:E16" si="0">RANK(D8,D$8:D$16,0)</f>
        <v>7</v>
      </c>
      <c r="F8" s="65">
        <f>VLOOKUP($A8,'Return Data'!$B$7:$R$1700,11,0)</f>
        <v>-5.9547999999999996</v>
      </c>
      <c r="G8" s="66">
        <f t="shared" ref="G8:G14" si="1">RANK(F8,F$8:F$16,0)</f>
        <v>6</v>
      </c>
      <c r="H8" s="65">
        <f>VLOOKUP($A8,'Return Data'!$B$7:$R$1700,12,0)</f>
        <v>-0.3125</v>
      </c>
      <c r="I8" s="66">
        <f t="shared" ref="I8:I14" si="2">RANK(H8,H$8:H$16,0)</f>
        <v>5</v>
      </c>
      <c r="J8" s="65">
        <f>VLOOKUP($A8,'Return Data'!$B$7:$R$1700,13,0)</f>
        <v>3.8755999999999999</v>
      </c>
      <c r="K8" s="66">
        <f t="shared" ref="K8:K14" si="3">RANK(J8,J$8:J$16,0)</f>
        <v>3</v>
      </c>
      <c r="L8" s="65">
        <f>VLOOKUP($A8,'Return Data'!$B$7:$R$1700,17,0)</f>
        <v>3.4967000000000001</v>
      </c>
      <c r="M8" s="66">
        <f t="shared" ref="M8:M14" si="4">RANK(L8,L$8:L$16,0)</f>
        <v>4</v>
      </c>
      <c r="N8" s="65">
        <f>VLOOKUP($A8,'Return Data'!$B$7:$R$1700,14,0)</f>
        <v>5.4147999999999996</v>
      </c>
      <c r="O8" s="66">
        <f t="shared" ref="O8:O14" si="5">RANK(N8,N$8:N$16,0)</f>
        <v>3</v>
      </c>
      <c r="P8" s="65">
        <f>VLOOKUP($A8,'Return Data'!$B$7:$R$1700,15,0)</f>
        <v>6.0403000000000002</v>
      </c>
      <c r="Q8" s="66">
        <f t="shared" ref="Q8:Q14" si="6">RANK(P8,P$8:P$16,0)</f>
        <v>4</v>
      </c>
      <c r="R8" s="65">
        <f>VLOOKUP($A8,'Return Data'!$B$7:$R$1700,16,0)</f>
        <v>7.4934000000000003</v>
      </c>
      <c r="S8" s="67">
        <f t="shared" ref="S8:S16" si="7">RANK(R8,R$8:R$16,0)</f>
        <v>6</v>
      </c>
    </row>
    <row r="9" spans="1:20" x14ac:dyDescent="0.3">
      <c r="A9" s="63" t="s">
        <v>1285</v>
      </c>
      <c r="B9" s="64">
        <f>VLOOKUP($A9,'Return Data'!$B$7:$R$1700,3,0)</f>
        <v>44026</v>
      </c>
      <c r="C9" s="65">
        <f>VLOOKUP($A9,'Return Data'!$B$7:$R$1700,4,0)</f>
        <v>17.829999999999998</v>
      </c>
      <c r="D9" s="65">
        <f>VLOOKUP($A9,'Return Data'!$B$7:$R$1700,10,0)</f>
        <v>13.4209</v>
      </c>
      <c r="E9" s="66">
        <f t="shared" si="0"/>
        <v>3</v>
      </c>
      <c r="F9" s="65">
        <f>VLOOKUP($A9,'Return Data'!$B$7:$R$1700,11,0)</f>
        <v>-7.8948</v>
      </c>
      <c r="G9" s="66">
        <f t="shared" si="1"/>
        <v>7</v>
      </c>
      <c r="H9" s="65">
        <f>VLOOKUP($A9,'Return Data'!$B$7:$R$1700,12,0)</f>
        <v>-1.2008000000000001</v>
      </c>
      <c r="I9" s="66">
        <f t="shared" si="2"/>
        <v>7</v>
      </c>
      <c r="J9" s="65">
        <f>VLOOKUP($A9,'Return Data'!$B$7:$R$1700,13,0)</f>
        <v>-0.81269999999999998</v>
      </c>
      <c r="K9" s="66">
        <f t="shared" si="3"/>
        <v>7</v>
      </c>
      <c r="L9" s="65">
        <f>VLOOKUP($A9,'Return Data'!$B$7:$R$1700,17,0)</f>
        <v>1.9263999999999999</v>
      </c>
      <c r="M9" s="66">
        <f t="shared" si="4"/>
        <v>6</v>
      </c>
      <c r="N9" s="65">
        <f>VLOOKUP($A9,'Return Data'!$B$7:$R$1700,14,0)</f>
        <v>2.5592999999999999</v>
      </c>
      <c r="O9" s="66">
        <f t="shared" si="5"/>
        <v>6</v>
      </c>
      <c r="P9" s="65">
        <f>VLOOKUP($A9,'Return Data'!$B$7:$R$1700,15,0)</f>
        <v>4.3891</v>
      </c>
      <c r="Q9" s="66">
        <f t="shared" si="6"/>
        <v>7</v>
      </c>
      <c r="R9" s="65">
        <f>VLOOKUP($A9,'Return Data'!$B$7:$R$1700,16,0)</f>
        <v>6.4283999999999999</v>
      </c>
      <c r="S9" s="67">
        <f t="shared" si="7"/>
        <v>8</v>
      </c>
    </row>
    <row r="10" spans="1:20" x14ac:dyDescent="0.3">
      <c r="A10" s="63" t="s">
        <v>1287</v>
      </c>
      <c r="B10" s="64">
        <f>VLOOKUP($A10,'Return Data'!$B$7:$R$1700,3,0)</f>
        <v>44026</v>
      </c>
      <c r="C10" s="65">
        <f>VLOOKUP($A10,'Return Data'!$B$7:$R$1700,4,0)</f>
        <v>33.112000000000002</v>
      </c>
      <c r="D10" s="65">
        <f>VLOOKUP($A10,'Return Data'!$B$7:$R$1700,10,0)</f>
        <v>14.709300000000001</v>
      </c>
      <c r="E10" s="66">
        <f t="shared" si="0"/>
        <v>2</v>
      </c>
      <c r="F10" s="65">
        <f>VLOOKUP($A10,'Return Data'!$B$7:$R$1700,11,0)</f>
        <v>-3.2096</v>
      </c>
      <c r="G10" s="66">
        <f t="shared" si="1"/>
        <v>4</v>
      </c>
      <c r="H10" s="65">
        <f>VLOOKUP($A10,'Return Data'!$B$7:$R$1700,12,0)</f>
        <v>3.5689000000000002</v>
      </c>
      <c r="I10" s="66">
        <f t="shared" si="2"/>
        <v>3</v>
      </c>
      <c r="J10" s="65">
        <f>VLOOKUP($A10,'Return Data'!$B$7:$R$1700,13,0)</f>
        <v>2.8003999999999998</v>
      </c>
      <c r="K10" s="66">
        <f t="shared" si="3"/>
        <v>4</v>
      </c>
      <c r="L10" s="65">
        <f>VLOOKUP($A10,'Return Data'!$B$7:$R$1700,17,0)</f>
        <v>2.9329000000000001</v>
      </c>
      <c r="M10" s="66">
        <f t="shared" si="4"/>
        <v>5</v>
      </c>
      <c r="N10" s="65">
        <f>VLOOKUP($A10,'Return Data'!$B$7:$R$1700,14,0)</f>
        <v>3.4832999999999998</v>
      </c>
      <c r="O10" s="66">
        <f t="shared" si="5"/>
        <v>4</v>
      </c>
      <c r="P10" s="65">
        <f>VLOOKUP($A10,'Return Data'!$B$7:$R$1700,15,0)</f>
        <v>5.8010999999999999</v>
      </c>
      <c r="Q10" s="66">
        <f t="shared" si="6"/>
        <v>6</v>
      </c>
      <c r="R10" s="65">
        <f>VLOOKUP($A10,'Return Data'!$B$7:$R$1700,16,0)</f>
        <v>8.3568999999999996</v>
      </c>
      <c r="S10" s="67">
        <f t="shared" si="7"/>
        <v>4</v>
      </c>
    </row>
    <row r="11" spans="1:20" x14ac:dyDescent="0.3">
      <c r="A11" s="63" t="s">
        <v>1289</v>
      </c>
      <c r="B11" s="64">
        <f>VLOOKUP($A11,'Return Data'!$B$7:$R$1700,3,0)</f>
        <v>44026</v>
      </c>
      <c r="C11" s="65">
        <f>VLOOKUP($A11,'Return Data'!$B$7:$R$1700,4,0)</f>
        <v>254.40479999999999</v>
      </c>
      <c r="D11" s="65">
        <f>VLOOKUP($A11,'Return Data'!$B$7:$R$1700,10,0)</f>
        <v>10.7826</v>
      </c>
      <c r="E11" s="66">
        <f t="shared" si="0"/>
        <v>8</v>
      </c>
      <c r="F11" s="65">
        <f>VLOOKUP($A11,'Return Data'!$B$7:$R$1700,11,0)</f>
        <v>-9.8780000000000001</v>
      </c>
      <c r="G11" s="66">
        <f t="shared" si="1"/>
        <v>8</v>
      </c>
      <c r="H11" s="65">
        <f>VLOOKUP($A11,'Return Data'!$B$7:$R$1700,12,0)</f>
        <v>-2.8969999999999998</v>
      </c>
      <c r="I11" s="66">
        <f t="shared" si="2"/>
        <v>8</v>
      </c>
      <c r="J11" s="65">
        <f>VLOOKUP($A11,'Return Data'!$B$7:$R$1700,13,0)</f>
        <v>-5.4732000000000003</v>
      </c>
      <c r="K11" s="66">
        <f t="shared" si="3"/>
        <v>8</v>
      </c>
      <c r="L11" s="65">
        <f>VLOOKUP($A11,'Return Data'!$B$7:$R$1700,17,0)</f>
        <v>1.5691999999999999</v>
      </c>
      <c r="M11" s="66">
        <f t="shared" si="4"/>
        <v>7</v>
      </c>
      <c r="N11" s="65">
        <f>VLOOKUP($A11,'Return Data'!$B$7:$R$1700,14,0)</f>
        <v>1.9471000000000001</v>
      </c>
      <c r="O11" s="66">
        <f t="shared" si="5"/>
        <v>8</v>
      </c>
      <c r="P11" s="65">
        <f>VLOOKUP($A11,'Return Data'!$B$7:$R$1700,15,0)</f>
        <v>6.7586000000000004</v>
      </c>
      <c r="Q11" s="66">
        <f t="shared" si="6"/>
        <v>3</v>
      </c>
      <c r="R11" s="65">
        <f>VLOOKUP($A11,'Return Data'!$B$7:$R$1700,16,0)</f>
        <v>20.0441</v>
      </c>
      <c r="S11" s="67">
        <f t="shared" si="7"/>
        <v>1</v>
      </c>
    </row>
    <row r="12" spans="1:20" x14ac:dyDescent="0.3">
      <c r="A12" s="63" t="s">
        <v>1291</v>
      </c>
      <c r="B12" s="64">
        <f>VLOOKUP($A12,'Return Data'!$B$7:$R$1700,3,0)</f>
        <v>44026</v>
      </c>
      <c r="C12" s="65">
        <f>VLOOKUP($A12,'Return Data'!$B$7:$R$1700,4,0)</f>
        <v>38.486800000000002</v>
      </c>
      <c r="D12" s="65">
        <f>VLOOKUP($A12,'Return Data'!$B$7:$R$1700,10,0)</f>
        <v>11.677300000000001</v>
      </c>
      <c r="E12" s="66">
        <f t="shared" si="0"/>
        <v>5</v>
      </c>
      <c r="F12" s="65">
        <f>VLOOKUP($A12,'Return Data'!$B$7:$R$1700,11,0)</f>
        <v>-5.3318000000000003</v>
      </c>
      <c r="G12" s="66">
        <f t="shared" si="1"/>
        <v>5</v>
      </c>
      <c r="H12" s="65">
        <f>VLOOKUP($A12,'Return Data'!$B$7:$R$1700,12,0)</f>
        <v>-0.45829999999999999</v>
      </c>
      <c r="I12" s="66">
        <f t="shared" si="2"/>
        <v>6</v>
      </c>
      <c r="J12" s="65">
        <f>VLOOKUP($A12,'Return Data'!$B$7:$R$1700,13,0)</f>
        <v>2.4479000000000002</v>
      </c>
      <c r="K12" s="66">
        <f t="shared" si="3"/>
        <v>5</v>
      </c>
      <c r="L12" s="65">
        <f>VLOOKUP($A12,'Return Data'!$B$7:$R$1700,17,0)</f>
        <v>5.5343</v>
      </c>
      <c r="M12" s="66">
        <f t="shared" si="4"/>
        <v>3</v>
      </c>
      <c r="N12" s="65">
        <f>VLOOKUP($A12,'Return Data'!$B$7:$R$1700,14,0)</f>
        <v>3.2949000000000002</v>
      </c>
      <c r="O12" s="66">
        <f t="shared" si="5"/>
        <v>5</v>
      </c>
      <c r="P12" s="65">
        <f>VLOOKUP($A12,'Return Data'!$B$7:$R$1700,15,0)</f>
        <v>5.8856999999999999</v>
      </c>
      <c r="Q12" s="66">
        <f t="shared" si="6"/>
        <v>5</v>
      </c>
      <c r="R12" s="65">
        <f>VLOOKUP($A12,'Return Data'!$B$7:$R$1700,16,0)</f>
        <v>7.2203999999999997</v>
      </c>
      <c r="S12" s="67">
        <f t="shared" si="7"/>
        <v>7</v>
      </c>
    </row>
    <row r="13" spans="1:20" x14ac:dyDescent="0.3">
      <c r="A13" s="63" t="s">
        <v>1702</v>
      </c>
      <c r="B13" s="64">
        <f>VLOOKUP($A13,'Return Data'!$B$7:$R$1700,3,0)</f>
        <v>44026</v>
      </c>
      <c r="C13" s="65">
        <f>VLOOKUP($A13,'Return Data'!$B$7:$R$1700,4,0)</f>
        <v>19.591999999999999</v>
      </c>
      <c r="D13" s="65">
        <f>VLOOKUP($A13,'Return Data'!$B$7:$R$1700,10,0)</f>
        <v>27.229500000000002</v>
      </c>
      <c r="E13" s="66">
        <f t="shared" si="0"/>
        <v>1</v>
      </c>
      <c r="F13" s="65">
        <f>VLOOKUP($A13,'Return Data'!$B$7:$R$1700,11,0)</f>
        <v>2.4935</v>
      </c>
      <c r="G13" s="66">
        <f t="shared" si="1"/>
        <v>1</v>
      </c>
      <c r="H13" s="65">
        <f>VLOOKUP($A13,'Return Data'!$B$7:$R$1700,12,0)</f>
        <v>6.2469000000000001</v>
      </c>
      <c r="I13" s="66">
        <f t="shared" si="2"/>
        <v>2</v>
      </c>
      <c r="J13" s="65">
        <f>VLOOKUP($A13,'Return Data'!$B$7:$R$1700,13,0)</f>
        <v>5.3230000000000004</v>
      </c>
      <c r="K13" s="66">
        <f t="shared" si="3"/>
        <v>2</v>
      </c>
      <c r="L13" s="65">
        <f>VLOOKUP($A13,'Return Data'!$B$7:$R$1700,17,0)</f>
        <v>6.1173999999999999</v>
      </c>
      <c r="M13" s="66">
        <f t="shared" si="4"/>
        <v>2</v>
      </c>
      <c r="N13" s="65">
        <f>VLOOKUP($A13,'Return Data'!$B$7:$R$1700,14,0)</f>
        <v>6.0233999999999996</v>
      </c>
      <c r="O13" s="66">
        <f t="shared" si="5"/>
        <v>2</v>
      </c>
      <c r="P13" s="65">
        <f>VLOOKUP($A13,'Return Data'!$B$7:$R$1700,15,0)</f>
        <v>7.3609</v>
      </c>
      <c r="Q13" s="66">
        <f t="shared" si="6"/>
        <v>2</v>
      </c>
      <c r="R13" s="65">
        <f>VLOOKUP($A13,'Return Data'!$B$7:$R$1700,16,0)</f>
        <v>8.6905000000000001</v>
      </c>
      <c r="S13" s="67">
        <f t="shared" si="7"/>
        <v>3</v>
      </c>
    </row>
    <row r="14" spans="1:20" x14ac:dyDescent="0.3">
      <c r="A14" s="63" t="s">
        <v>1294</v>
      </c>
      <c r="B14" s="64">
        <f>VLOOKUP($A14,'Return Data'!$B$7:$R$1700,3,0)</f>
        <v>44026</v>
      </c>
      <c r="C14" s="65">
        <f>VLOOKUP($A14,'Return Data'!$B$7:$R$1700,4,0)</f>
        <v>29.713000000000001</v>
      </c>
      <c r="D14" s="65">
        <f>VLOOKUP($A14,'Return Data'!$B$7:$R$1700,10,0)</f>
        <v>6.8750999999999998</v>
      </c>
      <c r="E14" s="66">
        <f t="shared" si="0"/>
        <v>9</v>
      </c>
      <c r="F14" s="65">
        <f>VLOOKUP($A14,'Return Data'!$B$7:$R$1700,11,0)</f>
        <v>2.2477999999999998</v>
      </c>
      <c r="G14" s="66">
        <f t="shared" si="1"/>
        <v>2</v>
      </c>
      <c r="H14" s="65">
        <f>VLOOKUP($A14,'Return Data'!$B$7:$R$1700,12,0)</f>
        <v>6.6430999999999996</v>
      </c>
      <c r="I14" s="66">
        <f t="shared" si="2"/>
        <v>1</v>
      </c>
      <c r="J14" s="65">
        <f>VLOOKUP($A14,'Return Data'!$B$7:$R$1700,13,0)</f>
        <v>8.5497999999999994</v>
      </c>
      <c r="K14" s="66">
        <f t="shared" si="3"/>
        <v>1</v>
      </c>
      <c r="L14" s="65">
        <f>VLOOKUP($A14,'Return Data'!$B$7:$R$1700,17,0)</f>
        <v>7.2154999999999996</v>
      </c>
      <c r="M14" s="66">
        <f t="shared" si="4"/>
        <v>1</v>
      </c>
      <c r="N14" s="65">
        <f>VLOOKUP($A14,'Return Data'!$B$7:$R$1700,14,0)</f>
        <v>6.3018000000000001</v>
      </c>
      <c r="O14" s="66">
        <f t="shared" si="5"/>
        <v>1</v>
      </c>
      <c r="P14" s="65">
        <f>VLOOKUP($A14,'Return Data'!$B$7:$R$1700,15,0)</f>
        <v>7.4805999999999999</v>
      </c>
      <c r="Q14" s="66">
        <f t="shared" si="6"/>
        <v>1</v>
      </c>
      <c r="R14" s="65">
        <f>VLOOKUP($A14,'Return Data'!$B$7:$R$1700,16,0)</f>
        <v>7.7275999999999998</v>
      </c>
      <c r="S14" s="67">
        <f t="shared" si="7"/>
        <v>5</v>
      </c>
    </row>
    <row r="15" spans="1:20" x14ac:dyDescent="0.3">
      <c r="A15" s="63" t="s">
        <v>1296</v>
      </c>
      <c r="B15" s="64">
        <f>VLOOKUP($A15,'Return Data'!$B$7:$R$1700,3,0)</f>
        <v>44026</v>
      </c>
      <c r="C15" s="65">
        <f>VLOOKUP($A15,'Return Data'!$B$7:$R$1700,4,0)</f>
        <v>10.313000000000001</v>
      </c>
      <c r="D15" s="65">
        <f>VLOOKUP($A15,'Return Data'!$B$7:$R$1700,10,0)</f>
        <v>11.6524</v>
      </c>
      <c r="E15" s="66">
        <f t="shared" si="0"/>
        <v>6</v>
      </c>
      <c r="F15" s="65"/>
      <c r="G15" s="66"/>
      <c r="H15" s="65"/>
      <c r="I15" s="66"/>
      <c r="J15" s="65"/>
      <c r="K15" s="66"/>
      <c r="L15" s="65"/>
      <c r="M15" s="66"/>
      <c r="N15" s="65"/>
      <c r="O15" s="66"/>
      <c r="P15" s="65"/>
      <c r="Q15" s="66"/>
      <c r="R15" s="65">
        <f>VLOOKUP($A15,'Return Data'!$B$7:$R$1700,16,0)</f>
        <v>3.13</v>
      </c>
      <c r="S15" s="67">
        <f t="shared" si="7"/>
        <v>9</v>
      </c>
    </row>
    <row r="16" spans="1:20" x14ac:dyDescent="0.3">
      <c r="A16" s="63" t="s">
        <v>1298</v>
      </c>
      <c r="B16" s="64">
        <f>VLOOKUP($A16,'Return Data'!$B$7:$R$1700,3,0)</f>
        <v>44026</v>
      </c>
      <c r="C16" s="65">
        <f>VLOOKUP($A16,'Return Data'!$B$7:$R$1700,4,0)</f>
        <v>34.229700000000001</v>
      </c>
      <c r="D16" s="65">
        <f>VLOOKUP($A16,'Return Data'!$B$7:$R$1700,10,0)</f>
        <v>11.854799999999999</v>
      </c>
      <c r="E16" s="66">
        <f t="shared" si="0"/>
        <v>4</v>
      </c>
      <c r="F16" s="65">
        <f>VLOOKUP($A16,'Return Data'!$B$7:$R$1700,11,0)</f>
        <v>-2.8523000000000001</v>
      </c>
      <c r="G16" s="66">
        <f>RANK(F16,F$8:F$16,0)</f>
        <v>3</v>
      </c>
      <c r="H16" s="65">
        <f>VLOOKUP($A16,'Return Data'!$B$7:$R$1700,12,0)</f>
        <v>1.869</v>
      </c>
      <c r="I16" s="66">
        <f>RANK(H16,H$8:H$16,0)</f>
        <v>4</v>
      </c>
      <c r="J16" s="65">
        <f>VLOOKUP($A16,'Return Data'!$B$7:$R$1700,13,0)</f>
        <v>1.5757000000000001</v>
      </c>
      <c r="K16" s="66">
        <f>RANK(J16,J$8:J$16,0)</f>
        <v>6</v>
      </c>
      <c r="L16" s="65">
        <f>VLOOKUP($A16,'Return Data'!$B$7:$R$1700,17,0)</f>
        <v>1.3217000000000001</v>
      </c>
      <c r="M16" s="66">
        <f>RANK(L16,L$8:L$16,0)</f>
        <v>8</v>
      </c>
      <c r="N16" s="65">
        <f>VLOOKUP($A16,'Return Data'!$B$7:$R$1700,14,0)</f>
        <v>2.1655000000000002</v>
      </c>
      <c r="O16" s="66">
        <f>RANK(N16,N$8:N$16,0)</f>
        <v>7</v>
      </c>
      <c r="P16" s="65">
        <f>VLOOKUP($A16,'Return Data'!$B$7:$R$1700,15,0)</f>
        <v>3.9790000000000001</v>
      </c>
      <c r="Q16" s="66">
        <f>RANK(P16,P$8:P$16,0)</f>
        <v>8</v>
      </c>
      <c r="R16" s="65">
        <f>VLOOKUP($A16,'Return Data'!$B$7:$R$1700,16,0)</f>
        <v>11.2104</v>
      </c>
      <c r="S16" s="67">
        <f t="shared" si="7"/>
        <v>2</v>
      </c>
    </row>
    <row r="17" spans="1:19" x14ac:dyDescent="0.3">
      <c r="A17" s="69"/>
      <c r="B17" s="70"/>
      <c r="C17" s="70"/>
      <c r="D17" s="71"/>
      <c r="E17" s="70"/>
      <c r="F17" s="71"/>
      <c r="G17" s="70"/>
      <c r="H17" s="71"/>
      <c r="I17" s="70"/>
      <c r="J17" s="71"/>
      <c r="K17" s="70"/>
      <c r="L17" s="71"/>
      <c r="M17" s="70"/>
      <c r="N17" s="71"/>
      <c r="O17" s="70"/>
      <c r="P17" s="71"/>
      <c r="Q17" s="70"/>
      <c r="R17" s="71"/>
      <c r="S17" s="72"/>
    </row>
    <row r="18" spans="1:19" x14ac:dyDescent="0.3">
      <c r="A18" s="73" t="s">
        <v>27</v>
      </c>
      <c r="B18" s="74"/>
      <c r="C18" s="74"/>
      <c r="D18" s="75">
        <f>AVERAGE(D8:D16)</f>
        <v>13.2506</v>
      </c>
      <c r="E18" s="74"/>
      <c r="F18" s="75">
        <f>AVERAGE(F8:F16)</f>
        <v>-3.7974999999999994</v>
      </c>
      <c r="G18" s="74"/>
      <c r="H18" s="75">
        <f>AVERAGE(H8:H16)</f>
        <v>1.6824124999999999</v>
      </c>
      <c r="I18" s="74"/>
      <c r="J18" s="75">
        <f>AVERAGE(J8:J16)</f>
        <v>2.2858125</v>
      </c>
      <c r="K18" s="74"/>
      <c r="L18" s="75">
        <f>AVERAGE(L8:L16)</f>
        <v>3.7642625000000001</v>
      </c>
      <c r="M18" s="74"/>
      <c r="N18" s="75">
        <f>AVERAGE(N8:N16)</f>
        <v>3.8987625000000001</v>
      </c>
      <c r="O18" s="74"/>
      <c r="P18" s="75">
        <f>AVERAGE(P8:P16)</f>
        <v>5.9619125000000004</v>
      </c>
      <c r="Q18" s="74"/>
      <c r="R18" s="75">
        <f>AVERAGE(R8:R16)</f>
        <v>8.92241111111111</v>
      </c>
      <c r="S18" s="76"/>
    </row>
    <row r="19" spans="1:19" x14ac:dyDescent="0.3">
      <c r="A19" s="73" t="s">
        <v>28</v>
      </c>
      <c r="B19" s="74"/>
      <c r="C19" s="74"/>
      <c r="D19" s="75">
        <f>MIN(D8:D16)</f>
        <v>6.8750999999999998</v>
      </c>
      <c r="E19" s="74"/>
      <c r="F19" s="75">
        <f>MIN(F8:F16)</f>
        <v>-9.8780000000000001</v>
      </c>
      <c r="G19" s="74"/>
      <c r="H19" s="75">
        <f>MIN(H8:H16)</f>
        <v>-2.8969999999999998</v>
      </c>
      <c r="I19" s="74"/>
      <c r="J19" s="75">
        <f>MIN(J8:J16)</f>
        <v>-5.4732000000000003</v>
      </c>
      <c r="K19" s="74"/>
      <c r="L19" s="75">
        <f>MIN(L8:L16)</f>
        <v>1.3217000000000001</v>
      </c>
      <c r="M19" s="74"/>
      <c r="N19" s="75">
        <f>MIN(N8:N16)</f>
        <v>1.9471000000000001</v>
      </c>
      <c r="O19" s="74"/>
      <c r="P19" s="75">
        <f>MIN(P8:P16)</f>
        <v>3.9790000000000001</v>
      </c>
      <c r="Q19" s="74"/>
      <c r="R19" s="75">
        <f>MIN(R8:R16)</f>
        <v>3.13</v>
      </c>
      <c r="S19" s="76"/>
    </row>
    <row r="20" spans="1:19" ht="15" thickBot="1" x14ac:dyDescent="0.35">
      <c r="A20" s="77" t="s">
        <v>29</v>
      </c>
      <c r="B20" s="78"/>
      <c r="C20" s="78"/>
      <c r="D20" s="79">
        <f>MAX(D8:D16)</f>
        <v>27.229500000000002</v>
      </c>
      <c r="E20" s="78"/>
      <c r="F20" s="79">
        <f>MAX(F8:F16)</f>
        <v>2.4935</v>
      </c>
      <c r="G20" s="78"/>
      <c r="H20" s="79">
        <f>MAX(H8:H16)</f>
        <v>6.6430999999999996</v>
      </c>
      <c r="I20" s="78"/>
      <c r="J20" s="79">
        <f>MAX(J8:J16)</f>
        <v>8.5497999999999994</v>
      </c>
      <c r="K20" s="78"/>
      <c r="L20" s="79">
        <f>MAX(L8:L16)</f>
        <v>7.2154999999999996</v>
      </c>
      <c r="M20" s="78"/>
      <c r="N20" s="79">
        <f>MAX(N8:N16)</f>
        <v>6.3018000000000001</v>
      </c>
      <c r="O20" s="78"/>
      <c r="P20" s="79">
        <f>MAX(P8:P16)</f>
        <v>7.4805999999999999</v>
      </c>
      <c r="Q20" s="78"/>
      <c r="R20" s="79">
        <f>MAX(R8:R16)</f>
        <v>20.0441</v>
      </c>
      <c r="S20" s="80"/>
    </row>
    <row r="21" spans="1:19" x14ac:dyDescent="0.3">
      <c r="A21" s="112" t="s">
        <v>433</v>
      </c>
    </row>
    <row r="22" spans="1:19" x14ac:dyDescent="0.3">
      <c r="A22" s="14" t="s">
        <v>340</v>
      </c>
    </row>
  </sheetData>
  <sheetProtection algorithmName="SHA-512" hashValue="aZ9uM7s8dQVlmA7nnXuA9dkMGEdoAydMkz0/sA8rHqYH1XpxU+vgxeyw3EzJd6tVDKZluu6Nfl8idNtFlnURyQ==" saltValue="wMhHdhmAoYoqCQZfwA5rv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C93088E7-8D13-4033-A4B4-FB3BD13F0F08}"/>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21AC7C-FDA8-488D-8697-BD48DE1C5231}">
  <dimension ref="A1:T2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1672</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555</v>
      </c>
      <c r="B8" s="64">
        <f>VLOOKUP($A8,'Return Data'!$B$7:$R$1700,3,0)</f>
        <v>44026</v>
      </c>
      <c r="C8" s="65">
        <f>VLOOKUP($A8,'Return Data'!$B$7:$R$1700,4,0)</f>
        <v>57.29</v>
      </c>
      <c r="D8" s="65">
        <f>VLOOKUP($A8,'Return Data'!$B$7:$R$1700,10,0)</f>
        <v>12.4436</v>
      </c>
      <c r="E8" s="66">
        <f t="shared" ref="E8:E17" si="0">RANK(D8,D$8:D$17,0)</f>
        <v>4</v>
      </c>
      <c r="F8" s="65">
        <f>VLOOKUP($A8,'Return Data'!$B$7:$R$1700,11,0)</f>
        <v>-4.5961999999999996</v>
      </c>
      <c r="G8" s="66">
        <f>RANK(F8,F$8:F$17,0)</f>
        <v>5</v>
      </c>
      <c r="H8" s="65">
        <f>VLOOKUP($A8,'Return Data'!$B$7:$R$1700,12,0)</f>
        <v>1.3265</v>
      </c>
      <c r="I8" s="66">
        <f>RANK(H8,H$8:H$17,0)</f>
        <v>5</v>
      </c>
      <c r="J8" s="65">
        <f>VLOOKUP($A8,'Return Data'!$B$7:$R$1700,13,0)</f>
        <v>1.7946</v>
      </c>
      <c r="K8" s="66">
        <f>RANK(J8,J$8:J$17,0)</f>
        <v>5</v>
      </c>
      <c r="L8" s="65">
        <f>VLOOKUP($A8,'Return Data'!$B$7:$R$1700,17,0)</f>
        <v>4.4200999999999997</v>
      </c>
      <c r="M8" s="66">
        <f>RANK(L8,L$8:L$17,0)</f>
        <v>3</v>
      </c>
      <c r="N8" s="65">
        <f>VLOOKUP($A8,'Return Data'!$B$7:$R$1700,14,0)</f>
        <v>3.8001999999999998</v>
      </c>
      <c r="O8" s="66">
        <f>RANK(N8,N$8:N$17,0)</f>
        <v>3</v>
      </c>
      <c r="P8" s="65">
        <f>VLOOKUP($A8,'Return Data'!$B$7:$R$1700,15,0)</f>
        <v>8.2812999999999999</v>
      </c>
      <c r="Q8" s="66">
        <f>RANK(P8,P$8:P$17,0)</f>
        <v>1</v>
      </c>
      <c r="R8" s="65">
        <f>VLOOKUP($A8,'Return Data'!$B$7:$R$1700,16,0)</f>
        <v>10.2971</v>
      </c>
      <c r="S8" s="67">
        <f t="shared" ref="S8:S17" si="1">RANK(R8,R$8:R$17,0)</f>
        <v>5</v>
      </c>
    </row>
    <row r="9" spans="1:20" x14ac:dyDescent="0.3">
      <c r="A9" s="63" t="s">
        <v>557</v>
      </c>
      <c r="B9" s="64">
        <f>VLOOKUP($A9,'Return Data'!$B$7:$R$1700,3,0)</f>
        <v>44026</v>
      </c>
      <c r="C9" s="65">
        <f>VLOOKUP($A9,'Return Data'!$B$7:$R$1700,4,0)</f>
        <v>179.11</v>
      </c>
      <c r="D9" s="65">
        <f>VLOOKUP($A9,'Return Data'!$B$7:$R$1700,10,0)</f>
        <v>9.9474999999999998</v>
      </c>
      <c r="E9" s="66">
        <f t="shared" si="0"/>
        <v>8</v>
      </c>
      <c r="F9" s="65">
        <f>VLOOKUP($A9,'Return Data'!$B$7:$R$1700,11,0)</f>
        <v>-16.171299999999999</v>
      </c>
      <c r="G9" s="66">
        <f>RANK(F9,F$8:F$17,0)</f>
        <v>8</v>
      </c>
      <c r="H9" s="65">
        <f>VLOOKUP($A9,'Return Data'!$B$7:$R$1700,12,0)</f>
        <v>-9.1402999999999999</v>
      </c>
      <c r="I9" s="66">
        <f>RANK(H9,H$8:H$17,0)</f>
        <v>8</v>
      </c>
      <c r="J9" s="65">
        <f>VLOOKUP($A9,'Return Data'!$B$7:$R$1700,13,0)</f>
        <v>-14.697699999999999</v>
      </c>
      <c r="K9" s="66">
        <f>RANK(J9,J$8:J$17,0)</f>
        <v>8</v>
      </c>
      <c r="L9" s="65">
        <f>VLOOKUP($A9,'Return Data'!$B$7:$R$1700,17,0)</f>
        <v>-1.6442000000000001</v>
      </c>
      <c r="M9" s="66">
        <f>RANK(L9,L$8:L$17,0)</f>
        <v>6</v>
      </c>
      <c r="N9" s="65">
        <f>VLOOKUP($A9,'Return Data'!$B$7:$R$1700,14,0)</f>
        <v>-1.1151</v>
      </c>
      <c r="O9" s="66">
        <f>RANK(N9,N$8:N$17,0)</f>
        <v>5</v>
      </c>
      <c r="P9" s="65">
        <f>VLOOKUP($A9,'Return Data'!$B$7:$R$1700,15,0)</f>
        <v>4.9715999999999996</v>
      </c>
      <c r="Q9" s="66">
        <f>RANK(P9,P$8:P$17,0)</f>
        <v>5</v>
      </c>
      <c r="R9" s="65">
        <f>VLOOKUP($A9,'Return Data'!$B$7:$R$1700,16,0)</f>
        <v>9.7094000000000005</v>
      </c>
      <c r="S9" s="67">
        <f t="shared" si="1"/>
        <v>6</v>
      </c>
    </row>
    <row r="10" spans="1:20" x14ac:dyDescent="0.3">
      <c r="A10" s="63" t="s">
        <v>559</v>
      </c>
      <c r="B10" s="64">
        <f>VLOOKUP($A10,'Return Data'!$B$7:$R$1700,3,0)</f>
        <v>44026</v>
      </c>
      <c r="C10" s="65">
        <f>VLOOKUP($A10,'Return Data'!$B$7:$R$1700,4,0)</f>
        <v>38.94</v>
      </c>
      <c r="D10" s="65">
        <f>VLOOKUP($A10,'Return Data'!$B$7:$R$1700,10,0)</f>
        <v>14.026400000000001</v>
      </c>
      <c r="E10" s="66">
        <f t="shared" si="0"/>
        <v>3</v>
      </c>
      <c r="F10" s="65">
        <f>VLOOKUP($A10,'Return Data'!$B$7:$R$1700,11,0)</f>
        <v>-5.9874000000000001</v>
      </c>
      <c r="G10" s="66">
        <f>RANK(F10,F$8:F$17,0)</f>
        <v>6</v>
      </c>
      <c r="H10" s="65">
        <f>VLOOKUP($A10,'Return Data'!$B$7:$R$1700,12,0)</f>
        <v>-0.15379999999999999</v>
      </c>
      <c r="I10" s="66">
        <f>RANK(H10,H$8:H$17,0)</f>
        <v>6</v>
      </c>
      <c r="J10" s="65">
        <f>VLOOKUP($A10,'Return Data'!$B$7:$R$1700,13,0)</f>
        <v>1.0379</v>
      </c>
      <c r="K10" s="66">
        <f>RANK(J10,J$8:J$17,0)</f>
        <v>6</v>
      </c>
      <c r="L10" s="65">
        <f>VLOOKUP($A10,'Return Data'!$B$7:$R$1700,17,0)</f>
        <v>4.3685999999999998</v>
      </c>
      <c r="M10" s="66">
        <f>RANK(L10,L$8:L$17,0)</f>
        <v>4</v>
      </c>
      <c r="N10" s="65">
        <f>VLOOKUP($A10,'Return Data'!$B$7:$R$1700,14,0)</f>
        <v>5.5179999999999998</v>
      </c>
      <c r="O10" s="66">
        <f>RANK(N10,N$8:N$17,0)</f>
        <v>2</v>
      </c>
      <c r="P10" s="65">
        <f>VLOOKUP($A10,'Return Data'!$B$7:$R$1700,15,0)</f>
        <v>7.9112</v>
      </c>
      <c r="Q10" s="66">
        <f>RANK(P10,P$8:P$17,0)</f>
        <v>2</v>
      </c>
      <c r="R10" s="65">
        <f>VLOOKUP($A10,'Return Data'!$B$7:$R$1700,16,0)</f>
        <v>11.373699999999999</v>
      </c>
      <c r="S10" s="67">
        <f t="shared" si="1"/>
        <v>2</v>
      </c>
    </row>
    <row r="11" spans="1:20" x14ac:dyDescent="0.3">
      <c r="A11" s="63" t="s">
        <v>560</v>
      </c>
      <c r="B11" s="64">
        <f>VLOOKUP($A11,'Return Data'!$B$7:$R$1700,3,0)</f>
        <v>44026</v>
      </c>
      <c r="C11" s="65">
        <f>VLOOKUP($A11,'Return Data'!$B$7:$R$1700,4,0)</f>
        <v>8.6801999999999992</v>
      </c>
      <c r="D11" s="65">
        <f>VLOOKUP($A11,'Return Data'!$B$7:$R$1700,10,0)</f>
        <v>8.0284999999999993</v>
      </c>
      <c r="E11" s="66">
        <f t="shared" si="0"/>
        <v>10</v>
      </c>
      <c r="F11" s="65"/>
      <c r="G11" s="66"/>
      <c r="H11" s="65"/>
      <c r="I11" s="66"/>
      <c r="J11" s="65"/>
      <c r="K11" s="66"/>
      <c r="L11" s="65"/>
      <c r="M11" s="66"/>
      <c r="N11" s="65"/>
      <c r="O11" s="66"/>
      <c r="P11" s="65"/>
      <c r="Q11" s="66"/>
      <c r="R11" s="65">
        <f>VLOOKUP($A11,'Return Data'!$B$7:$R$1700,16,0)</f>
        <v>-13.198</v>
      </c>
      <c r="S11" s="67">
        <f t="shared" si="1"/>
        <v>10</v>
      </c>
    </row>
    <row r="12" spans="1:20" x14ac:dyDescent="0.3">
      <c r="A12" s="63" t="s">
        <v>562</v>
      </c>
      <c r="B12" s="64">
        <f>VLOOKUP($A12,'Return Data'!$B$7:$R$1700,3,0)</f>
        <v>44026</v>
      </c>
      <c r="C12" s="65">
        <f>VLOOKUP($A12,'Return Data'!$B$7:$R$1700,4,0)</f>
        <v>11.333</v>
      </c>
      <c r="D12" s="65">
        <f>VLOOKUP($A12,'Return Data'!$B$7:$R$1700,10,0)</f>
        <v>16.295500000000001</v>
      </c>
      <c r="E12" s="66">
        <f t="shared" si="0"/>
        <v>1</v>
      </c>
      <c r="F12" s="65">
        <f>VLOOKUP($A12,'Return Data'!$B$7:$R$1700,11,0)</f>
        <v>-1.4607000000000001</v>
      </c>
      <c r="G12" s="66">
        <f>RANK(F12,F$8:F$17,0)</f>
        <v>4</v>
      </c>
      <c r="H12" s="65">
        <f>VLOOKUP($A12,'Return Data'!$B$7:$R$1700,12,0)</f>
        <v>4.0297000000000001</v>
      </c>
      <c r="I12" s="66">
        <f>RANK(H12,H$8:H$17,0)</f>
        <v>4</v>
      </c>
      <c r="J12" s="65">
        <f>VLOOKUP($A12,'Return Data'!$B$7:$R$1700,13,0)</f>
        <v>5.9752999999999998</v>
      </c>
      <c r="K12" s="66">
        <f>RANK(J12,J$8:J$17,0)</f>
        <v>3</v>
      </c>
      <c r="L12" s="65"/>
      <c r="M12" s="66"/>
      <c r="N12" s="65"/>
      <c r="O12" s="66"/>
      <c r="P12" s="65"/>
      <c r="Q12" s="66"/>
      <c r="R12" s="65">
        <f>VLOOKUP($A12,'Return Data'!$B$7:$R$1700,16,0)</f>
        <v>6.5964</v>
      </c>
      <c r="S12" s="67">
        <f t="shared" si="1"/>
        <v>8</v>
      </c>
    </row>
    <row r="13" spans="1:20" x14ac:dyDescent="0.3">
      <c r="A13" s="63" t="s">
        <v>564</v>
      </c>
      <c r="B13" s="64">
        <f>VLOOKUP($A13,'Return Data'!$B$7:$R$1700,3,0)</f>
        <v>44026</v>
      </c>
      <c r="C13" s="65">
        <f>VLOOKUP($A13,'Return Data'!$B$7:$R$1700,4,0)</f>
        <v>27.693000000000001</v>
      </c>
      <c r="D13" s="65">
        <f>VLOOKUP($A13,'Return Data'!$B$7:$R$1700,10,0)</f>
        <v>10.190200000000001</v>
      </c>
      <c r="E13" s="66">
        <f t="shared" si="0"/>
        <v>7</v>
      </c>
      <c r="F13" s="65">
        <f>VLOOKUP($A13,'Return Data'!$B$7:$R$1700,11,0)</f>
        <v>0.91100000000000003</v>
      </c>
      <c r="G13" s="66">
        <f>RANK(F13,F$8:F$17,0)</f>
        <v>2</v>
      </c>
      <c r="H13" s="65">
        <f>VLOOKUP($A13,'Return Data'!$B$7:$R$1700,12,0)</f>
        <v>5.3365999999999998</v>
      </c>
      <c r="I13" s="66">
        <f>RANK(H13,H$8:H$17,0)</f>
        <v>2</v>
      </c>
      <c r="J13" s="65">
        <f>VLOOKUP($A13,'Return Data'!$B$7:$R$1700,13,0)</f>
        <v>6.2704000000000004</v>
      </c>
      <c r="K13" s="66">
        <f>RANK(J13,J$8:J$17,0)</f>
        <v>2</v>
      </c>
      <c r="L13" s="65">
        <f>VLOOKUP($A13,'Return Data'!$B$7:$R$1700,17,0)</f>
        <v>5.2020999999999997</v>
      </c>
      <c r="M13" s="66">
        <f>RANK(L13,L$8:L$17,0)</f>
        <v>2</v>
      </c>
      <c r="N13" s="65">
        <f>VLOOKUP($A13,'Return Data'!$B$7:$R$1700,14,0)</f>
        <v>6.5258000000000003</v>
      </c>
      <c r="O13" s="66">
        <f>RANK(N13,N$8:N$17,0)</f>
        <v>1</v>
      </c>
      <c r="P13" s="65">
        <f>VLOOKUP($A13,'Return Data'!$B$7:$R$1700,15,0)</f>
        <v>5.7229000000000001</v>
      </c>
      <c r="Q13" s="66">
        <f>RANK(P13,P$8:P$17,0)</f>
        <v>4</v>
      </c>
      <c r="R13" s="65">
        <f>VLOOKUP($A13,'Return Data'!$B$7:$R$1700,16,0)</f>
        <v>11.7</v>
      </c>
      <c r="S13" s="67">
        <f t="shared" si="1"/>
        <v>1</v>
      </c>
    </row>
    <row r="14" spans="1:20" x14ac:dyDescent="0.3">
      <c r="A14" s="63" t="s">
        <v>567</v>
      </c>
      <c r="B14" s="64">
        <f>VLOOKUP($A14,'Return Data'!$B$7:$R$1700,3,0)</f>
        <v>44026</v>
      </c>
      <c r="C14" s="65">
        <f>VLOOKUP($A14,'Return Data'!$B$7:$R$1700,4,0)</f>
        <v>94.216899999999995</v>
      </c>
      <c r="D14" s="65">
        <f>VLOOKUP($A14,'Return Data'!$B$7:$R$1700,10,0)</f>
        <v>10.2332</v>
      </c>
      <c r="E14" s="66">
        <f t="shared" si="0"/>
        <v>6</v>
      </c>
      <c r="F14" s="65">
        <f>VLOOKUP($A14,'Return Data'!$B$7:$R$1700,11,0)</f>
        <v>-6.2203999999999997</v>
      </c>
      <c r="G14" s="66">
        <f>RANK(F14,F$8:F$17,0)</f>
        <v>7</v>
      </c>
      <c r="H14" s="65">
        <f>VLOOKUP($A14,'Return Data'!$B$7:$R$1700,12,0)</f>
        <v>-0.68769999999999998</v>
      </c>
      <c r="I14" s="66">
        <f>RANK(H14,H$8:H$17,0)</f>
        <v>7</v>
      </c>
      <c r="J14" s="65">
        <f>VLOOKUP($A14,'Return Data'!$B$7:$R$1700,13,0)</f>
        <v>-1.9096</v>
      </c>
      <c r="K14" s="66">
        <f>RANK(J14,J$8:J$17,0)</f>
        <v>7</v>
      </c>
      <c r="L14" s="65">
        <f>VLOOKUP($A14,'Return Data'!$B$7:$R$1700,17,0)</f>
        <v>3.1147999999999998</v>
      </c>
      <c r="M14" s="66">
        <f>RANK(L14,L$8:L$17,0)</f>
        <v>5</v>
      </c>
      <c r="N14" s="65">
        <f>VLOOKUP($A14,'Return Data'!$B$7:$R$1700,14,0)</f>
        <v>3.4773000000000001</v>
      </c>
      <c r="O14" s="66">
        <f>RANK(N14,N$8:N$17,0)</f>
        <v>4</v>
      </c>
      <c r="P14" s="65">
        <f>VLOOKUP($A14,'Return Data'!$B$7:$R$1700,15,0)</f>
        <v>6.0012999999999996</v>
      </c>
      <c r="Q14" s="66">
        <f>RANK(P14,P$8:P$17,0)</f>
        <v>3</v>
      </c>
      <c r="R14" s="65">
        <f>VLOOKUP($A14,'Return Data'!$B$7:$R$1700,16,0)</f>
        <v>10.2995</v>
      </c>
      <c r="S14" s="67">
        <f t="shared" si="1"/>
        <v>4</v>
      </c>
    </row>
    <row r="15" spans="1:20" x14ac:dyDescent="0.3">
      <c r="A15" s="63" t="s">
        <v>568</v>
      </c>
      <c r="B15" s="64">
        <f>VLOOKUP($A15,'Return Data'!$B$7:$R$1700,3,0)</f>
        <v>44026</v>
      </c>
      <c r="C15" s="65">
        <f>VLOOKUP($A15,'Return Data'!$B$7:$R$1700,4,0)</f>
        <v>11.0465</v>
      </c>
      <c r="D15" s="65">
        <f>VLOOKUP($A15,'Return Data'!$B$7:$R$1700,10,0)</f>
        <v>9.8444000000000003</v>
      </c>
      <c r="E15" s="66">
        <f t="shared" si="0"/>
        <v>9</v>
      </c>
      <c r="F15" s="65"/>
      <c r="G15" s="66"/>
      <c r="H15" s="65"/>
      <c r="I15" s="66"/>
      <c r="J15" s="65"/>
      <c r="K15" s="66"/>
      <c r="L15" s="65"/>
      <c r="M15" s="66"/>
      <c r="N15" s="65"/>
      <c r="O15" s="66"/>
      <c r="P15" s="65"/>
      <c r="Q15" s="66"/>
      <c r="R15" s="65">
        <f>VLOOKUP($A15,'Return Data'!$B$7:$R$1700,16,0)</f>
        <v>10.465</v>
      </c>
      <c r="S15" s="67">
        <f t="shared" si="1"/>
        <v>3</v>
      </c>
    </row>
    <row r="16" spans="1:20" x14ac:dyDescent="0.3">
      <c r="A16" s="63" t="s">
        <v>570</v>
      </c>
      <c r="B16" s="64">
        <f>VLOOKUP($A16,'Return Data'!$B$7:$R$1700,3,0)</f>
        <v>44026</v>
      </c>
      <c r="C16" s="65">
        <f>VLOOKUP($A16,'Return Data'!$B$7:$R$1700,4,0)</f>
        <v>11.103999999999999</v>
      </c>
      <c r="D16" s="65">
        <f>VLOOKUP($A16,'Return Data'!$B$7:$R$1700,10,0)</f>
        <v>11.329499999999999</v>
      </c>
      <c r="E16" s="66">
        <f t="shared" si="0"/>
        <v>5</v>
      </c>
      <c r="F16" s="65">
        <f>VLOOKUP($A16,'Return Data'!$B$7:$R$1700,11,0)</f>
        <v>-1.89E-2</v>
      </c>
      <c r="G16" s="66">
        <f>RANK(F16,F$8:F$17,0)</f>
        <v>3</v>
      </c>
      <c r="H16" s="65">
        <f>VLOOKUP($A16,'Return Data'!$B$7:$R$1700,12,0)</f>
        <v>4.7042999999999999</v>
      </c>
      <c r="I16" s="66">
        <f>RANK(H16,H$8:H$17,0)</f>
        <v>3</v>
      </c>
      <c r="J16" s="65">
        <f>VLOOKUP($A16,'Return Data'!$B$7:$R$1700,13,0)</f>
        <v>5.2351999999999999</v>
      </c>
      <c r="K16" s="66">
        <f>RANK(J16,J$8:J$17,0)</f>
        <v>4</v>
      </c>
      <c r="L16" s="65"/>
      <c r="M16" s="66"/>
      <c r="N16" s="65"/>
      <c r="O16" s="66"/>
      <c r="P16" s="65"/>
      <c r="Q16" s="66"/>
      <c r="R16" s="65">
        <f>VLOOKUP($A16,'Return Data'!$B$7:$R$1700,16,0)</f>
        <v>7.4347000000000003</v>
      </c>
      <c r="S16" s="67">
        <f t="shared" si="1"/>
        <v>7</v>
      </c>
    </row>
    <row r="17" spans="1:19" x14ac:dyDescent="0.3">
      <c r="A17" s="63" t="s">
        <v>572</v>
      </c>
      <c r="B17" s="64">
        <f>VLOOKUP($A17,'Return Data'!$B$7:$R$1700,3,0)</f>
        <v>44026</v>
      </c>
      <c r="C17" s="65">
        <f>VLOOKUP($A17,'Return Data'!$B$7:$R$1700,4,0)</f>
        <v>11.64</v>
      </c>
      <c r="D17" s="65">
        <f>VLOOKUP($A17,'Return Data'!$B$7:$R$1700,10,0)</f>
        <v>15.361700000000001</v>
      </c>
      <c r="E17" s="66">
        <f t="shared" si="0"/>
        <v>2</v>
      </c>
      <c r="F17" s="65">
        <f>VLOOKUP($A17,'Return Data'!$B$7:$R$1700,11,0)</f>
        <v>1.3055000000000001</v>
      </c>
      <c r="G17" s="66">
        <f>RANK(F17,F$8:F$17,0)</f>
        <v>1</v>
      </c>
      <c r="H17" s="65">
        <f>VLOOKUP($A17,'Return Data'!$B$7:$R$1700,12,0)</f>
        <v>5.8182</v>
      </c>
      <c r="I17" s="66">
        <f>RANK(H17,H$8:H$17,0)</f>
        <v>1</v>
      </c>
      <c r="J17" s="65">
        <f>VLOOKUP($A17,'Return Data'!$B$7:$R$1700,13,0)</f>
        <v>7.3800999999999997</v>
      </c>
      <c r="K17" s="66">
        <f>RANK(J17,J$8:J$17,0)</f>
        <v>1</v>
      </c>
      <c r="L17" s="65">
        <f>VLOOKUP($A17,'Return Data'!$B$7:$R$1700,17,0)</f>
        <v>6.9635999999999996</v>
      </c>
      <c r="M17" s="66">
        <f>RANK(L17,L$8:L$17,0)</f>
        <v>1</v>
      </c>
      <c r="N17" s="65"/>
      <c r="O17" s="66"/>
      <c r="P17" s="65"/>
      <c r="Q17" s="66"/>
      <c r="R17" s="65">
        <f>VLOOKUP($A17,'Return Data'!$B$7:$R$1700,16,0)</f>
        <v>6.1550000000000002</v>
      </c>
      <c r="S17" s="67">
        <f t="shared" si="1"/>
        <v>9</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11.770049999999999</v>
      </c>
      <c r="E19" s="74"/>
      <c r="F19" s="75">
        <f>AVERAGE(F8:F17)</f>
        <v>-4.0297999999999998</v>
      </c>
      <c r="G19" s="74"/>
      <c r="H19" s="75">
        <f>AVERAGE(H8:H17)</f>
        <v>1.4041874999999999</v>
      </c>
      <c r="I19" s="74"/>
      <c r="J19" s="75">
        <f>AVERAGE(J8:J17)</f>
        <v>1.3857750000000002</v>
      </c>
      <c r="K19" s="74"/>
      <c r="L19" s="75">
        <f>AVERAGE(L8:L17)</f>
        <v>3.7374999999999994</v>
      </c>
      <c r="M19" s="74"/>
      <c r="N19" s="75">
        <f>AVERAGE(N8:N17)</f>
        <v>3.6412399999999998</v>
      </c>
      <c r="O19" s="74"/>
      <c r="P19" s="75">
        <f>AVERAGE(P8:P17)</f>
        <v>6.5776599999999998</v>
      </c>
      <c r="Q19" s="74"/>
      <c r="R19" s="75">
        <f>AVERAGE(R8:R17)</f>
        <v>7.0832800000000002</v>
      </c>
      <c r="S19" s="76"/>
    </row>
    <row r="20" spans="1:19" x14ac:dyDescent="0.3">
      <c r="A20" s="73" t="s">
        <v>28</v>
      </c>
      <c r="B20" s="74"/>
      <c r="C20" s="74"/>
      <c r="D20" s="75">
        <f>MIN(D8:D17)</f>
        <v>8.0284999999999993</v>
      </c>
      <c r="E20" s="74"/>
      <c r="F20" s="75">
        <f>MIN(F8:F17)</f>
        <v>-16.171299999999999</v>
      </c>
      <c r="G20" s="74"/>
      <c r="H20" s="75">
        <f>MIN(H8:H17)</f>
        <v>-9.1402999999999999</v>
      </c>
      <c r="I20" s="74"/>
      <c r="J20" s="75">
        <f>MIN(J8:J17)</f>
        <v>-14.697699999999999</v>
      </c>
      <c r="K20" s="74"/>
      <c r="L20" s="75">
        <f>MIN(L8:L17)</f>
        <v>-1.6442000000000001</v>
      </c>
      <c r="M20" s="74"/>
      <c r="N20" s="75">
        <f>MIN(N8:N17)</f>
        <v>-1.1151</v>
      </c>
      <c r="O20" s="74"/>
      <c r="P20" s="75">
        <f>MIN(P8:P17)</f>
        <v>4.9715999999999996</v>
      </c>
      <c r="Q20" s="74"/>
      <c r="R20" s="75">
        <f>MIN(R8:R17)</f>
        <v>-13.198</v>
      </c>
      <c r="S20" s="76"/>
    </row>
    <row r="21" spans="1:19" ht="15" thickBot="1" x14ac:dyDescent="0.35">
      <c r="A21" s="77" t="s">
        <v>29</v>
      </c>
      <c r="B21" s="78"/>
      <c r="C21" s="78"/>
      <c r="D21" s="79">
        <f>MAX(D8:D17)</f>
        <v>16.295500000000001</v>
      </c>
      <c r="E21" s="78"/>
      <c r="F21" s="79">
        <f>MAX(F8:F17)</f>
        <v>1.3055000000000001</v>
      </c>
      <c r="G21" s="78"/>
      <c r="H21" s="79">
        <f>MAX(H8:H17)</f>
        <v>5.8182</v>
      </c>
      <c r="I21" s="78"/>
      <c r="J21" s="79">
        <f>MAX(J8:J17)</f>
        <v>7.3800999999999997</v>
      </c>
      <c r="K21" s="78"/>
      <c r="L21" s="79">
        <f>MAX(L8:L17)</f>
        <v>6.9635999999999996</v>
      </c>
      <c r="M21" s="78"/>
      <c r="N21" s="79">
        <f>MAX(N8:N17)</f>
        <v>6.5258000000000003</v>
      </c>
      <c r="O21" s="78"/>
      <c r="P21" s="79">
        <f>MAX(P8:P17)</f>
        <v>8.2812999999999999</v>
      </c>
      <c r="Q21" s="78"/>
      <c r="R21" s="79">
        <f>MAX(R8:R17)</f>
        <v>11.7</v>
      </c>
      <c r="S21" s="80"/>
    </row>
    <row r="22" spans="1:19" x14ac:dyDescent="0.3">
      <c r="A22" s="112" t="s">
        <v>433</v>
      </c>
    </row>
    <row r="23" spans="1:19" x14ac:dyDescent="0.3">
      <c r="A23" s="14" t="s">
        <v>340</v>
      </c>
    </row>
  </sheetData>
  <sheetProtection algorithmName="SHA-512" hashValue="Z1qwx9V1+yaXeG8BWMsJcTb9kv43FLOa87igTTA4l/zSMEYq1H1LiWUJoUvM0N99+BGea1+0i4Pijq6wQUnj2w==" saltValue="S6wQIjTX0xaA//IGBws2oA=="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0667C2FC-EE06-4669-B95F-C3EDE65DCF5C}"/>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452C8E-0AE4-4BDA-A44B-1EF18B2126F1}">
  <dimension ref="A1:T23"/>
  <sheetViews>
    <sheetView showRowColHeaders="0" workbookViewId="0">
      <pane xSplit="1" ySplit="6" topLeftCell="B7" activePane="bottomRight" state="frozen"/>
      <selection pane="topRight" activeCell="B1" sqref="B1"/>
      <selection pane="bottomLeft" activeCell="A7" sqref="A7"/>
      <selection pane="bottomRight" activeCell="A2" sqref="A2:A3"/>
    </sheetView>
  </sheetViews>
  <sheetFormatPr defaultColWidth="9.109375" defaultRowHeight="14.4" x14ac:dyDescent="0.3"/>
  <cols>
    <col min="1" max="1" width="43.109375" style="3" bestFit="1" customWidth="1"/>
    <col min="2" max="2" width="12.109375" style="3" bestFit="1" customWidth="1"/>
    <col min="3" max="3" width="14.33203125" style="3" bestFit="1" customWidth="1"/>
    <col min="4" max="4" width="11" style="3" bestFit="1" customWidth="1"/>
    <col min="5" max="5" width="5.33203125" style="3" bestFit="1" customWidth="1"/>
    <col min="6" max="6" width="11" style="3" bestFit="1" customWidth="1"/>
    <col min="7" max="7" width="5.33203125" style="3" bestFit="1" customWidth="1"/>
    <col min="8" max="8" width="11" style="3" bestFit="1" customWidth="1"/>
    <col min="9" max="9" width="5.33203125" style="3" bestFit="1" customWidth="1"/>
    <col min="10" max="10" width="11" style="3" bestFit="1" customWidth="1"/>
    <col min="11" max="11" width="5.33203125" style="3" bestFit="1" customWidth="1"/>
    <col min="12" max="12" width="11" style="3" customWidth="1"/>
    <col min="13" max="13" width="5.33203125" style="3" customWidth="1"/>
    <col min="14" max="14" width="11" style="3" bestFit="1" customWidth="1"/>
    <col min="15" max="15" width="5.33203125" style="3" bestFit="1" customWidth="1"/>
    <col min="16" max="16" width="11" style="3" bestFit="1" customWidth="1"/>
    <col min="17" max="17" width="5.33203125" style="3" bestFit="1" customWidth="1"/>
    <col min="18" max="18" width="11" style="3" bestFit="1" customWidth="1"/>
    <col min="19" max="19" width="5.33203125" style="3" bestFit="1" customWidth="1"/>
    <col min="20" max="16384" width="9.109375" style="3"/>
  </cols>
  <sheetData>
    <row r="1" spans="1:20" ht="15" thickBot="1" x14ac:dyDescent="0.35"/>
    <row r="2" spans="1:20" x14ac:dyDescent="0.3">
      <c r="A2" s="149" t="s">
        <v>347</v>
      </c>
    </row>
    <row r="3" spans="1:20" ht="15" thickBot="1" x14ac:dyDescent="0.35">
      <c r="A3" s="150"/>
    </row>
    <row r="4" spans="1:20" ht="15" thickBot="1" x14ac:dyDescent="0.35"/>
    <row r="5" spans="1:20" x14ac:dyDescent="0.3">
      <c r="A5" s="29" t="s">
        <v>1671</v>
      </c>
      <c r="B5" s="147" t="s">
        <v>8</v>
      </c>
      <c r="C5" s="147" t="s">
        <v>9</v>
      </c>
      <c r="D5" s="153" t="s">
        <v>1</v>
      </c>
      <c r="E5" s="153"/>
      <c r="F5" s="153" t="s">
        <v>2</v>
      </c>
      <c r="G5" s="153"/>
      <c r="H5" s="153" t="s">
        <v>3</v>
      </c>
      <c r="I5" s="153"/>
      <c r="J5" s="153" t="s">
        <v>4</v>
      </c>
      <c r="K5" s="153"/>
      <c r="L5" s="153" t="s">
        <v>382</v>
      </c>
      <c r="M5" s="153"/>
      <c r="N5" s="153" t="s">
        <v>5</v>
      </c>
      <c r="O5" s="153"/>
      <c r="P5" s="153" t="s">
        <v>6</v>
      </c>
      <c r="Q5" s="153"/>
      <c r="R5" s="151" t="s">
        <v>46</v>
      </c>
      <c r="S5" s="152"/>
      <c r="T5" s="12"/>
    </row>
    <row r="6" spans="1:20" x14ac:dyDescent="0.3">
      <c r="A6" s="17" t="s">
        <v>7</v>
      </c>
      <c r="B6" s="148"/>
      <c r="C6" s="148"/>
      <c r="D6" s="57" t="s">
        <v>430</v>
      </c>
      <c r="E6" s="57" t="s">
        <v>10</v>
      </c>
      <c r="F6" s="57" t="s">
        <v>430</v>
      </c>
      <c r="G6" s="57" t="s">
        <v>10</v>
      </c>
      <c r="H6" s="57" t="s">
        <v>430</v>
      </c>
      <c r="I6" s="57" t="s">
        <v>10</v>
      </c>
      <c r="J6" s="57" t="s">
        <v>430</v>
      </c>
      <c r="K6" s="57" t="s">
        <v>10</v>
      </c>
      <c r="L6" s="57" t="s">
        <v>431</v>
      </c>
      <c r="M6" s="57" t="s">
        <v>10</v>
      </c>
      <c r="N6" s="57" t="s">
        <v>431</v>
      </c>
      <c r="O6" s="57" t="s">
        <v>10</v>
      </c>
      <c r="P6" s="57" t="s">
        <v>431</v>
      </c>
      <c r="Q6" s="57" t="s">
        <v>10</v>
      </c>
      <c r="R6" s="57" t="s">
        <v>431</v>
      </c>
      <c r="S6" s="18" t="s">
        <v>10</v>
      </c>
      <c r="T6" s="12"/>
    </row>
    <row r="7" spans="1:20" x14ac:dyDescent="0.3">
      <c r="A7" s="23"/>
      <c r="B7" s="9"/>
      <c r="C7" s="9"/>
      <c r="D7" s="9"/>
      <c r="E7" s="9"/>
      <c r="F7" s="9"/>
      <c r="G7" s="9"/>
      <c r="H7" s="9"/>
      <c r="I7" s="9"/>
      <c r="J7" s="9"/>
      <c r="K7" s="9"/>
      <c r="L7" s="9"/>
      <c r="M7" s="9"/>
      <c r="N7" s="9"/>
      <c r="O7" s="9"/>
      <c r="P7" s="9"/>
      <c r="Q7" s="9"/>
      <c r="R7" s="9"/>
      <c r="S7" s="24"/>
    </row>
    <row r="8" spans="1:20" x14ac:dyDescent="0.3">
      <c r="A8" s="63" t="s">
        <v>554</v>
      </c>
      <c r="B8" s="64">
        <f>VLOOKUP($A8,'Return Data'!$B$7:$R$1700,3,0)</f>
        <v>44026</v>
      </c>
      <c r="C8" s="65">
        <f>VLOOKUP($A8,'Return Data'!$B$7:$R$1700,4,0)</f>
        <v>53.55</v>
      </c>
      <c r="D8" s="65">
        <f>VLOOKUP($A8,'Return Data'!$B$7:$R$1700,10,0)</f>
        <v>12.123100000000001</v>
      </c>
      <c r="E8" s="66">
        <f t="shared" ref="E8:E17" si="0">RANK(D8,D$8:D$17,0)</f>
        <v>4</v>
      </c>
      <c r="F8" s="65">
        <f>VLOOKUP($A8,'Return Data'!$B$7:$R$1700,11,0)</f>
        <v>-5.1036999999999999</v>
      </c>
      <c r="G8" s="66">
        <f>RANK(F8,F$8:F$17,0)</f>
        <v>5</v>
      </c>
      <c r="H8" s="65">
        <f>VLOOKUP($A8,'Return Data'!$B$7:$R$1700,12,0)</f>
        <v>0.50680000000000003</v>
      </c>
      <c r="I8" s="66">
        <f>RANK(H8,H$8:H$17,0)</f>
        <v>5</v>
      </c>
      <c r="J8" s="65">
        <f>VLOOKUP($A8,'Return Data'!$B$7:$R$1700,13,0)</f>
        <v>0.7147</v>
      </c>
      <c r="K8" s="66">
        <f>RANK(J8,J$8:J$17,0)</f>
        <v>5</v>
      </c>
      <c r="L8" s="65">
        <f>VLOOKUP($A8,'Return Data'!$B$7:$R$1700,17,0)</f>
        <v>3.3250000000000002</v>
      </c>
      <c r="M8" s="66">
        <f>RANK(L8,L$8:L$17,0)</f>
        <v>4</v>
      </c>
      <c r="N8" s="65">
        <f>VLOOKUP($A8,'Return Data'!$B$7:$R$1700,14,0)</f>
        <v>2.6398000000000001</v>
      </c>
      <c r="O8" s="66">
        <f>RANK(N8,N$8:N$17,0)</f>
        <v>3</v>
      </c>
      <c r="P8" s="65">
        <f>VLOOKUP($A8,'Return Data'!$B$7:$R$1700,15,0)</f>
        <v>7.2630999999999997</v>
      </c>
      <c r="Q8" s="66">
        <f>RANK(P8,P$8:P$17,0)</f>
        <v>1</v>
      </c>
      <c r="R8" s="65">
        <f>VLOOKUP($A8,'Return Data'!$B$7:$R$1700,16,0)</f>
        <v>8.6471999999999998</v>
      </c>
      <c r="S8" s="67">
        <f t="shared" ref="S8:S17" si="1">RANK(R8,R$8:R$17,0)</f>
        <v>6</v>
      </c>
    </row>
    <row r="9" spans="1:20" x14ac:dyDescent="0.3">
      <c r="A9" s="63" t="s">
        <v>556</v>
      </c>
      <c r="B9" s="64">
        <f>VLOOKUP($A9,'Return Data'!$B$7:$R$1700,3,0)</f>
        <v>44026</v>
      </c>
      <c r="C9" s="65">
        <f>VLOOKUP($A9,'Return Data'!$B$7:$R$1700,4,0)</f>
        <v>170.92500000000001</v>
      </c>
      <c r="D9" s="65">
        <f>VLOOKUP($A9,'Return Data'!$B$7:$R$1700,10,0)</f>
        <v>9.7896999999999998</v>
      </c>
      <c r="E9" s="66">
        <f t="shared" si="0"/>
        <v>8</v>
      </c>
      <c r="F9" s="65">
        <f>VLOOKUP($A9,'Return Data'!$B$7:$R$1700,11,0)</f>
        <v>-16.418500000000002</v>
      </c>
      <c r="G9" s="66">
        <f>RANK(F9,F$8:F$17,0)</f>
        <v>8</v>
      </c>
      <c r="H9" s="65">
        <f>VLOOKUP($A9,'Return Data'!$B$7:$R$1700,12,0)</f>
        <v>-9.5601000000000003</v>
      </c>
      <c r="I9" s="66">
        <f>RANK(H9,H$8:H$17,0)</f>
        <v>8</v>
      </c>
      <c r="J9" s="65">
        <f>VLOOKUP($A9,'Return Data'!$B$7:$R$1700,13,0)</f>
        <v>-15.2225</v>
      </c>
      <c r="K9" s="66">
        <f>RANK(J9,J$8:J$17,0)</f>
        <v>8</v>
      </c>
      <c r="L9" s="65">
        <f>VLOOKUP($A9,'Return Data'!$B$7:$R$1700,17,0)</f>
        <v>-2.3849999999999998</v>
      </c>
      <c r="M9" s="66">
        <f>RANK(L9,L$8:L$17,0)</f>
        <v>6</v>
      </c>
      <c r="N9" s="65">
        <f>VLOOKUP($A9,'Return Data'!$B$7:$R$1700,14,0)</f>
        <v>-0.50129999999999997</v>
      </c>
      <c r="O9" s="66">
        <f>RANK(N9,N$8:N$17,0)</f>
        <v>5</v>
      </c>
      <c r="P9" s="65">
        <f>VLOOKUP($A9,'Return Data'!$B$7:$R$1700,15,0)</f>
        <v>4.8137999999999996</v>
      </c>
      <c r="Q9" s="66">
        <f>RANK(P9,P$8:P$17,0)</f>
        <v>4</v>
      </c>
      <c r="R9" s="65">
        <f>VLOOKUP($A9,'Return Data'!$B$7:$R$1700,16,0)</f>
        <v>15.3718</v>
      </c>
      <c r="S9" s="67">
        <f t="shared" si="1"/>
        <v>1</v>
      </c>
    </row>
    <row r="10" spans="1:20" x14ac:dyDescent="0.3">
      <c r="A10" s="63" t="s">
        <v>558</v>
      </c>
      <c r="B10" s="64">
        <f>VLOOKUP($A10,'Return Data'!$B$7:$R$1700,3,0)</f>
        <v>44026</v>
      </c>
      <c r="C10" s="65">
        <f>VLOOKUP($A10,'Return Data'!$B$7:$R$1700,4,0)</f>
        <v>36</v>
      </c>
      <c r="D10" s="65">
        <f>VLOOKUP($A10,'Return Data'!$B$7:$R$1700,10,0)</f>
        <v>13.816000000000001</v>
      </c>
      <c r="E10" s="66">
        <f t="shared" si="0"/>
        <v>3</v>
      </c>
      <c r="F10" s="65">
        <f>VLOOKUP($A10,'Return Data'!$B$7:$R$1700,11,0)</f>
        <v>-6.2744</v>
      </c>
      <c r="G10" s="66">
        <f>RANK(F10,F$8:F$17,0)</f>
        <v>6</v>
      </c>
      <c r="H10" s="65">
        <f>VLOOKUP($A10,'Return Data'!$B$7:$R$1700,12,0)</f>
        <v>-0.60740000000000005</v>
      </c>
      <c r="I10" s="66">
        <f>RANK(H10,H$8:H$17,0)</f>
        <v>6</v>
      </c>
      <c r="J10" s="65">
        <f>VLOOKUP($A10,'Return Data'!$B$7:$R$1700,13,0)</f>
        <v>0.47449999999999998</v>
      </c>
      <c r="K10" s="66">
        <f>RANK(J10,J$8:J$17,0)</f>
        <v>6</v>
      </c>
      <c r="L10" s="65">
        <f>VLOOKUP($A10,'Return Data'!$B$7:$R$1700,17,0)</f>
        <v>3.6232000000000002</v>
      </c>
      <c r="M10" s="66">
        <f>RANK(L10,L$8:L$17,0)</f>
        <v>3</v>
      </c>
      <c r="N10" s="65">
        <f>VLOOKUP($A10,'Return Data'!$B$7:$R$1700,14,0)</f>
        <v>4.5694999999999997</v>
      </c>
      <c r="O10" s="66">
        <f>RANK(N10,N$8:N$17,0)</f>
        <v>2</v>
      </c>
      <c r="P10" s="65">
        <f>VLOOKUP($A10,'Return Data'!$B$7:$R$1700,15,0)</f>
        <v>6.7255000000000003</v>
      </c>
      <c r="Q10" s="66">
        <f>RANK(P10,P$8:P$17,0)</f>
        <v>2</v>
      </c>
      <c r="R10" s="65">
        <f>VLOOKUP($A10,'Return Data'!$B$7:$R$1700,16,0)</f>
        <v>9.9161999999999999</v>
      </c>
      <c r="S10" s="67">
        <f t="shared" si="1"/>
        <v>4</v>
      </c>
    </row>
    <row r="11" spans="1:20" x14ac:dyDescent="0.3">
      <c r="A11" s="63" t="s">
        <v>561</v>
      </c>
      <c r="B11" s="64">
        <f>VLOOKUP($A11,'Return Data'!$B$7:$R$1700,3,0)</f>
        <v>44026</v>
      </c>
      <c r="C11" s="65">
        <f>VLOOKUP($A11,'Return Data'!$B$7:$R$1700,4,0)</f>
        <v>8.5820000000000007</v>
      </c>
      <c r="D11" s="65">
        <f>VLOOKUP($A11,'Return Data'!$B$7:$R$1700,10,0)</f>
        <v>7.4469000000000003</v>
      </c>
      <c r="E11" s="66">
        <f t="shared" si="0"/>
        <v>10</v>
      </c>
      <c r="F11" s="65"/>
      <c r="G11" s="66"/>
      <c r="H11" s="65"/>
      <c r="I11" s="66"/>
      <c r="J11" s="65"/>
      <c r="K11" s="66"/>
      <c r="L11" s="65"/>
      <c r="M11" s="66"/>
      <c r="N11" s="65"/>
      <c r="O11" s="66"/>
      <c r="P11" s="65"/>
      <c r="Q11" s="66"/>
      <c r="R11" s="65">
        <f>VLOOKUP($A11,'Return Data'!$B$7:$R$1700,16,0)</f>
        <v>-14.18</v>
      </c>
      <c r="S11" s="67">
        <f t="shared" si="1"/>
        <v>10</v>
      </c>
    </row>
    <row r="12" spans="1:20" x14ac:dyDescent="0.3">
      <c r="A12" s="63" t="s">
        <v>563</v>
      </c>
      <c r="B12" s="64">
        <f>VLOOKUP($A12,'Return Data'!$B$7:$R$1700,3,0)</f>
        <v>44026</v>
      </c>
      <c r="C12" s="65">
        <f>VLOOKUP($A12,'Return Data'!$B$7:$R$1700,4,0)</f>
        <v>11.099</v>
      </c>
      <c r="D12" s="65">
        <f>VLOOKUP($A12,'Return Data'!$B$7:$R$1700,10,0)</f>
        <v>15.9649</v>
      </c>
      <c r="E12" s="66">
        <f t="shared" si="0"/>
        <v>1</v>
      </c>
      <c r="F12" s="65">
        <f>VLOOKUP($A12,'Return Data'!$B$7:$R$1700,11,0)</f>
        <v>-2.0129000000000001</v>
      </c>
      <c r="G12" s="66">
        <f>RANK(F12,F$8:F$17,0)</f>
        <v>4</v>
      </c>
      <c r="H12" s="65">
        <f>VLOOKUP($A12,'Return Data'!$B$7:$R$1700,12,0)</f>
        <v>3.1985000000000001</v>
      </c>
      <c r="I12" s="66">
        <f>RANK(H12,H$8:H$17,0)</f>
        <v>4</v>
      </c>
      <c r="J12" s="65">
        <f>VLOOKUP($A12,'Return Data'!$B$7:$R$1700,13,0)</f>
        <v>4.8856999999999999</v>
      </c>
      <c r="K12" s="66">
        <f>RANK(J12,J$8:J$17,0)</f>
        <v>3</v>
      </c>
      <c r="L12" s="65"/>
      <c r="M12" s="66"/>
      <c r="N12" s="65"/>
      <c r="O12" s="66"/>
      <c r="P12" s="65"/>
      <c r="Q12" s="66"/>
      <c r="R12" s="65">
        <f>VLOOKUP($A12,'Return Data'!$B$7:$R$1700,16,0)</f>
        <v>5.4671000000000003</v>
      </c>
      <c r="S12" s="67">
        <f t="shared" si="1"/>
        <v>9</v>
      </c>
    </row>
    <row r="13" spans="1:20" x14ac:dyDescent="0.3">
      <c r="A13" s="63" t="s">
        <v>565</v>
      </c>
      <c r="B13" s="64">
        <f>VLOOKUP($A13,'Return Data'!$B$7:$R$1700,3,0)</f>
        <v>44026</v>
      </c>
      <c r="C13" s="65">
        <f>VLOOKUP($A13,'Return Data'!$B$7:$R$1700,4,0)</f>
        <v>25.565999999999999</v>
      </c>
      <c r="D13" s="65">
        <f>VLOOKUP($A13,'Return Data'!$B$7:$R$1700,10,0)</f>
        <v>9.8384999999999998</v>
      </c>
      <c r="E13" s="66">
        <f t="shared" si="0"/>
        <v>7</v>
      </c>
      <c r="F13" s="65">
        <f>VLOOKUP($A13,'Return Data'!$B$7:$R$1700,11,0)</f>
        <v>0.25879999999999997</v>
      </c>
      <c r="G13" s="66">
        <f>RANK(F13,F$8:F$17,0)</f>
        <v>2</v>
      </c>
      <c r="H13" s="65">
        <f>VLOOKUP($A13,'Return Data'!$B$7:$R$1700,12,0)</f>
        <v>4.3339999999999996</v>
      </c>
      <c r="I13" s="66">
        <f>RANK(H13,H$8:H$17,0)</f>
        <v>2</v>
      </c>
      <c r="J13" s="65">
        <f>VLOOKUP($A13,'Return Data'!$B$7:$R$1700,13,0)</f>
        <v>4.9463999999999997</v>
      </c>
      <c r="K13" s="66">
        <f>RANK(J13,J$8:J$17,0)</f>
        <v>2</v>
      </c>
      <c r="L13" s="65">
        <f>VLOOKUP($A13,'Return Data'!$B$7:$R$1700,17,0)</f>
        <v>3.9563999999999999</v>
      </c>
      <c r="M13" s="66">
        <f>RANK(L13,L$8:L$17,0)</f>
        <v>2</v>
      </c>
      <c r="N13" s="65">
        <f>VLOOKUP($A13,'Return Data'!$B$7:$R$1700,14,0)</f>
        <v>5.2976999999999999</v>
      </c>
      <c r="O13" s="66">
        <f>RANK(N13,N$8:N$17,0)</f>
        <v>1</v>
      </c>
      <c r="P13" s="65">
        <f>VLOOKUP($A13,'Return Data'!$B$7:$R$1700,15,0)</f>
        <v>4.4923999999999999</v>
      </c>
      <c r="Q13" s="66">
        <f>RANK(P13,P$8:P$17,0)</f>
        <v>5</v>
      </c>
      <c r="R13" s="65">
        <f>VLOOKUP($A13,'Return Data'!$B$7:$R$1700,16,0)</f>
        <v>10.4567</v>
      </c>
      <c r="S13" s="67">
        <f t="shared" si="1"/>
        <v>3</v>
      </c>
    </row>
    <row r="14" spans="1:20" x14ac:dyDescent="0.3">
      <c r="A14" s="63" t="s">
        <v>566</v>
      </c>
      <c r="B14" s="64">
        <f>VLOOKUP($A14,'Return Data'!$B$7:$R$1700,3,0)</f>
        <v>44026</v>
      </c>
      <c r="C14" s="65">
        <f>VLOOKUP($A14,'Return Data'!$B$7:$R$1700,4,0)</f>
        <v>88.760999999999996</v>
      </c>
      <c r="D14" s="65">
        <f>VLOOKUP($A14,'Return Data'!$B$7:$R$1700,10,0)</f>
        <v>9.8810000000000002</v>
      </c>
      <c r="E14" s="66">
        <f t="shared" si="0"/>
        <v>6</v>
      </c>
      <c r="F14" s="65">
        <f>VLOOKUP($A14,'Return Data'!$B$7:$R$1700,11,0)</f>
        <v>-6.9032999999999998</v>
      </c>
      <c r="G14" s="66">
        <f>RANK(F14,F$8:F$17,0)</f>
        <v>7</v>
      </c>
      <c r="H14" s="65">
        <f>VLOOKUP($A14,'Return Data'!$B$7:$R$1700,12,0)</f>
        <v>-1.7282</v>
      </c>
      <c r="I14" s="66">
        <f>RANK(H14,H$8:H$17,0)</f>
        <v>7</v>
      </c>
      <c r="J14" s="65">
        <f>VLOOKUP($A14,'Return Data'!$B$7:$R$1700,13,0)</f>
        <v>-3.2122000000000002</v>
      </c>
      <c r="K14" s="66">
        <f>RANK(J14,J$8:J$17,0)</f>
        <v>7</v>
      </c>
      <c r="L14" s="65">
        <f>VLOOKUP($A14,'Return Data'!$B$7:$R$1700,17,0)</f>
        <v>1.7814000000000001</v>
      </c>
      <c r="M14" s="66">
        <f>RANK(L14,L$8:L$17,0)</f>
        <v>5</v>
      </c>
      <c r="N14" s="65">
        <f>VLOOKUP($A14,'Return Data'!$B$7:$R$1700,14,0)</f>
        <v>2.3277000000000001</v>
      </c>
      <c r="O14" s="66">
        <f>RANK(N14,N$8:N$17,0)</f>
        <v>4</v>
      </c>
      <c r="P14" s="65">
        <f>VLOOKUP($A14,'Return Data'!$B$7:$R$1700,15,0)</f>
        <v>5.0510999999999999</v>
      </c>
      <c r="Q14" s="66">
        <f>RANK(P14,P$8:P$17,0)</f>
        <v>3</v>
      </c>
      <c r="R14" s="65">
        <f>VLOOKUP($A14,'Return Data'!$B$7:$R$1700,16,0)</f>
        <v>14.9495</v>
      </c>
      <c r="S14" s="67">
        <f t="shared" si="1"/>
        <v>2</v>
      </c>
    </row>
    <row r="15" spans="1:20" x14ac:dyDescent="0.3">
      <c r="A15" s="63" t="s">
        <v>569</v>
      </c>
      <c r="B15" s="64">
        <f>VLOOKUP($A15,'Return Data'!$B$7:$R$1700,3,0)</f>
        <v>44026</v>
      </c>
      <c r="C15" s="65">
        <f>VLOOKUP($A15,'Return Data'!$B$7:$R$1700,4,0)</f>
        <v>10.970499999999999</v>
      </c>
      <c r="D15" s="65">
        <f>VLOOKUP($A15,'Return Data'!$B$7:$R$1700,10,0)</f>
        <v>9.2995000000000001</v>
      </c>
      <c r="E15" s="66">
        <f t="shared" si="0"/>
        <v>9</v>
      </c>
      <c r="F15" s="65"/>
      <c r="G15" s="66"/>
      <c r="H15" s="65"/>
      <c r="I15" s="66"/>
      <c r="J15" s="65"/>
      <c r="K15" s="66"/>
      <c r="L15" s="65"/>
      <c r="M15" s="66"/>
      <c r="N15" s="65"/>
      <c r="O15" s="66"/>
      <c r="P15" s="65"/>
      <c r="Q15" s="66"/>
      <c r="R15" s="65">
        <f>VLOOKUP($A15,'Return Data'!$B$7:$R$1700,16,0)</f>
        <v>9.7050000000000001</v>
      </c>
      <c r="S15" s="67">
        <f t="shared" si="1"/>
        <v>5</v>
      </c>
    </row>
    <row r="16" spans="1:20" x14ac:dyDescent="0.3">
      <c r="A16" s="63" t="s">
        <v>571</v>
      </c>
      <c r="B16" s="64">
        <f>VLOOKUP($A16,'Return Data'!$B$7:$R$1700,3,0)</f>
        <v>44026</v>
      </c>
      <c r="C16" s="65">
        <f>VLOOKUP($A16,'Return Data'!$B$7:$R$1700,4,0)</f>
        <v>10.8085</v>
      </c>
      <c r="D16" s="65">
        <f>VLOOKUP($A16,'Return Data'!$B$7:$R$1700,10,0)</f>
        <v>10.8962</v>
      </c>
      <c r="E16" s="66">
        <f t="shared" si="0"/>
        <v>5</v>
      </c>
      <c r="F16" s="65">
        <f>VLOOKUP($A16,'Return Data'!$B$7:$R$1700,11,0)</f>
        <v>-0.91490000000000005</v>
      </c>
      <c r="G16" s="66">
        <f>RANK(F16,F$8:F$17,0)</f>
        <v>3</v>
      </c>
      <c r="H16" s="65">
        <f>VLOOKUP($A16,'Return Data'!$B$7:$R$1700,12,0)</f>
        <v>3.3288000000000002</v>
      </c>
      <c r="I16" s="66">
        <f>RANK(H16,H$8:H$17,0)</f>
        <v>3</v>
      </c>
      <c r="J16" s="65">
        <f>VLOOKUP($A16,'Return Data'!$B$7:$R$1700,13,0)</f>
        <v>3.3347000000000002</v>
      </c>
      <c r="K16" s="66">
        <f>RANK(J16,J$8:J$17,0)</f>
        <v>4</v>
      </c>
      <c r="L16" s="65"/>
      <c r="M16" s="66"/>
      <c r="N16" s="65"/>
      <c r="O16" s="66"/>
      <c r="P16" s="65"/>
      <c r="Q16" s="66"/>
      <c r="R16" s="65">
        <f>VLOOKUP($A16,'Return Data'!$B$7:$R$1700,16,0)</f>
        <v>5.4684999999999997</v>
      </c>
      <c r="S16" s="67">
        <f t="shared" si="1"/>
        <v>8</v>
      </c>
    </row>
    <row r="17" spans="1:19" x14ac:dyDescent="0.3">
      <c r="A17" s="63" t="s">
        <v>573</v>
      </c>
      <c r="B17" s="64">
        <f>VLOOKUP($A17,'Return Data'!$B$7:$R$1700,3,0)</f>
        <v>44026</v>
      </c>
      <c r="C17" s="65">
        <f>VLOOKUP($A17,'Return Data'!$B$7:$R$1700,4,0)</f>
        <v>11.45</v>
      </c>
      <c r="D17" s="65">
        <f>VLOOKUP($A17,'Return Data'!$B$7:$R$1700,10,0)</f>
        <v>15.1911</v>
      </c>
      <c r="E17" s="66">
        <f t="shared" si="0"/>
        <v>2</v>
      </c>
      <c r="F17" s="65">
        <f>VLOOKUP($A17,'Return Data'!$B$7:$R$1700,11,0)</f>
        <v>0.97</v>
      </c>
      <c r="G17" s="66">
        <f>RANK(F17,F$8:F$17,0)</f>
        <v>1</v>
      </c>
      <c r="H17" s="65">
        <f>VLOOKUP($A17,'Return Data'!$B$7:$R$1700,12,0)</f>
        <v>5.3357999999999999</v>
      </c>
      <c r="I17" s="66">
        <f>RANK(H17,H$8:H$17,0)</f>
        <v>1</v>
      </c>
      <c r="J17" s="65">
        <f>VLOOKUP($A17,'Return Data'!$B$7:$R$1700,13,0)</f>
        <v>6.7102000000000004</v>
      </c>
      <c r="K17" s="66">
        <f>RANK(J17,J$8:J$17,0)</f>
        <v>1</v>
      </c>
      <c r="L17" s="65">
        <f>VLOOKUP($A17,'Return Data'!$B$7:$R$1700,17,0)</f>
        <v>6.3503999999999996</v>
      </c>
      <c r="M17" s="66">
        <f>RANK(L17,L$8:L$17,0)</f>
        <v>1</v>
      </c>
      <c r="N17" s="65"/>
      <c r="O17" s="66"/>
      <c r="P17" s="65"/>
      <c r="Q17" s="66"/>
      <c r="R17" s="65">
        <f>VLOOKUP($A17,'Return Data'!$B$7:$R$1700,16,0)</f>
        <v>5.4701000000000004</v>
      </c>
      <c r="S17" s="67">
        <f t="shared" si="1"/>
        <v>7</v>
      </c>
    </row>
    <row r="18" spans="1:19" x14ac:dyDescent="0.3">
      <c r="A18" s="69"/>
      <c r="B18" s="70"/>
      <c r="C18" s="70"/>
      <c r="D18" s="71"/>
      <c r="E18" s="70"/>
      <c r="F18" s="71"/>
      <c r="G18" s="70"/>
      <c r="H18" s="71"/>
      <c r="I18" s="70"/>
      <c r="J18" s="71"/>
      <c r="K18" s="70"/>
      <c r="L18" s="71"/>
      <c r="M18" s="70"/>
      <c r="N18" s="71"/>
      <c r="O18" s="70"/>
      <c r="P18" s="71"/>
      <c r="Q18" s="70"/>
      <c r="R18" s="71"/>
      <c r="S18" s="72"/>
    </row>
    <row r="19" spans="1:19" x14ac:dyDescent="0.3">
      <c r="A19" s="73" t="s">
        <v>27</v>
      </c>
      <c r="B19" s="74"/>
      <c r="C19" s="74"/>
      <c r="D19" s="75">
        <f>AVERAGE(D8:D17)</f>
        <v>11.424690000000002</v>
      </c>
      <c r="E19" s="74"/>
      <c r="F19" s="75">
        <f>AVERAGE(F8:F17)</f>
        <v>-4.5498625000000006</v>
      </c>
      <c r="G19" s="74"/>
      <c r="H19" s="75">
        <f>AVERAGE(H8:H17)</f>
        <v>0.60102499999999992</v>
      </c>
      <c r="I19" s="74"/>
      <c r="J19" s="75">
        <f>AVERAGE(J8:J17)</f>
        <v>0.3289375000000001</v>
      </c>
      <c r="K19" s="74"/>
      <c r="L19" s="75">
        <f>AVERAGE(L8:L17)</f>
        <v>2.775233333333333</v>
      </c>
      <c r="M19" s="74"/>
      <c r="N19" s="75">
        <f>AVERAGE(N8:N17)</f>
        <v>2.8666800000000001</v>
      </c>
      <c r="O19" s="74"/>
      <c r="P19" s="75">
        <f>AVERAGE(P8:P17)</f>
        <v>5.6691799999999999</v>
      </c>
      <c r="Q19" s="74"/>
      <c r="R19" s="75">
        <f>AVERAGE(R8:R17)</f>
        <v>7.1272099999999998</v>
      </c>
      <c r="S19" s="76"/>
    </row>
    <row r="20" spans="1:19" x14ac:dyDescent="0.3">
      <c r="A20" s="73" t="s">
        <v>28</v>
      </c>
      <c r="B20" s="74"/>
      <c r="C20" s="74"/>
      <c r="D20" s="75">
        <f>MIN(D8:D17)</f>
        <v>7.4469000000000003</v>
      </c>
      <c r="E20" s="74"/>
      <c r="F20" s="75">
        <f>MIN(F8:F17)</f>
        <v>-16.418500000000002</v>
      </c>
      <c r="G20" s="74"/>
      <c r="H20" s="75">
        <f>MIN(H8:H17)</f>
        <v>-9.5601000000000003</v>
      </c>
      <c r="I20" s="74"/>
      <c r="J20" s="75">
        <f>MIN(J8:J17)</f>
        <v>-15.2225</v>
      </c>
      <c r="K20" s="74"/>
      <c r="L20" s="75">
        <f>MIN(L8:L17)</f>
        <v>-2.3849999999999998</v>
      </c>
      <c r="M20" s="74"/>
      <c r="N20" s="75">
        <f>MIN(N8:N17)</f>
        <v>-0.50129999999999997</v>
      </c>
      <c r="O20" s="74"/>
      <c r="P20" s="75">
        <f>MIN(P8:P17)</f>
        <v>4.4923999999999999</v>
      </c>
      <c r="Q20" s="74"/>
      <c r="R20" s="75">
        <f>MIN(R8:R17)</f>
        <v>-14.18</v>
      </c>
      <c r="S20" s="76"/>
    </row>
    <row r="21" spans="1:19" ht="15" thickBot="1" x14ac:dyDescent="0.35">
      <c r="A21" s="77" t="s">
        <v>29</v>
      </c>
      <c r="B21" s="78"/>
      <c r="C21" s="78"/>
      <c r="D21" s="79">
        <f>MAX(D8:D17)</f>
        <v>15.9649</v>
      </c>
      <c r="E21" s="78"/>
      <c r="F21" s="79">
        <f>MAX(F8:F17)</f>
        <v>0.97</v>
      </c>
      <c r="G21" s="78"/>
      <c r="H21" s="79">
        <f>MAX(H8:H17)</f>
        <v>5.3357999999999999</v>
      </c>
      <c r="I21" s="78"/>
      <c r="J21" s="79">
        <f>MAX(J8:J17)</f>
        <v>6.7102000000000004</v>
      </c>
      <c r="K21" s="78"/>
      <c r="L21" s="79">
        <f>MAX(L8:L17)</f>
        <v>6.3503999999999996</v>
      </c>
      <c r="M21" s="78"/>
      <c r="N21" s="79">
        <f>MAX(N8:N17)</f>
        <v>5.2976999999999999</v>
      </c>
      <c r="O21" s="78"/>
      <c r="P21" s="79">
        <f>MAX(P8:P17)</f>
        <v>7.2630999999999997</v>
      </c>
      <c r="Q21" s="78"/>
      <c r="R21" s="79">
        <f>MAX(R8:R17)</f>
        <v>15.3718</v>
      </c>
      <c r="S21" s="80"/>
    </row>
    <row r="22" spans="1:19" x14ac:dyDescent="0.3">
      <c r="A22" s="112" t="s">
        <v>433</v>
      </c>
    </row>
    <row r="23" spans="1:19" x14ac:dyDescent="0.3">
      <c r="A23" s="14" t="s">
        <v>340</v>
      </c>
    </row>
  </sheetData>
  <sheetProtection algorithmName="SHA-512" hashValue="wGSsShPDCCLuFN2vxoGVVJsqYNN54y+DJx969qa6Xk2CcMfK0MzAJFD0d4AGYztvSO7wi5nmfeiGFpX5imYMow==" saltValue="kWGUDOJKXH4I2rTG2TWmOw==" spinCount="100000" sheet="1" objects="1" scenarios="1"/>
  <mergeCells count="11">
    <mergeCell ref="H5:I5"/>
    <mergeCell ref="A2:A3"/>
    <mergeCell ref="B5:B6"/>
    <mergeCell ref="C5:C6"/>
    <mergeCell ref="D5:E5"/>
    <mergeCell ref="F5:G5"/>
    <mergeCell ref="J5:K5"/>
    <mergeCell ref="L5:M5"/>
    <mergeCell ref="N5:O5"/>
    <mergeCell ref="P5:Q5"/>
    <mergeCell ref="R5:S5"/>
  </mergeCells>
  <hyperlinks>
    <hyperlink ref="A2" location="Index!A1" display="Back To Index" xr:uid="{120EDE1C-7D07-444D-A36D-788DDDC73D85}"/>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62</vt:i4>
      </vt:variant>
    </vt:vector>
  </HeadingPairs>
  <TitlesOfParts>
    <vt:vector size="62" baseType="lpstr">
      <vt:lpstr>Index</vt:lpstr>
      <vt:lpstr>Equity - Value Fund (Direct)</vt:lpstr>
      <vt:lpstr>Equity - Value Fund (Regular)</vt:lpstr>
      <vt:lpstr>Equity - Large Cap (Direct)</vt:lpstr>
      <vt:lpstr>Equity - Large Cap (Regular)</vt:lpstr>
      <vt:lpstr>Hybrid - MultiAsset (Direct)</vt:lpstr>
      <vt:lpstr>Hybrid - MultiAsset (Regular)</vt:lpstr>
      <vt:lpstr>Hybrid - Bal. Advtg. (Direct)</vt:lpstr>
      <vt:lpstr>Hybrid - Bal. Advtg. (Regular)</vt:lpstr>
      <vt:lpstr>Hybrid - Agg. Hyb (Direct)</vt:lpstr>
      <vt:lpstr>Hybrid - Agg. Hyb (Regular)</vt:lpstr>
      <vt:lpstr>Equity - Contra (Direct)</vt:lpstr>
      <vt:lpstr>Equity - Contra (Regular)</vt:lpstr>
      <vt:lpstr>Equity - Divid. Yield (Direct)</vt:lpstr>
      <vt:lpstr>Equity - Divid. Yield (Regular)</vt:lpstr>
      <vt:lpstr>Equity - Focused (Direct)</vt:lpstr>
      <vt:lpstr>Equity - Focused (Regular)</vt:lpstr>
      <vt:lpstr>Equity - Small Cap (Direct)</vt:lpstr>
      <vt:lpstr>Equity - Small Cap (Regular)</vt:lpstr>
      <vt:lpstr>Equity - Mid Cap (Direct)</vt:lpstr>
      <vt:lpstr>Equity - Mid Cap (Regular)</vt:lpstr>
      <vt:lpstr>Equity - Multi Cap (Direct)</vt:lpstr>
      <vt:lpstr>Equity - Multi Cap (Regular)</vt:lpstr>
      <vt:lpstr>Equity - Large&amp;Mid (Direct)</vt:lpstr>
      <vt:lpstr>Equity - Large&amp;Mid (Regular)</vt:lpstr>
      <vt:lpstr>ELSS (Direct)</vt:lpstr>
      <vt:lpstr>ELSS (Regular)</vt:lpstr>
      <vt:lpstr>Equity - ESG Fund(Direct)</vt:lpstr>
      <vt:lpstr>Equity - ESG Fund(Regular)</vt:lpstr>
      <vt:lpstr>Debt - Short Durat (Direct)</vt:lpstr>
      <vt:lpstr>Debt - Short Durat (Regular)</vt:lpstr>
      <vt:lpstr>Debt - Med.Long Durat (Direct)</vt:lpstr>
      <vt:lpstr>Debt - Med.Long Durat (Regular)</vt:lpstr>
      <vt:lpstr>Debt - G-Sec (Direct)</vt:lpstr>
      <vt:lpstr>Debt - G-Sec (Regular)</vt:lpstr>
      <vt:lpstr>Debt - Bank.PSU (Direct)</vt:lpstr>
      <vt:lpstr>Debt - Bank.PSU (Regular)</vt:lpstr>
      <vt:lpstr>Gold ETFs</vt:lpstr>
      <vt:lpstr>Gold Funds</vt:lpstr>
      <vt:lpstr>Debt - Credit Risk (Direct)</vt:lpstr>
      <vt:lpstr>Debt - Credit Risk (Regular)</vt:lpstr>
      <vt:lpstr>Debt - Corporate (Direct)</vt:lpstr>
      <vt:lpstr>Debt - Corporate (Regular)</vt:lpstr>
      <vt:lpstr>Debt - Dynamic Bond (Direct)</vt:lpstr>
      <vt:lpstr>Debt - Dynamic Bond (Regular)</vt:lpstr>
      <vt:lpstr>Debt - Overnight (Direct)</vt:lpstr>
      <vt:lpstr>Debt - Overnight (Regular)</vt:lpstr>
      <vt:lpstr>Debt - Low Duraton (Direct)</vt:lpstr>
      <vt:lpstr>Debt - Low Duraton (Regular)</vt:lpstr>
      <vt:lpstr>Debt - Ultra Short (Direct)</vt:lpstr>
      <vt:lpstr>Debt - Ultra Short (Regular)</vt:lpstr>
      <vt:lpstr>Debt - Money Market (Direct)</vt:lpstr>
      <vt:lpstr>Debt - Money Market (Regular)</vt:lpstr>
      <vt:lpstr>Debt - Floating Rate (Direct)</vt:lpstr>
      <vt:lpstr>Debt - Floating Rate (Regular)</vt:lpstr>
      <vt:lpstr>Debt - Liquid (Direct)</vt:lpstr>
      <vt:lpstr>Debt - Liquid (Regular)</vt:lpstr>
      <vt:lpstr>Return Data</vt:lpstr>
      <vt:lpstr>Sheet1</vt:lpstr>
      <vt:lpstr>Sheet2</vt:lpstr>
      <vt:lpstr>Fund Class</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Menka Tekka</dc:creator>
  <cp:lastModifiedBy>Vivek Chaurasia</cp:lastModifiedBy>
  <dcterms:created xsi:type="dcterms:W3CDTF">2019-11-18T05:18:03Z</dcterms:created>
  <dcterms:modified xsi:type="dcterms:W3CDTF">2020-07-15T05:49:08Z</dcterms:modified>
</cp:coreProperties>
</file>